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1655" windowHeight="6030" tabRatio="918" activeTab="3"/>
  </bookViews>
  <sheets>
    <sheet name="Rekapitulace" sheetId="1" r:id="rId1"/>
    <sheet name="Kotelna" sheetId="2" r:id="rId2"/>
    <sheet name="Zkušební hala" sheetId="3" r:id="rId3"/>
    <sheet name="Plyn, voda v areálu" sheetId="4" r:id="rId4"/>
  </sheets>
  <definedNames>
    <definedName name="_xlnm.Print_Titles" localSheetId="1">'Kotelna'!$75:$76</definedName>
    <definedName name="_xlnm.Print_Titles" localSheetId="3">'Plyn, voda v areálu'!$75:$76</definedName>
    <definedName name="_xlnm.Print_Titles" localSheetId="2">'Zkušební hala'!$47:$48</definedName>
  </definedNames>
  <calcPr fullCalcOnLoad="1"/>
</workbook>
</file>

<file path=xl/sharedStrings.xml><?xml version="1.0" encoding="utf-8"?>
<sst xmlns="http://schemas.openxmlformats.org/spreadsheetml/2006/main" count="1194" uniqueCount="579">
  <si>
    <t xml:space="preserve">Vnitrostaveništní doprava suti vodorovně do 50 m, svisle s použitím mechanizace výšky do 6 m </t>
  </si>
  <si>
    <t>99801-1001</t>
  </si>
  <si>
    <t>Přesun hmot pro budovy občanské výstavby, bydlení, výrobu a služby s konstrukcí zděnou výšky do 6 m</t>
  </si>
  <si>
    <t>99822-5111</t>
  </si>
  <si>
    <t>Přesun hmot pro pozemní komunikace s krytem z kameniva, živičným nebo monolitickým dopravní vzdálenost do 200 m</t>
  </si>
  <si>
    <t>Zdravotechnika</t>
  </si>
  <si>
    <t>PC 003-002</t>
  </si>
  <si>
    <t>PC 003-003</t>
  </si>
  <si>
    <t>Živičný postřik 0,5 g/m2</t>
  </si>
  <si>
    <t>Zkoušky a revize</t>
  </si>
  <si>
    <t>Úprava nezpevněných ploch - terénu do původní stavu</t>
  </si>
  <si>
    <t>SP 99701-3111</t>
  </si>
  <si>
    <t>SP 99827-6101</t>
  </si>
  <si>
    <t>Geodetické zaměření nově provedených sítí</t>
  </si>
  <si>
    <t>Část: Plynoinstalace v areálu, pilířky, vodovod pro zkušební halu</t>
  </si>
  <si>
    <t>Vytápění zkušební haly</t>
  </si>
  <si>
    <t>Plynoinstalace v areálu, pilířky, vodovod pro zkušební halu</t>
  </si>
  <si>
    <t>Kotelna  - část ÚT a ZTI</t>
  </si>
  <si>
    <t>Provozní vlivy a ostatní náklady</t>
  </si>
  <si>
    <t>Komunikace</t>
  </si>
  <si>
    <t>56690-1141</t>
  </si>
  <si>
    <t>Vyspravení podkladu po překopech kamenivem  hrubým drceným tl. 100 mm</t>
  </si>
  <si>
    <t>57234-0111</t>
  </si>
  <si>
    <t>Vyspravení krytu vozovky po překopech asfaltovým betonem ACO tl. přes 30 do 50 mm</t>
  </si>
  <si>
    <t>57234-0112</t>
  </si>
  <si>
    <t>Vyspravení krytu vozovky po překopech asfaltovým betonem ACO tl. přes 50 do 70 mm</t>
  </si>
  <si>
    <t>91973-5112</t>
  </si>
  <si>
    <t>Řezání stávajícího živičného krytu hl. přes 50 do 100 mm</t>
  </si>
  <si>
    <t>PC 005-001</t>
  </si>
  <si>
    <t>PC 005-002</t>
  </si>
  <si>
    <t>Podklad ze štěrku hrubého tl. 250 mm</t>
  </si>
  <si>
    <t>Trubní vedení</t>
  </si>
  <si>
    <t>45154-1111</t>
  </si>
  <si>
    <t>Lože pod potrubí a obsyp potrubí v otevřeném výkopu ze štěrkodrtě 0 - 63 mm</t>
  </si>
  <si>
    <t>11310-7122</t>
  </si>
  <si>
    <t>Odstranění podkladů z kameniva hrubého drceného tl. vrstvy přes 100 do 200 mm</t>
  </si>
  <si>
    <t>Celkové náklady stavby včetně DPH (D.+E1.+E2.)</t>
  </si>
  <si>
    <t>Rekapitulace nákladů stavebních objektů</t>
  </si>
  <si>
    <t>Rekapitulace nákladů stavebních objektů celkem</t>
  </si>
  <si>
    <t>Náklady na umístění stavby</t>
  </si>
  <si>
    <t>Náklady na umístění stavby celkem</t>
  </si>
  <si>
    <t>Práce HSV (montáž a dodávka)</t>
  </si>
  <si>
    <t>Rekapitulace - práce HSV (montáž a dodávka)</t>
  </si>
  <si>
    <t>Rekapitulace - práce HSV (montáž a dodávka) celkem</t>
  </si>
  <si>
    <t>m2</t>
  </si>
  <si>
    <t>m3</t>
  </si>
  <si>
    <t>t</t>
  </si>
  <si>
    <t>Svislé konstrukce</t>
  </si>
  <si>
    <t>PC 003-001</t>
  </si>
  <si>
    <t>34227-2323</t>
  </si>
  <si>
    <t>Příčky z pórobetonových přesných příčkovek tl. 100 mm, hmotnosti 500 kg/m3</t>
  </si>
  <si>
    <t>Vodorovné konstrukce</t>
  </si>
  <si>
    <t>41132-1414</t>
  </si>
  <si>
    <t>Stropy z betonu železového stropů deskových C 20/25</t>
  </si>
  <si>
    <t>41135-4213</t>
  </si>
  <si>
    <t>41135-1103</t>
  </si>
  <si>
    <t>Bednění stropů pod vložky z tvárnic zřízení</t>
  </si>
  <si>
    <t>41135-1104</t>
  </si>
  <si>
    <t>Bednění stropů pod vložky z tvárnic odstranění</t>
  </si>
  <si>
    <t>41135-4173</t>
  </si>
  <si>
    <t>Podpěrná konstrukce stropů přes 5 do 12 kPa zřízení</t>
  </si>
  <si>
    <t>41135-4174</t>
  </si>
  <si>
    <t>Podpěrná konstrukce stropů přes 5 do 12 kPa odstranění</t>
  </si>
  <si>
    <t>41136-2021</t>
  </si>
  <si>
    <t>Výztuž stropů ze svařovaných sítí</t>
  </si>
  <si>
    <t>41323-2211</t>
  </si>
  <si>
    <t>Zazdívka zhlaví válcovaných nosníků výšky do 150 mm</t>
  </si>
  <si>
    <t>41394-1121</t>
  </si>
  <si>
    <t>Osazení ocelových válcovaných nosníků ve stropech do č. 12</t>
  </si>
  <si>
    <t>41394-1123</t>
  </si>
  <si>
    <t>41394-1125</t>
  </si>
  <si>
    <t>41723-8121</t>
  </si>
  <si>
    <t>Úpravy povrchů, podlahy, osazování</t>
  </si>
  <si>
    <t>61232-5302</t>
  </si>
  <si>
    <t>Omítka vápenná vnitřního ostění nebo nadpraží štuková (dvouvrstvá)</t>
  </si>
  <si>
    <t>PC 006-002</t>
  </si>
  <si>
    <t>PC 006-001</t>
  </si>
  <si>
    <t>Ústřední vytápění, vzduchotechnika</t>
  </si>
  <si>
    <t>Kabel CMSM 4J x 1,0</t>
  </si>
  <si>
    <t>Kabel JYTY 4 x 1,0</t>
  </si>
  <si>
    <t>Kabelový žlab PVC 63 x 40</t>
  </si>
  <si>
    <t>Kabelový žlab PVC 40 x 40</t>
  </si>
  <si>
    <t>Tlačítkový ovladač v krabici 0/1, sklo</t>
  </si>
  <si>
    <t>Čidlo úniku plynu, teplota</t>
  </si>
  <si>
    <t>Tlakový spinač</t>
  </si>
  <si>
    <t>Jistič 16B/1</t>
  </si>
  <si>
    <t>Krabicová rozvodka</t>
  </si>
  <si>
    <t>Servo 3polohy, 230V AC</t>
  </si>
  <si>
    <t>Čidlo venkovní teploty</t>
  </si>
  <si>
    <t>Čidlo do jímky, jímka</t>
  </si>
  <si>
    <t>Rozvodnice plast, na om., IP 54, 72 mod.</t>
  </si>
  <si>
    <t>Vypinač 1fáz.</t>
  </si>
  <si>
    <t>Jistič 4B/1</t>
  </si>
  <si>
    <t>Relé 4P/5A, 230V AC, kompletní</t>
  </si>
  <si>
    <t>Modul jištění kotelny</t>
  </si>
  <si>
    <t>Modul regulace mtf, komunikace</t>
  </si>
  <si>
    <t>Modul regulace kotle, komunikace</t>
  </si>
  <si>
    <t>Ovládací panel</t>
  </si>
  <si>
    <t>Svorkovnice RSA 2,5, kompletní</t>
  </si>
  <si>
    <t>Vypinač na om., 3553-01929</t>
  </si>
  <si>
    <t>Zářivkové těleso přisazené, 2 x 36W, IP54 vč. zdroje</t>
  </si>
  <si>
    <t>Zprovoznění</t>
  </si>
  <si>
    <t>Realizační dokumentace stavby a dokumentace skutečného stavu</t>
  </si>
  <si>
    <t>Demontáže, ekologická likvidace</t>
  </si>
  <si>
    <t>PC 741-029</t>
  </si>
  <si>
    <t>PC 741-030</t>
  </si>
  <si>
    <t>PC 741-031</t>
  </si>
  <si>
    <t>PC 741-032</t>
  </si>
  <si>
    <t>PC 741-033</t>
  </si>
  <si>
    <t>PC 741-034</t>
  </si>
  <si>
    <t>PC 741-035</t>
  </si>
  <si>
    <t>Měření a regulace, elektroinstalace</t>
  </si>
  <si>
    <t>Montáž, dodávka a zhotovení atypických zámečnických konstrukcí jakl 60/60/4, dl. 1,707 m</t>
  </si>
  <si>
    <t xml:space="preserve">Montáž, dodávka a zhotovení atypických zámečnických konstrukcí plech 160/160/5 </t>
  </si>
  <si>
    <t>Montáž, dodávka a zhotovení atypických zámečnických konstrukcí plech 70/100/3</t>
  </si>
  <si>
    <t>Zdivo z betonových tvárnic ztraceného bednění na MC tl. 150 mm, výplň dutin betonem C 20/25</t>
  </si>
  <si>
    <t>Bednění stropů ztracené ocelové žebrované ze širokých ohýbaných profilů výška vlny do 30 mm, plech tl. 1,0 mm, povrch lesklý</t>
  </si>
  <si>
    <t>Roznášecí betonová plotny tl. do 50 mm rozměru 200 x 200 mm (beton, bednění, rozměření)</t>
  </si>
  <si>
    <t>Dodávka I 100</t>
  </si>
  <si>
    <t>Dodávka I 120</t>
  </si>
  <si>
    <t>Příplatek za přehlazení betonu - podklad pod nátěr</t>
  </si>
  <si>
    <t>Ocelová zárubeň rozměru 900x1970 mm</t>
  </si>
  <si>
    <t>Průběžný úklid po dobu provádění stavebně montážních prací</t>
  </si>
  <si>
    <t>Osazení a dodávka - trny (M12) do současného čela betonové desky (propojení s betonem nad trapézem, cca á 0,6 m) včetně vyvrtání otvoru a vlepení výztuže</t>
  </si>
  <si>
    <t>Podhled ze sádrokartonových desek, dvojitá zavěšená konstrukce z ocelových profilů jednoduše opláštěná deskou standardní tl. 12,5 mm, bez TI</t>
  </si>
  <si>
    <t>SP 76313-1511</t>
  </si>
  <si>
    <t>Osazení a dodávka ocelových zárubní rozměru 900 / 1970 mm do sádrokartonových příček</t>
  </si>
  <si>
    <t>Vysekání prostupu v příčce pro  trasu   plynovodu pr.100mm</t>
  </si>
  <si>
    <t>Vysekání prostupu v příčce pro  trasu  ÚT pr.80mm</t>
  </si>
  <si>
    <t>Vysekání prostupu v příčce pro  trasu VZT    pr.180mm</t>
  </si>
  <si>
    <t>Vysekání prostupu ve stropě pro  trasu  VZT pr. 180mm</t>
  </si>
  <si>
    <t>PC 096-005</t>
  </si>
  <si>
    <t>PC 766-005</t>
  </si>
  <si>
    <t>Montáž a dodávka samozavírače</t>
  </si>
  <si>
    <t>Nátěry truhlářských výrobků polyuretanové dvojnásobné a 1x email (dveřní křídla)</t>
  </si>
  <si>
    <t>Montáž a dodávka vnitřních protipožárních dveří EW30 DP3 rozměru 800x1970 mm, + prahu</t>
  </si>
  <si>
    <t>Montáž a dodávka vnitřních dveří, rozměru 900x1970 mm,  + prahu</t>
  </si>
  <si>
    <t>Malby z malířských směsí tekutých minimálně otěruvzdorných,  dvojnásobné v místnostech výšky do 3,80 m včetně penetrace</t>
  </si>
  <si>
    <t>64294-4121</t>
  </si>
  <si>
    <t>Osazení ocelových dveřních zárubní dodatečně, s vybetonováním prahu plochy do 2,5 m2</t>
  </si>
  <si>
    <t>Dokončující konstrukce a práce</t>
  </si>
  <si>
    <t>94910-1111</t>
  </si>
  <si>
    <t>Lešení pomocné pracovní pro zatížení do 150 kg/m2 o výšce lešeňové podlahy do 1,9 m</t>
  </si>
  <si>
    <t>PC 093-001</t>
  </si>
  <si>
    <t>PC 093-002</t>
  </si>
  <si>
    <t>Pomocné stavební práce - dodatečně požadované a odsouhlasené - nutno doložit dle skutečnosti</t>
  </si>
  <si>
    <t>Bourání</t>
  </si>
  <si>
    <t>PC 096-001</t>
  </si>
  <si>
    <t>97303-1325</t>
  </si>
  <si>
    <t>Vysekání kapes plochy do 0,1 m2 hl. do 300 mm</t>
  </si>
  <si>
    <t>PC 096-003</t>
  </si>
  <si>
    <t>Práce spojené s bouráním a demontážemi nezahrnuté ve výše uvedených položkách - nutno doložit dle skutečnosti</t>
  </si>
  <si>
    <t>97607-1111</t>
  </si>
  <si>
    <t>Vybourání kovových madel a zábradlí</t>
  </si>
  <si>
    <t>PC 096-002</t>
  </si>
  <si>
    <t>PC 096-004</t>
  </si>
  <si>
    <t>99701-3113</t>
  </si>
  <si>
    <t xml:space="preserve">Vnitrostaveništní doprava suti vodorovně do 50 m, svisle s použitím mechanizace výšky do 12 m </t>
  </si>
  <si>
    <t>99701-3501</t>
  </si>
  <si>
    <t>Odvoz suti na skládku do 1 km</t>
  </si>
  <si>
    <t>99701-3509</t>
  </si>
  <si>
    <t>Příplatek za každý další 1 km</t>
  </si>
  <si>
    <t>99701-3803</t>
  </si>
  <si>
    <t xml:space="preserve">Poplatek za uložení odpadu na skládce - stavební suť </t>
  </si>
  <si>
    <t>Přesun hmot</t>
  </si>
  <si>
    <t>99801-1002</t>
  </si>
  <si>
    <t>Přesun hmot pro budovy občanské výstavby, bydlení, výrobu a služby s konstrukcí zděnou výšky do 12 m</t>
  </si>
  <si>
    <t xml:space="preserve">Objekt: </t>
  </si>
  <si>
    <t>/12/</t>
  </si>
  <si>
    <t>Odkaz na výkres</t>
  </si>
  <si>
    <t>Práce PSV (montáž a dodávka)</t>
  </si>
  <si>
    <t>Základní rozpočtové náklady</t>
  </si>
  <si>
    <t>Základní rozpočtové náklady celkem</t>
  </si>
  <si>
    <t>Územní vlivy</t>
  </si>
  <si>
    <t xml:space="preserve">Zařízení staveniště </t>
  </si>
  <si>
    <t>Krycí list rozpočtu</t>
  </si>
  <si>
    <t xml:space="preserve">D. </t>
  </si>
  <si>
    <t>DPH 15,0 %</t>
  </si>
  <si>
    <t>DPH 21,0 %</t>
  </si>
  <si>
    <t>Základna</t>
  </si>
  <si>
    <t>Rekapitulace - práce PSV (montáž a dodávka)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</si>
  <si>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</si>
  <si>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</si>
  <si>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</si>
  <si>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</si>
  <si>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</si>
  <si>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</si>
  <si>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</si>
  <si>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A.</t>
  </si>
  <si>
    <t>B.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</si>
  <si>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</si>
  <si>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</si>
  <si>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</si>
  <si>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</si>
  <si>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</si>
  <si>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</si>
  <si>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Hmotnost sutě celkem (t)</t>
  </si>
  <si>
    <t xml:space="preserve"> </t>
  </si>
  <si>
    <t>/1/</t>
  </si>
  <si>
    <t>/2/</t>
  </si>
  <si>
    <t>/3/</t>
  </si>
  <si>
    <t>/4/</t>
  </si>
  <si>
    <t>Kč</t>
  </si>
  <si>
    <t>%</t>
  </si>
  <si>
    <t>/5/</t>
  </si>
  <si>
    <t>/6/</t>
  </si>
  <si>
    <t>/7/</t>
  </si>
  <si>
    <t>/8/</t>
  </si>
  <si>
    <t>/9/</t>
  </si>
  <si>
    <t>/10/</t>
  </si>
  <si>
    <t>/11/</t>
  </si>
  <si>
    <t>soub</t>
  </si>
  <si>
    <t>Zakázka číslo:</t>
  </si>
  <si>
    <t>Rozpočet zpracoval:</t>
  </si>
  <si>
    <t>Soupis prací je sestaven s využitím položek Cenové soustavy ÚRS.</t>
  </si>
  <si>
    <t>"R" položky nejsou specifikovány v ceníku ÚRS,ale jsou zpracovány individuálně</t>
  </si>
  <si>
    <t>v odpovídající cenové soustavě ÚRS,podle popisu uvedeném v dálkové přístupu</t>
  </si>
  <si>
    <t>k cenové soustavě na : www.cs-urs.cz</t>
  </si>
  <si>
    <t xml:space="preserve">Investor: </t>
  </si>
  <si>
    <t>Projektant:</t>
  </si>
  <si>
    <t>Zhotovitel</t>
  </si>
  <si>
    <t>Datum:</t>
  </si>
  <si>
    <t>Název:</t>
  </si>
  <si>
    <t>Podpis:</t>
  </si>
  <si>
    <t>E1.</t>
  </si>
  <si>
    <t>E2.</t>
  </si>
  <si>
    <t>Ústřední vytápění</t>
  </si>
  <si>
    <t>PC 731-001</t>
  </si>
  <si>
    <t>PC 731-002</t>
  </si>
  <si>
    <t>PC 731-003</t>
  </si>
  <si>
    <t>PC 731-004</t>
  </si>
  <si>
    <t>PC 731-005</t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</si>
  <si>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</si>
  <si>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</si>
  <si>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</si>
  <si>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</si>
  <si>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</si>
  <si>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</si>
  <si>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</si>
  <si>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</si>
  <si>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</si>
  <si>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</si>
  <si>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</si>
  <si>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</si>
  <si>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 xml:space="preserve">ROZPOČET  </t>
  </si>
  <si>
    <t>kus</t>
  </si>
  <si>
    <t>PC 731-018</t>
  </si>
  <si>
    <t>PC 731-019</t>
  </si>
  <si>
    <t>PC 731-020</t>
  </si>
  <si>
    <t>PC 731-021</t>
  </si>
  <si>
    <t>PC 731-022</t>
  </si>
  <si>
    <t>PC 731-023</t>
  </si>
  <si>
    <t>PC 731-024</t>
  </si>
  <si>
    <t>PC 731-025</t>
  </si>
  <si>
    <t>PC 731-026</t>
  </si>
  <si>
    <t>PC 731-027</t>
  </si>
  <si>
    <t>PC 731-028</t>
  </si>
  <si>
    <t>PC 731-029</t>
  </si>
  <si>
    <t>PC 731-030</t>
  </si>
  <si>
    <t>PC 731-031</t>
  </si>
  <si>
    <t>PC 731-032</t>
  </si>
  <si>
    <t>PC 731-033</t>
  </si>
  <si>
    <t>PC 731-034</t>
  </si>
  <si>
    <t>PC 731-035</t>
  </si>
  <si>
    <t>PC 731-036</t>
  </si>
  <si>
    <t>PC 731-037</t>
  </si>
  <si>
    <t>PC 731-038</t>
  </si>
  <si>
    <t>PC 731-039</t>
  </si>
  <si>
    <t>PC 731-040</t>
  </si>
  <si>
    <t>PC 731-041</t>
  </si>
  <si>
    <t>m</t>
  </si>
  <si>
    <t>PC 731-042</t>
  </si>
  <si>
    <t>PC 731-043</t>
  </si>
  <si>
    <t>PC 731-044</t>
  </si>
  <si>
    <t>PC 731-045</t>
  </si>
  <si>
    <t>PC 731-046</t>
  </si>
  <si>
    <t>PC 731-047</t>
  </si>
  <si>
    <t>PC 731-048</t>
  </si>
  <si>
    <t>PC 731-049</t>
  </si>
  <si>
    <t>PC 731-050</t>
  </si>
  <si>
    <t>PC 731-051</t>
  </si>
  <si>
    <t>PC 731-052</t>
  </si>
  <si>
    <t>PC 731-053</t>
  </si>
  <si>
    <t>Tvarovky HT</t>
  </si>
  <si>
    <t>PC 731-054</t>
  </si>
  <si>
    <t>PC 731-055</t>
  </si>
  <si>
    <t>PC 731-056</t>
  </si>
  <si>
    <t>PC 731-057</t>
  </si>
  <si>
    <t>PC 731-058</t>
  </si>
  <si>
    <t>PC 731-059</t>
  </si>
  <si>
    <t>PC 731-060</t>
  </si>
  <si>
    <t>PC 731-061</t>
  </si>
  <si>
    <t>Dokumentace skutečného stavu</t>
  </si>
  <si>
    <t>PC 731-068</t>
  </si>
  <si>
    <t>Měření a regulace</t>
  </si>
  <si>
    <t>PC 741-001</t>
  </si>
  <si>
    <t>Kabel CYKY 3J x 2,5</t>
  </si>
  <si>
    <t>PC 741-002</t>
  </si>
  <si>
    <t>Kabel CYKY 3J x 1,5</t>
  </si>
  <si>
    <t>PC 741-003</t>
  </si>
  <si>
    <t>Kabel CMSM 3J x 1,0</t>
  </si>
  <si>
    <t>PC 741-004</t>
  </si>
  <si>
    <t>PC 741-005</t>
  </si>
  <si>
    <t>PC 741-006</t>
  </si>
  <si>
    <t>Kabel JYTY 2 x 1,0</t>
  </si>
  <si>
    <t>PC 741-007</t>
  </si>
  <si>
    <t>PC 741-008</t>
  </si>
  <si>
    <t>PC 741-009</t>
  </si>
  <si>
    <t>Kabelový žlab PVC 25 x 20</t>
  </si>
  <si>
    <t>PC 741-010</t>
  </si>
  <si>
    <t>PC 741-011</t>
  </si>
  <si>
    <t>PC 741-012</t>
  </si>
  <si>
    <t>PC 741-013</t>
  </si>
  <si>
    <t>PC 741-014</t>
  </si>
  <si>
    <t>PC 741-015</t>
  </si>
  <si>
    <t>PC 741-016</t>
  </si>
  <si>
    <t>PC 741-017</t>
  </si>
  <si>
    <t>PC 741-018</t>
  </si>
  <si>
    <t>PC 741-019</t>
  </si>
  <si>
    <t>Jistič 10B/1</t>
  </si>
  <si>
    <t>PC 741-020</t>
  </si>
  <si>
    <t>PC 741-021</t>
  </si>
  <si>
    <t>PC 741-022</t>
  </si>
  <si>
    <t>PC 741-023</t>
  </si>
  <si>
    <t>PC 741-024</t>
  </si>
  <si>
    <t>hod</t>
  </si>
  <si>
    <t>PC 741-025</t>
  </si>
  <si>
    <t>Montáž</t>
  </si>
  <si>
    <t>PC 741-026</t>
  </si>
  <si>
    <t>PC 741-027</t>
  </si>
  <si>
    <t>Výchozí revizní zpráva</t>
  </si>
  <si>
    <t>PC 741-028</t>
  </si>
  <si>
    <t>Stavba: Změna koncepce vytápění budov v areálu Tovární 89/5 Jablonec nad Nisou</t>
  </si>
  <si>
    <t xml:space="preserve">Strojírenský zkušební ústav, s.p., Tovární 89/5, Jablonec n. N. </t>
  </si>
  <si>
    <t>Petr Franců, Vrkoslavická 29, Jablonec nad Nisou</t>
  </si>
  <si>
    <t>Datum: 12/2015</t>
  </si>
  <si>
    <t>Souhrnné náklady stavby:</t>
  </si>
  <si>
    <t xml:space="preserve">Cena celkem </t>
  </si>
  <si>
    <t>Celkové náklady stavby bez DPH (A.+B.+C.)</t>
  </si>
  <si>
    <t xml:space="preserve">D1. </t>
  </si>
  <si>
    <t>Zkoušky, revize</t>
  </si>
  <si>
    <t>Zednické přípomoce - sekání rýh, prostupů, hrubá výplň rýh, zazdívka prostupů, likvidace suti, lešení pracovní, hrubý úklid</t>
  </si>
  <si>
    <t>Dřevostavby, sádrokartony</t>
  </si>
  <si>
    <t>76311-1313</t>
  </si>
  <si>
    <t>Sádrokartonové příčka z ocelových tenkostěnných profilů, jednoduše opláštěná deskou standardní, 1 x 12,5 mm, příčka tl. 100 mm, bez TI, EI 15</t>
  </si>
  <si>
    <t>PC 763-001</t>
  </si>
  <si>
    <t>99876-3201</t>
  </si>
  <si>
    <t xml:space="preserve">Přesun hmot pro dřevostavby v objektech výšky do  12 m </t>
  </si>
  <si>
    <t>Konstrukce truhlářské</t>
  </si>
  <si>
    <t>PC 766-001</t>
  </si>
  <si>
    <t>PC 766-002</t>
  </si>
  <si>
    <t>PC 766-003</t>
  </si>
  <si>
    <t>PC 766-004</t>
  </si>
  <si>
    <t>Montáž kování vnitřního</t>
  </si>
  <si>
    <t>Dodávka kování vnitřního</t>
  </si>
  <si>
    <t>99876-6202</t>
  </si>
  <si>
    <t xml:space="preserve">Přesun hmot pro konstrukce truhlářské v objektech výšky do 12 m </t>
  </si>
  <si>
    <t>Konstrukce zámečnické</t>
  </si>
  <si>
    <t>PC 767-001</t>
  </si>
  <si>
    <t>PC 767-002</t>
  </si>
  <si>
    <t>PC 767-003</t>
  </si>
  <si>
    <t>99876-7202</t>
  </si>
  <si>
    <t xml:space="preserve">Přesun hmot pro konstrukce zámečnické v objektech výšky do 12 m </t>
  </si>
  <si>
    <t>Vyrovnání podkladní vrstvy samonivelační stěrkou tl. 4 mm pro pevnosti 15 MPa</t>
  </si>
  <si>
    <t>Nátěry</t>
  </si>
  <si>
    <t xml:space="preserve"> PC 783-001</t>
  </si>
  <si>
    <t>Nátěr ocelových zárubní syntetický 1x základní, 2x email</t>
  </si>
  <si>
    <t>78367-1003</t>
  </si>
  <si>
    <t xml:space="preserve"> PC 783-002</t>
  </si>
  <si>
    <t>Malby</t>
  </si>
  <si>
    <t>78421-1131</t>
  </si>
  <si>
    <t>Část: Rekapitulace</t>
  </si>
  <si>
    <t>Petr Franců</t>
  </si>
  <si>
    <t xml:space="preserve">ROZPOČET </t>
  </si>
  <si>
    <t>Část: Kotelna  - část ÚT a ZTI</t>
  </si>
  <si>
    <t xml:space="preserve">Kondenzační kotel  výkon 9,4-91,8 kW, spotřeba z.plynu max.9,25 m3/h, normovaný stupeň využití 107,3%  ,čerpadlová sada, NOx=5 </t>
  </si>
  <si>
    <t>ks</t>
  </si>
  <si>
    <t>Rozdělovač DN125, L=1200 + izolace 35 mm s AL fólií, vývody - viz výkresová část</t>
  </si>
  <si>
    <t>Sběrač DN100, L=1200 + izolace 35 mm  s AL fólií, vývody - viz výkresová část</t>
  </si>
  <si>
    <t>Expanzomat - objem 300 l+ příslušenství</t>
  </si>
  <si>
    <t>Hydraulický vyrovnávač dynamických tlaku -průtok 12m3/h+ izolace 35mm  s AL fólií</t>
  </si>
  <si>
    <t>Automatický dopouštěcí ventil DN15 s manometrem, samočinný</t>
  </si>
  <si>
    <t>Manometr 0 – 0,6 MPa, pr. pouzdra 100 mm</t>
  </si>
  <si>
    <t xml:space="preserve">Filtr  teplovodní šikmý závitový DN 50  </t>
  </si>
  <si>
    <t xml:space="preserve">Filtr  teplovodní šikmý závitový DN 65  </t>
  </si>
  <si>
    <t xml:space="preserve">Oběhové čerpadlo s elektronicky řiditelnými otáčkami 230 V, 4,9 m3/h, tlak.přínos 3m, proporcionálný regulace </t>
  </si>
  <si>
    <t xml:space="preserve">Oběhové čerpadlo s elektronicky řiditelnými otáčkami 230 V, 6,5 m3/h, tlak.přínos 3m, proporcionálný regulace </t>
  </si>
  <si>
    <t>Směšovací ventil  DN32, Kvs =16</t>
  </si>
  <si>
    <t>Směšovací ventil DN40, Kvs =25</t>
  </si>
  <si>
    <t xml:space="preserve">Kulový uzávěr s páčkou niklovaná mosaz,  DN20 , PN16, 120 st.C </t>
  </si>
  <si>
    <t xml:space="preserve">Kulový uzávěr s páčkou  niklovaná mosaz, DN50 , PN16, 120 st.C,  </t>
  </si>
  <si>
    <t xml:space="preserve">Kulový uzávěr s páčkou  niklovaná mosaz, DN65, PN16, 120 st.C,  </t>
  </si>
  <si>
    <t>Zpětn klapka DN 20 závitová–mosaz</t>
  </si>
  <si>
    <t>Zpětný klapka DN 25 závitová–mosaz</t>
  </si>
  <si>
    <t>Zpětný klapka DN 50 závitová–mosaz</t>
  </si>
  <si>
    <t>Zpětný klapka DN 65 závitová–mosaz</t>
  </si>
  <si>
    <t>Kulový uzávěr napouštěcí a vypouštěcí - DN15</t>
  </si>
  <si>
    <t>Kulový uzávěr napouštěcí a vypouštěcí - DN20</t>
  </si>
  <si>
    <t>Automatický odvzdušňovací ventil ½“</t>
  </si>
  <si>
    <t>Vodoměr DN15 – studená voda</t>
  </si>
  <si>
    <t>Příruba krková DN80</t>
  </si>
  <si>
    <t>Návarky pro čidla  viz PD MaR</t>
  </si>
  <si>
    <t>Potrubí z trubek ocelových hladkých ČSN 425715  DN 25+nátěr + izolace tl.20 mm  s Al fólií</t>
  </si>
  <si>
    <t>Potrubí z trubek ocelových hladkých ČSN 425715  DN 40+nátěr+ izolace tl.20 mm s  Al fólií</t>
  </si>
  <si>
    <t>Potrubí z trubek ocelových hladkých ČSN 425715  DN 50+nátěr  + izolace tl.20 mm  s Al fólií</t>
  </si>
  <si>
    <t>Potrubí z trubek ocelových hladkých ČSN 425715  DN 65+nátěr + izolace tl.20 mm  s Al fólií</t>
  </si>
  <si>
    <t>Potrubí z trubek ocelových hladkých ČSN 425715  DN 80+nátěr + izolace tl.20 mm  s Al fólií</t>
  </si>
  <si>
    <t>Tvarovky pro změnu směru - ocel</t>
  </si>
  <si>
    <t>kpl</t>
  </si>
  <si>
    <t>Potrubí HT32</t>
  </si>
  <si>
    <t>Napojení do stáv. kanalizace</t>
  </si>
  <si>
    <t>Potrubí PPR 25x4,2 + izolace  9mm</t>
  </si>
  <si>
    <t>Redukce, tvarovky PPR</t>
  </si>
  <si>
    <t>Koaxiální odvod spalin a přívod vzduchu - pr. 160/110, typový dle kotle</t>
  </si>
  <si>
    <t>Průchod střechou, ukončení  koaxiální pr. 160/110,typový dle kotle</t>
  </si>
  <si>
    <t>Revizná T-kus pr. 160/110, typový dle kotle</t>
  </si>
  <si>
    <t>fasádní mřížka  200x200m + přechod 200/160</t>
  </si>
  <si>
    <t>Spiro potrubí Ø160</t>
  </si>
  <si>
    <t>Potrubí KG pro odvod vzduchu  z kotelny  pr.160</t>
  </si>
  <si>
    <t>Nástřešní hlavice  pr. 160 - materiál plast</t>
  </si>
  <si>
    <t>Jádrové vrtání, začistění zdiva a střešního pláště</t>
  </si>
  <si>
    <t>Kulový uzávěr – atest plyn, DN15 – žlutá páčka</t>
  </si>
  <si>
    <t>Kulový uzávěr – atest plyn, DN25 – žlutá páčka</t>
  </si>
  <si>
    <t>Manometr pro topné plyny 0 - 6 kPa, průměr pouzdra 160 mm</t>
  </si>
  <si>
    <t xml:space="preserve">Potrubí z trubek ocelových běžných ČSN 425715  DN 15+2x nátěr       </t>
  </si>
  <si>
    <t xml:space="preserve">Potrubí z trubek ocelových běžných ČSN 425715  DN 25+2x nátěr       </t>
  </si>
  <si>
    <t xml:space="preserve">Potrubí z trubek ocelových běžných ČSN 425715  DN 65+2x nátěr       </t>
  </si>
  <si>
    <t xml:space="preserve">Potrubí z trubek ocelových běžných ČSN 425715  DN80+2x nátěr   </t>
  </si>
  <si>
    <t xml:space="preserve">Drobné armatury, tvarovky, technické plyny </t>
  </si>
  <si>
    <t>Uvedení do provozu</t>
  </si>
  <si>
    <r>
      <t>Teploměr  bimetalový 0- 120</t>
    </r>
    <r>
      <rPr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C, pr. pouzdra 75 mm</t>
    </r>
  </si>
  <si>
    <r>
      <t>Filtr  teplovodní šikmý závitový DN 40 , inregrovaný uzávěr</t>
    </r>
    <r>
      <rPr>
        <sz val="8"/>
        <color indexed="8"/>
        <rFont val="Arial"/>
        <family val="2"/>
      </rPr>
      <t xml:space="preserve"> </t>
    </r>
  </si>
  <si>
    <t>Montáž, pomocné práce, přesun hmot</t>
  </si>
  <si>
    <t>PC 004-001</t>
  </si>
  <si>
    <t>PC 004-002</t>
  </si>
  <si>
    <t xml:space="preserve">Plynový teplovzdušný agregát  výkon 49,2 kW, spotřeba z.plynu max.5,2 m3/h, montážní sada, soustředný odvod spalin pr.150/100 typový přes obvodovu zeď </t>
  </si>
  <si>
    <t xml:space="preserve">Destratifikátor vzduchu podstropní, uchycení typové ke stropu,  akční radus 7,5m, max. akční plocha 200m2, cirkulační objem vzduchu 7500 m3   </t>
  </si>
  <si>
    <t>Jádrové vrtání, začistění zdiva</t>
  </si>
  <si>
    <t>Hadice 3/4 - atest plyn - 2m</t>
  </si>
  <si>
    <t xml:space="preserve">Potrubí z trubek ocelových běžných ČSN 425715  DN 40+2x nátěr       </t>
  </si>
  <si>
    <t xml:space="preserve">Potrubí z trubek ocelových běžných ČSN 425715  DN 50+2x nátěr       </t>
  </si>
  <si>
    <t>Kabel CYKY 5J x 1,5</t>
  </si>
  <si>
    <t>Kabel CMSM 5J x 1,5</t>
  </si>
  <si>
    <t>Centrální regulace vč. čidla prostoru</t>
  </si>
  <si>
    <t>Rozvodnice plast, na om., IP 54, 12 mod.</t>
  </si>
  <si>
    <t>Jistič 2B/1</t>
  </si>
  <si>
    <t>Stykač 20A, 230V AC,</t>
  </si>
  <si>
    <t>Demontáže</t>
  </si>
  <si>
    <t>Část: Vytápění zkušební haly</t>
  </si>
  <si>
    <t>PC 721-001</t>
  </si>
  <si>
    <t>Kulový uzávěr – atest plyn, DN40 – žlutá páčka</t>
  </si>
  <si>
    <t>Kulový uzávěr – atest plyn, DN50 – žlutá páčka</t>
  </si>
  <si>
    <t>Zátka DN15</t>
  </si>
  <si>
    <t>Rozpěrka 335mm</t>
  </si>
  <si>
    <t>Rozpěrka 280mm</t>
  </si>
  <si>
    <t>Rozpěrka 250mm</t>
  </si>
  <si>
    <t>Rozpěrka 110mm</t>
  </si>
  <si>
    <t>Kotevní konzola s posuvným držákem</t>
  </si>
  <si>
    <t>Bezpečnostní membránový uzávěr   DN65 přírubový, bez proudu zavřeno</t>
  </si>
  <si>
    <t>Příruba DN65</t>
  </si>
  <si>
    <t>Regulátor tlaku plynu STL/NTL - průtok z.p. 10 m3/h</t>
  </si>
  <si>
    <t>Regulátor tlaku plynu STL/NTL - průtok z.p. 40 m3/h</t>
  </si>
  <si>
    <t>Instalace plynoměru ( plynoměr – dodávka RWE)</t>
  </si>
  <si>
    <t>Přechodka ocel- Pe  2”/ d63, SDR 11</t>
  </si>
  <si>
    <t xml:space="preserve">Přechodka ocel- Pe  1”/ d40, SDR 11 </t>
  </si>
  <si>
    <t>Potrubí  s ochranným pláštěm pr.40x3,7 SDR11</t>
  </si>
  <si>
    <t>Potrubí  s ochranným pláštěm pr.40x3,7 SDR11- tyč</t>
  </si>
  <si>
    <t>Potrubí  s ochranným pláštěm pr.63x5,8 SDR11</t>
  </si>
  <si>
    <t>Potrubí  s ochranným pláštěm pr.63x5,8 SDR11 - tyč</t>
  </si>
  <si>
    <t>Vodovodní potrubí pr.50x3,0</t>
  </si>
  <si>
    <t>Elektrotvarovka T-kus 63-40</t>
  </si>
  <si>
    <t>Elektrotvarovka T-kus 63-63</t>
  </si>
  <si>
    <t>Koleno 40 - elektrosvařovací</t>
  </si>
  <si>
    <t>Koleno 63 - elektrosvařovací</t>
  </si>
  <si>
    <t>Signalizační vodič</t>
  </si>
  <si>
    <t>Výstražná fólie PE - žlutá,  šíře 330 mm</t>
  </si>
  <si>
    <t>Vytýčení stávajících sítí</t>
  </si>
  <si>
    <t>Napojení na stávající plynovod</t>
  </si>
  <si>
    <t>Napojení na stávající vodovod</t>
  </si>
  <si>
    <t>PC 721-002</t>
  </si>
  <si>
    <t>PC 721-003</t>
  </si>
  <si>
    <t>PC 721-004</t>
  </si>
  <si>
    <t>PC 721-005</t>
  </si>
  <si>
    <t>PC 721-006</t>
  </si>
  <si>
    <t>PC 721-007</t>
  </si>
  <si>
    <t>PC 721-008</t>
  </si>
  <si>
    <t>PC 721-009</t>
  </si>
  <si>
    <t>PC 721-010</t>
  </si>
  <si>
    <t>PC 721-011</t>
  </si>
  <si>
    <t>PC 721-012</t>
  </si>
  <si>
    <t>PC 721-013</t>
  </si>
  <si>
    <t>PC 721-014</t>
  </si>
  <si>
    <t>PC 721-015</t>
  </si>
  <si>
    <t>PC 721-016</t>
  </si>
  <si>
    <t>PC 721-017</t>
  </si>
  <si>
    <t>PC 721-018</t>
  </si>
  <si>
    <t>PC 721-019</t>
  </si>
  <si>
    <t>PC 721-020</t>
  </si>
  <si>
    <t>PC 721-021</t>
  </si>
  <si>
    <t>PC 721-022</t>
  </si>
  <si>
    <t>PC 721-023</t>
  </si>
  <si>
    <t>PC 721-024</t>
  </si>
  <si>
    <t>PC 721-025</t>
  </si>
  <si>
    <t>PC 721-026</t>
  </si>
  <si>
    <t>PC 721-027</t>
  </si>
  <si>
    <t>PC 721-028</t>
  </si>
  <si>
    <t>PC 721-029</t>
  </si>
  <si>
    <t>PC 721-030</t>
  </si>
  <si>
    <t>PC 721-031</t>
  </si>
  <si>
    <t>PC 721-032</t>
  </si>
  <si>
    <t>PC 721-033</t>
  </si>
  <si>
    <t>PC 721-034</t>
  </si>
  <si>
    <t>PC 721-035</t>
  </si>
  <si>
    <t>PC 721-036</t>
  </si>
  <si>
    <t>PC 721-037</t>
  </si>
  <si>
    <t>PC 721-038</t>
  </si>
  <si>
    <t>PC 721-039</t>
  </si>
  <si>
    <t>PC 721-040</t>
  </si>
  <si>
    <t>PC 721-041</t>
  </si>
  <si>
    <t>PC 721-042</t>
  </si>
  <si>
    <t>PC 721-043</t>
  </si>
  <si>
    <t>PC 721-044</t>
  </si>
  <si>
    <t>PC 721-045</t>
  </si>
  <si>
    <t>Pilířek přizděný 1,5x0,85x0,7m kompletní provedení včetně dvířek AL 0,75x0,75 a zemních prácí a základů</t>
  </si>
  <si>
    <t>11310-7142</t>
  </si>
  <si>
    <t>Zemní práce</t>
  </si>
  <si>
    <t>PC 001-001</t>
  </si>
  <si>
    <t>Příplatek k cenám za lepivost v hornině 3</t>
  </si>
  <si>
    <t>13220-1201</t>
  </si>
  <si>
    <t>Hloubení rýh šířky přes 600 mm do 2000 mm v hornině tř. 3 s urovnáním dna do předepsaného sklonu do 100 m3</t>
  </si>
  <si>
    <t>13220-1209</t>
  </si>
  <si>
    <t>16220-1102</t>
  </si>
  <si>
    <t>Vodorovné přemístění výkopku z horniny 1 až 4 do 50 m</t>
  </si>
  <si>
    <t>16260-1102</t>
  </si>
  <si>
    <t>Vodorovné přemístění výkopku z horniny 1 až 4 do 5000 m</t>
  </si>
  <si>
    <t>16270-1109</t>
  </si>
  <si>
    <t>Příplatek k ceně za každých dalších i započatých 1000 m</t>
  </si>
  <si>
    <t>16710-1101</t>
  </si>
  <si>
    <t>Nakládání neulehlého výkopku v množství do 100 m3 z hornin tř. 1 až 4</t>
  </si>
  <si>
    <t>17120-1201</t>
  </si>
  <si>
    <t xml:space="preserve">Uložení sypaniny na skládku </t>
  </si>
  <si>
    <t>17510-1101</t>
  </si>
  <si>
    <t>Obsypání potrubí sypaninou z vhodných hornin tř. 1 až 4 bez prohození sypaniny</t>
  </si>
  <si>
    <t>18195-1102</t>
  </si>
  <si>
    <t>Úprava pláně v hor. 1 - 4 se zhutněním</t>
  </si>
  <si>
    <t>97909-7115</t>
  </si>
  <si>
    <t>Poplatek za skládku ostatních zemin</t>
  </si>
  <si>
    <t>Potrubí ocelové oplastované   DN50</t>
  </si>
  <si>
    <t>Tvarovky ocelového oplastovaného potrubí</t>
  </si>
  <si>
    <t>Výstražná fólie PE - modrá,  šíře 330 mm</t>
  </si>
  <si>
    <t xml:space="preserve">Dokumentace skutečného stavu </t>
  </si>
  <si>
    <t>Pilířek přizděný 1,6x2,0x0,7m kompletní provedení včetně dvířek AL 1,20x1,40 a zemních prácí a základů</t>
  </si>
  <si>
    <t>Pilířek přizděný 2,1x1,4x0,7m kompletní provedení včetně dvířek AL 1,80x 0,9 a zemních prácí a základů</t>
  </si>
  <si>
    <t>Přesun hmot pro trubní vedení hloubené z trub  pro vodovody a kanalizace v otevřeném výkopu dopravní vzdálenost do 15 m</t>
  </si>
  <si>
    <t>Vytýčení stávajících inženýrských sítí</t>
  </si>
  <si>
    <t>PC 001-002</t>
  </si>
  <si>
    <t>11310-6123</t>
  </si>
  <si>
    <t xml:space="preserve">Rozebrání dlažeb komunikací pro pěší ze zámkové dlažby </t>
  </si>
  <si>
    <t>97905-4451</t>
  </si>
  <si>
    <t>Očištění vybouraných zámkových dlaždic s vyplněním spar kamenivem</t>
  </si>
  <si>
    <t>PC 005-003</t>
  </si>
  <si>
    <t>Podklad ze štěrkodrti tl. 100 mm</t>
  </si>
  <si>
    <t>PC 005-004</t>
  </si>
  <si>
    <t>Podklad ze štěrku frakce 4 - 8 mm tl. 40 mm</t>
  </si>
  <si>
    <t>PC 005-005</t>
  </si>
  <si>
    <t>PC 005-006</t>
  </si>
  <si>
    <t>Příplatek za napojení na stávající zámkovou dlažbu</t>
  </si>
  <si>
    <t>Dodávka zámkové dlažby tl. 60 mm (cca 10,0 % předpoklad)</t>
  </si>
  <si>
    <t>Montáž zámkové dlažby (demontované)</t>
  </si>
  <si>
    <t>PC 005-007</t>
  </si>
  <si>
    <t>PC 005-008</t>
  </si>
  <si>
    <t>Montáž, pomocné práce, lešení, doprava</t>
  </si>
  <si>
    <t>Demontáž stávajícího NTL areálového plynovodu a parovodu, ekologická likvidace, vč. výzisku  z prodeje železných kovů</t>
  </si>
  <si>
    <t>Demontáže stávající technologie, ekologická likvidace včetně výzisku z prodeje železných kovů</t>
  </si>
  <si>
    <t>Demontáže stávající technologie, ekologická likvidace stávající technologie včetně výzisku z prodeje železných kovů</t>
  </si>
  <si>
    <t>Odstranění podkladů živičných tl. do 100 mm</t>
  </si>
  <si>
    <t xml:space="preserve">Ochranný nátěr podlahy epoxy, penetrace + vrchní nátěr  </t>
  </si>
  <si>
    <t xml:space="preserve">Potrubí z trubek ocelových běžných ČSN 425715  DN80+2x nátěr, tvarovky   </t>
  </si>
  <si>
    <t xml:space="preserve">Potrubí z trubek ocelových běžných ČSN 425715  DN 50+2x nátěr , ukotvení ke zdivu, tvarovky      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</si>
</sst>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;\-#,##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</numFmts>
  <fonts count="74">
    <font>
      <sz val="10"/>
      <name val="Arial"/>
      <family val="0"/>
    </font>
    <font>
      <sz val="11"/>
      <name val="Arial"/>
      <family val="2"/>
    </font>
    <font>
      <sz val="10"/>
      <name val="Helv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8"/>
      <name val="Arial"/>
      <family val="2"/>
    </font>
    <font>
      <sz val="11"/>
      <name val="Arial CE"/>
      <family val="0"/>
    </font>
    <font>
      <b/>
      <sz val="13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 CE"/>
      <family val="0"/>
    </font>
    <font>
      <b/>
      <sz val="11"/>
      <name val="Arial CE"/>
      <family val="0"/>
    </font>
    <font>
      <i/>
      <sz val="10"/>
      <name val="Arial CE"/>
      <family val="2"/>
    </font>
    <font>
      <i/>
      <sz val="10"/>
      <name val="Helv"/>
      <family val="0"/>
    </font>
    <font>
      <b/>
      <sz val="8"/>
      <name val="Arial CE"/>
      <family val="0"/>
    </font>
    <font>
      <sz val="8"/>
      <name val="Helv"/>
      <family val="0"/>
    </font>
    <font>
      <sz val="9"/>
      <name val="Arial"/>
      <family val="2"/>
    </font>
    <font>
      <sz val="10"/>
      <name val="Calibri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7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 horizontal="center"/>
      <protection/>
    </xf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19" borderId="0" applyNumberFormat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 applyAlignment="0">
      <protection locked="0"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6" fillId="0" borderId="0" applyAlignment="0">
      <protection locked="0"/>
    </xf>
    <xf numFmtId="0" fontId="2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1" fontId="18" fillId="0" borderId="0">
      <alignment horizontal="center" vertical="center"/>
      <protection locked="0"/>
    </xf>
    <xf numFmtId="0" fontId="68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80" fontId="28" fillId="2" borderId="8">
      <alignment horizontal="right"/>
      <protection/>
    </xf>
    <xf numFmtId="0" fontId="29" fillId="0" borderId="0">
      <alignment/>
      <protection/>
    </xf>
    <xf numFmtId="0" fontId="69" fillId="0" borderId="0" applyNumberFormat="0" applyFill="0" applyBorder="0" applyAlignment="0" applyProtection="0"/>
    <xf numFmtId="0" fontId="29" fillId="0" borderId="0">
      <alignment horizontal="center"/>
      <protection/>
    </xf>
    <xf numFmtId="0" fontId="30" fillId="0" borderId="0">
      <alignment/>
      <protection/>
    </xf>
    <xf numFmtId="0" fontId="30" fillId="24" borderId="0">
      <alignment/>
      <protection/>
    </xf>
    <xf numFmtId="0" fontId="70" fillId="25" borderId="9" applyNumberFormat="0" applyAlignment="0" applyProtection="0"/>
    <xf numFmtId="0" fontId="71" fillId="26" borderId="9" applyNumberFormat="0" applyAlignment="0" applyProtection="0"/>
    <xf numFmtId="0" fontId="72" fillId="26" borderId="10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" fontId="3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166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wrapText="1"/>
    </xf>
    <xf numFmtId="0" fontId="9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 wrapText="1"/>
      <protection/>
    </xf>
    <xf numFmtId="2" fontId="3" fillId="34" borderId="0" xfId="0" applyNumberFormat="1" applyFont="1" applyFill="1" applyAlignment="1" applyProtection="1">
      <alignment horizontal="right"/>
      <protection/>
    </xf>
    <xf numFmtId="166" fontId="3" fillId="34" borderId="0" xfId="0" applyNumberFormat="1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/>
      <protection/>
    </xf>
    <xf numFmtId="0" fontId="10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left" vertical="center" wrapText="1"/>
      <protection/>
    </xf>
    <xf numFmtId="2" fontId="1" fillId="34" borderId="0" xfId="0" applyNumberFormat="1" applyFont="1" applyFill="1" applyAlignment="1" applyProtection="1">
      <alignment horizontal="right" vertical="center"/>
      <protection/>
    </xf>
    <xf numFmtId="166" fontId="1" fillId="34" borderId="0" xfId="0" applyNumberFormat="1" applyFont="1" applyFill="1" applyAlignment="1" applyProtection="1">
      <alignment horizontal="left" vertical="center"/>
      <protection/>
    </xf>
    <xf numFmtId="0" fontId="1" fillId="34" borderId="0" xfId="0" applyFont="1" applyFill="1" applyAlignment="1" applyProtection="1">
      <alignment horizontal="left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left" vertical="center" wrapText="1"/>
      <protection/>
    </xf>
    <xf numFmtId="2" fontId="11" fillId="34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top"/>
      <protection/>
    </xf>
    <xf numFmtId="2" fontId="1" fillId="34" borderId="0" xfId="0" applyNumberFormat="1" applyFont="1" applyFill="1" applyAlignment="1" applyProtection="1">
      <alignment horizontal="right"/>
      <protection/>
    </xf>
    <xf numFmtId="0" fontId="1" fillId="34" borderId="0" xfId="0" applyFont="1" applyFill="1" applyAlignment="1" applyProtection="1">
      <alignment horizontal="left"/>
      <protection locked="0"/>
    </xf>
    <xf numFmtId="166" fontId="1" fillId="34" borderId="0" xfId="0" applyNumberFormat="1" applyFont="1" applyFill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wrapText="1"/>
      <protection/>
    </xf>
    <xf numFmtId="16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/>
      <protection/>
    </xf>
    <xf numFmtId="167" fontId="3" fillId="33" borderId="15" xfId="0" applyNumberFormat="1" applyFont="1" applyFill="1" applyBorder="1" applyAlignment="1" applyProtection="1">
      <alignment horizontal="center" vertical="center"/>
      <protection/>
    </xf>
    <xf numFmtId="167" fontId="3" fillId="33" borderId="16" xfId="0" applyNumberFormat="1" applyFont="1" applyFill="1" applyBorder="1" applyAlignment="1" applyProtection="1">
      <alignment horizontal="center" vertical="center"/>
      <protection/>
    </xf>
    <xf numFmtId="167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right" vertical="center"/>
      <protection/>
    </xf>
    <xf numFmtId="167" fontId="3" fillId="33" borderId="16" xfId="0" applyNumberFormat="1" applyFont="1" applyFill="1" applyBorder="1" applyAlignment="1" applyProtection="1">
      <alignment horizontal="center"/>
      <protection/>
    </xf>
    <xf numFmtId="166" fontId="3" fillId="33" borderId="16" xfId="0" applyNumberFormat="1" applyFont="1" applyFill="1" applyBorder="1" applyAlignment="1" applyProtection="1">
      <alignment horizontal="center" vertical="center"/>
      <protection/>
    </xf>
    <xf numFmtId="167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wrapText="1"/>
      <protection/>
    </xf>
    <xf numFmtId="2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 locked="0"/>
    </xf>
    <xf numFmtId="166" fontId="1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2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/>
      <protection/>
    </xf>
    <xf numFmtId="2" fontId="3" fillId="0" borderId="0" xfId="0" applyNumberFormat="1" applyFont="1" applyAlignment="1">
      <alignment horizontal="right"/>
    </xf>
    <xf numFmtId="0" fontId="12" fillId="0" borderId="0" xfId="0" applyFont="1" applyBorder="1" applyAlignment="1" applyProtection="1">
      <alignment horizontal="left" vertical="center"/>
      <protection/>
    </xf>
    <xf numFmtId="169" fontId="12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9" fontId="13" fillId="0" borderId="0" xfId="0" applyNumberFormat="1" applyFont="1" applyBorder="1" applyAlignment="1" applyProtection="1">
      <alignment horizontal="right" vertical="center"/>
      <protection/>
    </xf>
    <xf numFmtId="170" fontId="3" fillId="0" borderId="0" xfId="0" applyNumberFormat="1" applyFont="1" applyBorder="1" applyAlignment="1" applyProtection="1">
      <alignment horizontal="right" vertical="center"/>
      <protection/>
    </xf>
    <xf numFmtId="16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166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167" fontId="3" fillId="33" borderId="20" xfId="0" applyNumberFormat="1" applyFont="1" applyFill="1" applyBorder="1" applyAlignment="1" applyProtection="1">
      <alignment horizontal="center" vertical="center"/>
      <protection/>
    </xf>
    <xf numFmtId="167" fontId="3" fillId="33" borderId="21" xfId="0" applyNumberFormat="1" applyFont="1" applyFill="1" applyBorder="1" applyAlignment="1" applyProtection="1">
      <alignment horizontal="center" vertical="center"/>
      <protection/>
    </xf>
    <xf numFmtId="167" fontId="3" fillId="33" borderId="21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/>
      <protection/>
    </xf>
    <xf numFmtId="167" fontId="3" fillId="33" borderId="21" xfId="0" applyNumberFormat="1" applyFont="1" applyFill="1" applyBorder="1" applyAlignment="1" applyProtection="1">
      <alignment horizontal="center"/>
      <protection/>
    </xf>
    <xf numFmtId="166" fontId="3" fillId="33" borderId="21" xfId="0" applyNumberFormat="1" applyFont="1" applyFill="1" applyBorder="1" applyAlignment="1" applyProtection="1">
      <alignment horizontal="center" vertical="center"/>
      <protection/>
    </xf>
    <xf numFmtId="167" fontId="3" fillId="33" borderId="22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Border="1" applyAlignment="1">
      <alignment horizontal="right"/>
    </xf>
    <xf numFmtId="170" fontId="3" fillId="0" borderId="0" xfId="0" applyNumberFormat="1" applyFont="1" applyAlignment="1" applyProtection="1">
      <alignment horizontal="right" vertical="center"/>
      <protection/>
    </xf>
    <xf numFmtId="169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66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 wrapText="1"/>
      <protection/>
    </xf>
    <xf numFmtId="3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vertical="top"/>
    </xf>
    <xf numFmtId="166" fontId="3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166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/>
      <protection/>
    </xf>
    <xf numFmtId="4" fontId="3" fillId="0" borderId="0" xfId="0" applyNumberFormat="1" applyFont="1" applyBorder="1" applyAlignment="1" applyProtection="1">
      <alignment horizontal="right" vertical="top"/>
      <protection/>
    </xf>
    <xf numFmtId="4" fontId="3" fillId="0" borderId="0" xfId="0" applyNumberFormat="1" applyFont="1" applyBorder="1" applyAlignment="1" applyProtection="1">
      <alignment horizontal="left" vertical="top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>
      <alignment vertical="center" wrapText="1"/>
    </xf>
    <xf numFmtId="4" fontId="0" fillId="0" borderId="0" xfId="0" applyNumberFormat="1" applyFont="1" applyAlignment="1" applyProtection="1">
      <alignment horizontal="right" vertical="top"/>
      <protection/>
    </xf>
    <xf numFmtId="4" fontId="0" fillId="0" borderId="0" xfId="0" applyNumberFormat="1" applyFont="1" applyAlignment="1" applyProtection="1">
      <alignment horizontal="left" vertical="top"/>
      <protection/>
    </xf>
    <xf numFmtId="4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/>
      <protection/>
    </xf>
    <xf numFmtId="3" fontId="8" fillId="0" borderId="0" xfId="0" applyNumberFormat="1" applyFont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wrapText="1"/>
      <protection/>
    </xf>
    <xf numFmtId="0" fontId="19" fillId="0" borderId="0" xfId="0" applyFont="1" applyFill="1" applyAlignment="1" applyProtection="1">
      <alignment horizontal="center"/>
      <protection/>
    </xf>
    <xf numFmtId="2" fontId="19" fillId="0" borderId="0" xfId="0" applyNumberFormat="1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 wrapText="1"/>
      <protection/>
    </xf>
    <xf numFmtId="3" fontId="3" fillId="0" borderId="0" xfId="0" applyNumberFormat="1" applyFont="1" applyAlignment="1">
      <alignment/>
    </xf>
    <xf numFmtId="0" fontId="31" fillId="34" borderId="0" xfId="107" applyFont="1" applyFill="1" applyAlignment="1" applyProtection="1">
      <alignment horizontal="left"/>
      <protection/>
    </xf>
    <xf numFmtId="0" fontId="19" fillId="34" borderId="0" xfId="107" applyFont="1" applyFill="1" applyAlignment="1" applyProtection="1">
      <alignment horizontal="left"/>
      <protection/>
    </xf>
    <xf numFmtId="0" fontId="19" fillId="34" borderId="0" xfId="107" applyFont="1" applyFill="1" applyAlignment="1" applyProtection="1">
      <alignment horizontal="left" wrapText="1"/>
      <protection/>
    </xf>
    <xf numFmtId="0" fontId="19" fillId="34" borderId="0" xfId="107" applyFont="1" applyFill="1" applyAlignment="1" applyProtection="1">
      <alignment horizontal="center"/>
      <protection/>
    </xf>
    <xf numFmtId="2" fontId="19" fillId="34" borderId="0" xfId="107" applyNumberFormat="1" applyFont="1" applyFill="1" applyAlignment="1" applyProtection="1">
      <alignment horizontal="left"/>
      <protection/>
    </xf>
    <xf numFmtId="166" fontId="19" fillId="34" borderId="0" xfId="107" applyNumberFormat="1" applyFont="1" applyFill="1" applyAlignment="1" applyProtection="1">
      <alignment horizontal="left"/>
      <protection/>
    </xf>
    <xf numFmtId="0" fontId="15" fillId="34" borderId="0" xfId="107" applyFont="1" applyFill="1" applyAlignment="1" applyProtection="1">
      <alignment horizontal="left" wrapText="1"/>
      <protection/>
    </xf>
    <xf numFmtId="0" fontId="2" fillId="0" borderId="0" xfId="107" applyFont="1" applyAlignment="1" applyProtection="1">
      <alignment horizontal="left" vertical="top"/>
      <protection/>
    </xf>
    <xf numFmtId="0" fontId="32" fillId="34" borderId="0" xfId="107" applyFont="1" applyFill="1" applyAlignment="1" applyProtection="1">
      <alignment horizontal="left" vertical="center"/>
      <protection/>
    </xf>
    <xf numFmtId="0" fontId="15" fillId="34" borderId="0" xfId="107" applyFont="1" applyFill="1" applyAlignment="1" applyProtection="1">
      <alignment horizontal="left" vertical="center"/>
      <protection/>
    </xf>
    <xf numFmtId="0" fontId="15" fillId="34" borderId="0" xfId="107" applyFont="1" applyFill="1" applyAlignment="1" applyProtection="1">
      <alignment horizontal="left" vertical="center" wrapText="1"/>
      <protection/>
    </xf>
    <xf numFmtId="0" fontId="15" fillId="34" borderId="0" xfId="107" applyFont="1" applyFill="1" applyAlignment="1" applyProtection="1">
      <alignment horizontal="center" vertical="center"/>
      <protection/>
    </xf>
    <xf numFmtId="2" fontId="15" fillId="34" borderId="0" xfId="107" applyNumberFormat="1" applyFont="1" applyFill="1" applyAlignment="1" applyProtection="1">
      <alignment horizontal="left" vertical="center"/>
      <protection/>
    </xf>
    <xf numFmtId="166" fontId="15" fillId="34" borderId="0" xfId="107" applyNumberFormat="1" applyFont="1" applyFill="1" applyAlignment="1" applyProtection="1">
      <alignment horizontal="left" vertical="center"/>
      <protection/>
    </xf>
    <xf numFmtId="0" fontId="15" fillId="34" borderId="0" xfId="107" applyFont="1" applyFill="1" applyAlignment="1" applyProtection="1">
      <alignment horizontal="left"/>
      <protection/>
    </xf>
    <xf numFmtId="0" fontId="33" fillId="34" borderId="0" xfId="107" applyFont="1" applyFill="1" applyAlignment="1" applyProtection="1">
      <alignment horizontal="left" vertical="center"/>
      <protection/>
    </xf>
    <xf numFmtId="0" fontId="33" fillId="34" borderId="0" xfId="107" applyFont="1" applyFill="1" applyAlignment="1" applyProtection="1">
      <alignment horizontal="left" vertical="center" wrapText="1"/>
      <protection/>
    </xf>
    <xf numFmtId="0" fontId="33" fillId="34" borderId="0" xfId="107" applyFont="1" applyFill="1" applyAlignment="1" applyProtection="1">
      <alignment horizontal="center" vertical="center"/>
      <protection/>
    </xf>
    <xf numFmtId="2" fontId="33" fillId="34" borderId="0" xfId="107" applyNumberFormat="1" applyFont="1" applyFill="1" applyAlignment="1" applyProtection="1">
      <alignment horizontal="left" vertical="center"/>
      <protection/>
    </xf>
    <xf numFmtId="0" fontId="34" fillId="0" borderId="0" xfId="107" applyFont="1" applyAlignment="1" applyProtection="1">
      <alignment horizontal="left" vertical="top"/>
      <protection/>
    </xf>
    <xf numFmtId="2" fontId="15" fillId="34" borderId="0" xfId="107" applyNumberFormat="1" applyFont="1" applyFill="1" applyAlignment="1" applyProtection="1">
      <alignment horizontal="left"/>
      <protection/>
    </xf>
    <xf numFmtId="0" fontId="15" fillId="34" borderId="0" xfId="107" applyFont="1" applyFill="1" applyAlignment="1" applyProtection="1">
      <alignment horizontal="left"/>
      <protection locked="0"/>
    </xf>
    <xf numFmtId="166" fontId="15" fillId="34" borderId="0" xfId="107" applyNumberFormat="1" applyFont="1" applyFill="1" applyAlignment="1" applyProtection="1">
      <alignment horizontal="left"/>
      <protection/>
    </xf>
    <xf numFmtId="0" fontId="19" fillId="33" borderId="12" xfId="107" applyFont="1" applyFill="1" applyBorder="1" applyAlignment="1" applyProtection="1">
      <alignment horizontal="center" vertical="center" wrapText="1"/>
      <protection/>
    </xf>
    <xf numFmtId="0" fontId="19" fillId="33" borderId="13" xfId="107" applyFont="1" applyFill="1" applyBorder="1" applyAlignment="1" applyProtection="1">
      <alignment horizontal="center" vertical="center" wrapText="1"/>
      <protection/>
    </xf>
    <xf numFmtId="2" fontId="19" fillId="33" borderId="13" xfId="107" applyNumberFormat="1" applyFont="1" applyFill="1" applyBorder="1" applyAlignment="1" applyProtection="1">
      <alignment horizontal="center" vertical="center" wrapText="1"/>
      <protection/>
    </xf>
    <xf numFmtId="0" fontId="19" fillId="33" borderId="13" xfId="107" applyFont="1" applyFill="1" applyBorder="1" applyAlignment="1" applyProtection="1">
      <alignment horizontal="center" vertical="center" wrapText="1"/>
      <protection locked="0"/>
    </xf>
    <xf numFmtId="0" fontId="19" fillId="33" borderId="23" xfId="107" applyFont="1" applyFill="1" applyBorder="1" applyAlignment="1" applyProtection="1">
      <alignment horizontal="center" vertical="center" wrapText="1"/>
      <protection/>
    </xf>
    <xf numFmtId="166" fontId="19" fillId="33" borderId="24" xfId="107" applyNumberFormat="1" applyFont="1" applyFill="1" applyBorder="1" applyAlignment="1" applyProtection="1">
      <alignment horizontal="center" vertical="center" wrapText="1"/>
      <protection/>
    </xf>
    <xf numFmtId="166" fontId="35" fillId="33" borderId="24" xfId="107" applyNumberFormat="1" applyFont="1" applyFill="1" applyBorder="1" applyAlignment="1" applyProtection="1">
      <alignment horizontal="center" vertical="center" wrapText="1"/>
      <protection/>
    </xf>
    <xf numFmtId="2" fontId="19" fillId="33" borderId="25" xfId="107" applyNumberFormat="1" applyFont="1" applyFill="1" applyBorder="1" applyAlignment="1" applyProtection="1">
      <alignment horizontal="center" vertical="center" wrapText="1"/>
      <protection/>
    </xf>
    <xf numFmtId="0" fontId="36" fillId="0" borderId="0" xfId="107" applyFont="1" applyAlignment="1" applyProtection="1">
      <alignment horizontal="left" vertical="top"/>
      <protection/>
    </xf>
    <xf numFmtId="167" fontId="19" fillId="33" borderId="15" xfId="107" applyNumberFormat="1" applyFont="1" applyFill="1" applyBorder="1" applyAlignment="1" applyProtection="1">
      <alignment horizontal="center" vertical="center"/>
      <protection/>
    </xf>
    <xf numFmtId="167" fontId="19" fillId="33" borderId="16" xfId="107" applyNumberFormat="1" applyFont="1" applyFill="1" applyBorder="1" applyAlignment="1" applyProtection="1">
      <alignment horizontal="center" vertical="center"/>
      <protection/>
    </xf>
    <xf numFmtId="167" fontId="19" fillId="33" borderId="16" xfId="107" applyNumberFormat="1" applyFont="1" applyFill="1" applyBorder="1" applyAlignment="1" applyProtection="1">
      <alignment horizontal="center" vertical="center" wrapText="1"/>
      <protection/>
    </xf>
    <xf numFmtId="167" fontId="19" fillId="33" borderId="26" xfId="107" applyNumberFormat="1" applyFont="1" applyFill="1" applyBorder="1" applyAlignment="1" applyProtection="1">
      <alignment horizontal="center" vertical="center"/>
      <protection/>
    </xf>
    <xf numFmtId="167" fontId="19" fillId="33" borderId="24" xfId="107" applyNumberFormat="1" applyFont="1" applyFill="1" applyBorder="1" applyAlignment="1" applyProtection="1">
      <alignment horizontal="center" vertical="center"/>
      <protection/>
    </xf>
    <xf numFmtId="166" fontId="19" fillId="33" borderId="24" xfId="107" applyNumberFormat="1" applyFont="1" applyFill="1" applyBorder="1" applyAlignment="1" applyProtection="1">
      <alignment horizontal="center" vertical="center"/>
      <protection/>
    </xf>
    <xf numFmtId="167" fontId="19" fillId="33" borderId="27" xfId="107" applyNumberFormat="1" applyFont="1" applyFill="1" applyBorder="1" applyAlignment="1" applyProtection="1">
      <alignment horizontal="center" vertical="center"/>
      <protection/>
    </xf>
    <xf numFmtId="0" fontId="15" fillId="0" borderId="0" xfId="107" applyFont="1" applyFill="1" applyAlignment="1" applyProtection="1">
      <alignment horizontal="left"/>
      <protection/>
    </xf>
    <xf numFmtId="0" fontId="2" fillId="0" borderId="0" xfId="107" applyFont="1" applyFill="1" applyAlignment="1" applyProtection="1">
      <alignment horizontal="left" vertical="top"/>
      <protection/>
    </xf>
    <xf numFmtId="0" fontId="15" fillId="0" borderId="0" xfId="107" applyFont="1" applyFill="1" applyAlignment="1" applyProtection="1">
      <alignment horizontal="center"/>
      <protection/>
    </xf>
    <xf numFmtId="2" fontId="15" fillId="0" borderId="0" xfId="107" applyNumberFormat="1" applyFont="1" applyFill="1" applyAlignment="1" applyProtection="1">
      <alignment horizontal="left"/>
      <protection/>
    </xf>
    <xf numFmtId="0" fontId="15" fillId="0" borderId="0" xfId="107" applyFont="1" applyFill="1" applyAlignment="1" applyProtection="1">
      <alignment horizontal="left"/>
      <protection locked="0"/>
    </xf>
    <xf numFmtId="166" fontId="2" fillId="0" borderId="0" xfId="107" applyNumberFormat="1" applyFont="1" applyAlignment="1" applyProtection="1">
      <alignment horizontal="left" vertical="top"/>
      <protection/>
    </xf>
    <xf numFmtId="0" fontId="0" fillId="0" borderId="0" xfId="107" applyFont="1" applyAlignment="1" applyProtection="1">
      <alignment horizontal="left" vertical="top" wrapText="1"/>
      <protection/>
    </xf>
    <xf numFmtId="0" fontId="16" fillId="0" borderId="0" xfId="107" applyFont="1" applyFill="1" applyAlignment="1" applyProtection="1">
      <alignment horizontal="left" wrapText="1"/>
      <protection/>
    </xf>
    <xf numFmtId="0" fontId="15" fillId="0" borderId="0" xfId="107" applyFont="1" applyFill="1" applyAlignment="1" applyProtection="1">
      <alignment horizontal="left" wrapText="1"/>
      <protection/>
    </xf>
    <xf numFmtId="2" fontId="18" fillId="0" borderId="28" xfId="107" applyNumberFormat="1" applyFont="1" applyFill="1" applyBorder="1" applyAlignment="1" applyProtection="1">
      <alignment horizontal="left"/>
      <protection/>
    </xf>
    <xf numFmtId="0" fontId="18" fillId="0" borderId="0" xfId="107" applyFont="1" applyFill="1" applyBorder="1" applyAlignment="1" applyProtection="1">
      <alignment horizontal="left"/>
      <protection locked="0"/>
    </xf>
    <xf numFmtId="0" fontId="18" fillId="0" borderId="29" xfId="107" applyFont="1" applyFill="1" applyBorder="1" applyAlignment="1" applyProtection="1">
      <alignment horizontal="left"/>
      <protection/>
    </xf>
    <xf numFmtId="3" fontId="2" fillId="0" borderId="0" xfId="107" applyNumberFormat="1" applyFont="1" applyFill="1" applyAlignment="1" applyProtection="1">
      <alignment horizontal="left" vertical="top"/>
      <protection/>
    </xf>
    <xf numFmtId="3" fontId="7" fillId="0" borderId="0" xfId="107" applyNumberFormat="1" applyFont="1" applyAlignment="1">
      <alignment horizontal="right" vertical="top" wrapText="1"/>
      <protection/>
    </xf>
    <xf numFmtId="3" fontId="0" fillId="0" borderId="0" xfId="107" applyNumberFormat="1" applyFont="1" applyAlignment="1">
      <alignment horizontal="right" vertical="top" wrapText="1"/>
      <protection/>
    </xf>
    <xf numFmtId="4" fontId="7" fillId="0" borderId="0" xfId="107" applyNumberFormat="1" applyFont="1" applyAlignment="1">
      <alignment vertical="top" wrapText="1"/>
      <protection/>
    </xf>
    <xf numFmtId="4" fontId="7" fillId="0" borderId="0" xfId="107" applyNumberFormat="1" applyFont="1" applyAlignment="1">
      <alignment horizontal="center"/>
      <protection/>
    </xf>
    <xf numFmtId="4" fontId="7" fillId="0" borderId="28" xfId="107" applyNumberFormat="1" applyFont="1" applyBorder="1">
      <alignment/>
      <protection/>
    </xf>
    <xf numFmtId="4" fontId="7" fillId="0" borderId="0" xfId="107" applyNumberFormat="1" applyFont="1" applyBorder="1">
      <alignment/>
      <protection/>
    </xf>
    <xf numFmtId="3" fontId="7" fillId="0" borderId="29" xfId="107" applyNumberFormat="1" applyFont="1" applyBorder="1">
      <alignment/>
      <protection/>
    </xf>
    <xf numFmtId="4" fontId="0" fillId="0" borderId="0" xfId="107" applyNumberFormat="1" applyFont="1" applyAlignment="1">
      <alignment vertical="top" wrapText="1"/>
      <protection/>
    </xf>
    <xf numFmtId="4" fontId="0" fillId="0" borderId="0" xfId="107" applyNumberFormat="1" applyFont="1" applyAlignment="1">
      <alignment horizontal="center"/>
      <protection/>
    </xf>
    <xf numFmtId="4" fontId="0" fillId="0" borderId="28" xfId="107" applyNumberFormat="1" applyFont="1" applyBorder="1">
      <alignment/>
      <protection/>
    </xf>
    <xf numFmtId="4" fontId="0" fillId="0" borderId="0" xfId="107" applyNumberFormat="1" applyFont="1" applyBorder="1">
      <alignment/>
      <protection/>
    </xf>
    <xf numFmtId="3" fontId="0" fillId="0" borderId="29" xfId="107" applyNumberFormat="1" applyFont="1" applyBorder="1">
      <alignment/>
      <protection/>
    </xf>
    <xf numFmtId="3" fontId="37" fillId="0" borderId="0" xfId="107" applyNumberFormat="1" applyFont="1" applyBorder="1">
      <alignment/>
      <protection/>
    </xf>
    <xf numFmtId="4" fontId="7" fillId="0" borderId="30" xfId="107" applyNumberFormat="1" applyFont="1" applyBorder="1">
      <alignment/>
      <protection/>
    </xf>
    <xf numFmtId="4" fontId="7" fillId="0" borderId="31" xfId="107" applyNumberFormat="1" applyFont="1" applyBorder="1">
      <alignment/>
      <protection/>
    </xf>
    <xf numFmtId="3" fontId="7" fillId="0" borderId="32" xfId="107" applyNumberFormat="1" applyFont="1" applyBorder="1">
      <alignment/>
      <protection/>
    </xf>
    <xf numFmtId="0" fontId="19" fillId="0" borderId="0" xfId="107" applyFont="1" applyFill="1" applyAlignment="1" applyProtection="1">
      <alignment horizontal="left"/>
      <protection/>
    </xf>
    <xf numFmtId="0" fontId="19" fillId="0" borderId="0" xfId="107" applyFont="1" applyFill="1" applyAlignment="1" applyProtection="1">
      <alignment horizontal="left" wrapText="1"/>
      <protection/>
    </xf>
    <xf numFmtId="0" fontId="19" fillId="0" borderId="0" xfId="107" applyFont="1" applyFill="1" applyAlignment="1" applyProtection="1">
      <alignment horizontal="center"/>
      <protection/>
    </xf>
    <xf numFmtId="2" fontId="19" fillId="0" borderId="0" xfId="107" applyNumberFormat="1" applyFont="1" applyFill="1" applyAlignment="1" applyProtection="1">
      <alignment horizontal="left"/>
      <protection/>
    </xf>
    <xf numFmtId="0" fontId="19" fillId="0" borderId="0" xfId="107" applyFont="1" applyFill="1" applyAlignment="1" applyProtection="1">
      <alignment horizontal="left"/>
      <protection locked="0"/>
    </xf>
    <xf numFmtId="3" fontId="8" fillId="0" borderId="0" xfId="107" applyNumberFormat="1" applyFont="1" applyAlignment="1">
      <alignment horizontal="right" vertical="top" wrapText="1"/>
      <protection/>
    </xf>
    <xf numFmtId="3" fontId="3" fillId="0" borderId="0" xfId="107" applyNumberFormat="1" applyFont="1" applyAlignment="1">
      <alignment horizontal="right" vertical="top" wrapText="1"/>
      <protection/>
    </xf>
    <xf numFmtId="4" fontId="8" fillId="0" borderId="0" xfId="107" applyNumberFormat="1" applyFont="1" applyAlignment="1">
      <alignment vertical="top" wrapText="1"/>
      <protection/>
    </xf>
    <xf numFmtId="4" fontId="3" fillId="0" borderId="0" xfId="107" applyNumberFormat="1" applyFont="1" applyAlignment="1">
      <alignment horizontal="center"/>
      <protection/>
    </xf>
    <xf numFmtId="4" fontId="3" fillId="0" borderId="0" xfId="107" applyNumberFormat="1" applyFont="1">
      <alignment/>
      <protection/>
    </xf>
    <xf numFmtId="0" fontId="0" fillId="0" borderId="0" xfId="107" applyFont="1" applyAlignment="1" applyProtection="1">
      <alignment horizontal="left" vertical="top"/>
      <protection/>
    </xf>
    <xf numFmtId="4" fontId="3" fillId="0" borderId="0" xfId="107" applyNumberFormat="1" applyFont="1" applyAlignment="1">
      <alignment vertical="top" wrapText="1"/>
      <protection/>
    </xf>
    <xf numFmtId="3" fontId="3" fillId="0" borderId="0" xfId="107" applyNumberFormat="1" applyFont="1">
      <alignment/>
      <protection/>
    </xf>
    <xf numFmtId="0" fontId="3" fillId="0" borderId="0" xfId="107" applyFont="1" applyAlignment="1" applyProtection="1">
      <alignment horizontal="left" vertical="top" wrapText="1"/>
      <protection/>
    </xf>
    <xf numFmtId="4" fontId="8" fillId="0" borderId="0" xfId="107" applyNumberFormat="1" applyFont="1" applyAlignment="1">
      <alignment horizontal="center"/>
      <protection/>
    </xf>
    <xf numFmtId="4" fontId="8" fillId="0" borderId="0" xfId="107" applyNumberFormat="1" applyFont="1">
      <alignment/>
      <protection/>
    </xf>
    <xf numFmtId="3" fontId="8" fillId="0" borderId="0" xfId="107" applyNumberFormat="1" applyFont="1">
      <alignment/>
      <protection/>
    </xf>
    <xf numFmtId="0" fontId="2" fillId="0" borderId="0" xfId="107" applyFont="1" applyAlignment="1" applyProtection="1">
      <alignment horizontal="left" vertical="top" wrapText="1"/>
      <protection/>
    </xf>
    <xf numFmtId="0" fontId="2" fillId="0" borderId="0" xfId="107" applyFont="1" applyAlignment="1" applyProtection="1">
      <alignment horizontal="center" vertical="top"/>
      <protection/>
    </xf>
    <xf numFmtId="2" fontId="2" fillId="0" borderId="0" xfId="107" applyNumberFormat="1" applyFont="1" applyAlignment="1" applyProtection="1">
      <alignment horizontal="left" vertical="top"/>
      <protection/>
    </xf>
    <xf numFmtId="0" fontId="19" fillId="33" borderId="18" xfId="107" applyFont="1" applyFill="1" applyBorder="1" applyAlignment="1" applyProtection="1">
      <alignment horizontal="center" vertical="center" wrapText="1"/>
      <protection/>
    </xf>
    <xf numFmtId="0" fontId="19" fillId="33" borderId="11" xfId="107" applyFont="1" applyFill="1" applyBorder="1" applyAlignment="1" applyProtection="1">
      <alignment horizontal="center" vertical="center" wrapText="1"/>
      <protection/>
    </xf>
    <xf numFmtId="2" fontId="19" fillId="33" borderId="11" xfId="107" applyNumberFormat="1" applyFont="1" applyFill="1" applyBorder="1" applyAlignment="1" applyProtection="1">
      <alignment horizontal="center" vertical="center" wrapText="1"/>
      <protection/>
    </xf>
    <xf numFmtId="0" fontId="3" fillId="33" borderId="11" xfId="107" applyFont="1" applyFill="1" applyBorder="1" applyAlignment="1" applyProtection="1">
      <alignment horizontal="center" vertical="center" wrapText="1"/>
      <protection locked="0"/>
    </xf>
    <xf numFmtId="167" fontId="19" fillId="33" borderId="20" xfId="107" applyNumberFormat="1" applyFont="1" applyFill="1" applyBorder="1" applyAlignment="1" applyProtection="1">
      <alignment horizontal="center" vertical="center"/>
      <protection/>
    </xf>
    <xf numFmtId="167" fontId="19" fillId="33" borderId="21" xfId="107" applyNumberFormat="1" applyFont="1" applyFill="1" applyBorder="1" applyAlignment="1" applyProtection="1">
      <alignment horizontal="center" vertical="center"/>
      <protection/>
    </xf>
    <xf numFmtId="167" fontId="19" fillId="33" borderId="21" xfId="107" applyNumberFormat="1" applyFont="1" applyFill="1" applyBorder="1" applyAlignment="1" applyProtection="1">
      <alignment horizontal="center" vertical="center" wrapText="1"/>
      <protection/>
    </xf>
    <xf numFmtId="4" fontId="3" fillId="0" borderId="0" xfId="107" applyNumberFormat="1" applyFont="1" applyAlignment="1">
      <alignment/>
      <protection/>
    </xf>
    <xf numFmtId="4" fontId="3" fillId="0" borderId="0" xfId="107" applyNumberFormat="1" applyFont="1" applyFill="1" applyAlignment="1">
      <alignment/>
      <protection/>
    </xf>
    <xf numFmtId="0" fontId="3" fillId="0" borderId="0" xfId="107" applyFont="1" applyAlignment="1">
      <alignment vertical="top" wrapText="1"/>
      <protection/>
    </xf>
    <xf numFmtId="0" fontId="3" fillId="0" borderId="0" xfId="107" applyFont="1" applyAlignment="1" applyProtection="1">
      <alignment horizontal="left" vertical="top"/>
      <protection/>
    </xf>
    <xf numFmtId="0" fontId="15" fillId="34" borderId="0" xfId="107" applyFont="1" applyFill="1" applyAlignment="1" applyProtection="1">
      <alignment horizontal="center"/>
      <protection/>
    </xf>
    <xf numFmtId="166" fontId="19" fillId="0" borderId="0" xfId="107" applyNumberFormat="1" applyFont="1" applyFill="1" applyAlignment="1" applyProtection="1">
      <alignment horizontal="left"/>
      <protection/>
    </xf>
    <xf numFmtId="0" fontId="36" fillId="0" borderId="0" xfId="107" applyFont="1" applyFill="1" applyAlignment="1" applyProtection="1">
      <alignment horizontal="left" vertical="top" wrapText="1"/>
      <protection/>
    </xf>
    <xf numFmtId="166" fontId="3" fillId="0" borderId="0" xfId="107" applyNumberFormat="1" applyFont="1">
      <alignment/>
      <protection/>
    </xf>
    <xf numFmtId="0" fontId="12" fillId="0" borderId="0" xfId="107" applyFont="1" applyBorder="1" applyAlignment="1" applyProtection="1">
      <alignment horizontal="left" vertical="center"/>
      <protection/>
    </xf>
    <xf numFmtId="169" fontId="12" fillId="0" borderId="0" xfId="107" applyNumberFormat="1" applyFont="1" applyBorder="1" applyAlignment="1" applyProtection="1">
      <alignment horizontal="right" vertical="center"/>
      <protection/>
    </xf>
    <xf numFmtId="0" fontId="8" fillId="0" borderId="0" xfId="107" applyFont="1" applyBorder="1" applyAlignment="1" applyProtection="1">
      <alignment horizontal="left" vertical="center" wrapText="1"/>
      <protection/>
    </xf>
    <xf numFmtId="0" fontId="8" fillId="0" borderId="0" xfId="107" applyFont="1" applyBorder="1" applyAlignment="1" applyProtection="1">
      <alignment horizontal="left" vertical="center"/>
      <protection/>
    </xf>
    <xf numFmtId="169" fontId="13" fillId="0" borderId="0" xfId="107" applyNumberFormat="1" applyFont="1" applyBorder="1" applyAlignment="1" applyProtection="1">
      <alignment horizontal="right" vertical="center"/>
      <protection/>
    </xf>
    <xf numFmtId="170" fontId="3" fillId="0" borderId="0" xfId="107" applyNumberFormat="1" applyFont="1" applyBorder="1" applyAlignment="1" applyProtection="1">
      <alignment horizontal="right" vertical="center"/>
      <protection/>
    </xf>
    <xf numFmtId="169" fontId="3" fillId="0" borderId="0" xfId="107" applyNumberFormat="1" applyFont="1" applyBorder="1" applyAlignment="1" applyProtection="1">
      <alignment horizontal="right" vertical="center"/>
      <protection/>
    </xf>
    <xf numFmtId="168" fontId="3" fillId="0" borderId="0" xfId="107" applyNumberFormat="1" applyFont="1" applyBorder="1" applyAlignment="1" applyProtection="1">
      <alignment horizontal="left" vertical="center" wrapText="1"/>
      <protection/>
    </xf>
    <xf numFmtId="0" fontId="3" fillId="0" borderId="0" xfId="107" applyFont="1" applyBorder="1" applyAlignment="1" applyProtection="1">
      <alignment horizontal="left" vertical="center" wrapText="1"/>
      <protection/>
    </xf>
    <xf numFmtId="166" fontId="8" fillId="0" borderId="0" xfId="107" applyNumberFormat="1" applyFont="1">
      <alignment/>
      <protection/>
    </xf>
    <xf numFmtId="0" fontId="17" fillId="0" borderId="0" xfId="107" applyFont="1" applyFill="1" applyAlignment="1" applyProtection="1">
      <alignment horizontal="left" wrapText="1"/>
      <protection/>
    </xf>
    <xf numFmtId="0" fontId="36" fillId="0" borderId="0" xfId="107" applyFont="1" applyFill="1" applyAlignment="1" applyProtection="1">
      <alignment horizontal="left" vertical="top"/>
      <protection/>
    </xf>
    <xf numFmtId="0" fontId="8" fillId="0" borderId="0" xfId="107" applyFont="1" applyAlignment="1" applyProtection="1">
      <alignment horizontal="left" vertical="center"/>
      <protection/>
    </xf>
    <xf numFmtId="0" fontId="3" fillId="0" borderId="0" xfId="107" applyFont="1" applyAlignment="1" applyProtection="1">
      <alignment horizontal="left" vertical="center"/>
      <protection/>
    </xf>
    <xf numFmtId="4" fontId="3" fillId="0" borderId="0" xfId="55" applyNumberFormat="1" applyFont="1" applyAlignment="1" applyProtection="1">
      <alignment vertical="top" wrapText="1"/>
      <protection/>
    </xf>
    <xf numFmtId="3" fontId="3" fillId="0" borderId="0" xfId="107" applyNumberFormat="1" applyFont="1" applyAlignment="1">
      <alignment vertical="top" wrapText="1"/>
      <protection/>
    </xf>
    <xf numFmtId="166" fontId="19" fillId="33" borderId="11" xfId="107" applyNumberFormat="1" applyFont="1" applyFill="1" applyBorder="1" applyAlignment="1" applyProtection="1">
      <alignment horizontal="center" vertical="center" wrapText="1"/>
      <protection/>
    </xf>
    <xf numFmtId="0" fontId="19" fillId="33" borderId="19" xfId="107" applyFont="1" applyFill="1" applyBorder="1" applyAlignment="1" applyProtection="1">
      <alignment horizontal="center" vertical="center" wrapText="1"/>
      <protection/>
    </xf>
    <xf numFmtId="166" fontId="19" fillId="33" borderId="21" xfId="107" applyNumberFormat="1" applyFont="1" applyFill="1" applyBorder="1" applyAlignment="1" applyProtection="1">
      <alignment horizontal="center" vertical="center"/>
      <protection/>
    </xf>
    <xf numFmtId="167" fontId="19" fillId="33" borderId="22" xfId="107" applyNumberFormat="1" applyFont="1" applyFill="1" applyBorder="1" applyAlignment="1" applyProtection="1">
      <alignment horizontal="center" vertical="center" wrapText="1"/>
      <protection/>
    </xf>
    <xf numFmtId="3" fontId="3" fillId="0" borderId="0" xfId="107" applyNumberFormat="1" applyFont="1" applyBorder="1" applyAlignment="1">
      <alignment horizontal="center" vertical="top" wrapText="1"/>
      <protection/>
    </xf>
    <xf numFmtId="4" fontId="3" fillId="0" borderId="0" xfId="107" applyNumberFormat="1" applyFont="1" applyBorder="1" applyAlignment="1">
      <alignment horizontal="center" vertical="top" wrapText="1"/>
      <protection/>
    </xf>
    <xf numFmtId="4" fontId="3" fillId="0" borderId="0" xfId="107" applyNumberFormat="1" applyFont="1" applyBorder="1" applyAlignment="1">
      <alignment horizontal="center"/>
      <protection/>
    </xf>
    <xf numFmtId="166" fontId="3" fillId="0" borderId="0" xfId="107" applyNumberFormat="1" applyFont="1" applyBorder="1" applyAlignment="1">
      <alignment horizontal="center"/>
      <protection/>
    </xf>
    <xf numFmtId="170" fontId="3" fillId="0" borderId="0" xfId="107" applyNumberFormat="1" applyFont="1" applyAlignment="1" applyProtection="1">
      <alignment horizontal="right" vertical="center"/>
      <protection/>
    </xf>
    <xf numFmtId="169" fontId="3" fillId="0" borderId="0" xfId="107" applyNumberFormat="1" applyFont="1" applyAlignment="1" applyProtection="1">
      <alignment horizontal="right" vertical="center"/>
      <protection/>
    </xf>
    <xf numFmtId="0" fontId="3" fillId="0" borderId="0" xfId="107" applyFont="1" applyAlignment="1" applyProtection="1">
      <alignment horizontal="left" vertical="center" wrapText="1"/>
      <protection/>
    </xf>
    <xf numFmtId="166" fontId="3" fillId="0" borderId="0" xfId="107" applyNumberFormat="1" applyFont="1" applyAlignment="1">
      <alignment vertical="top"/>
      <protection/>
    </xf>
    <xf numFmtId="164" fontId="3" fillId="0" borderId="0" xfId="107" applyNumberFormat="1" applyFont="1" applyAlignment="1">
      <alignment vertical="top"/>
      <protection/>
    </xf>
    <xf numFmtId="169" fontId="3" fillId="0" borderId="0" xfId="107" applyNumberFormat="1" applyFont="1" applyAlignment="1" applyProtection="1">
      <alignment vertical="top" wrapText="1"/>
      <protection/>
    </xf>
    <xf numFmtId="4" fontId="3" fillId="0" borderId="0" xfId="107" applyNumberFormat="1" applyFont="1" applyFill="1">
      <alignment/>
      <protection/>
    </xf>
    <xf numFmtId="3" fontId="3" fillId="0" borderId="0" xfId="107" applyNumberFormat="1" applyFont="1" applyFill="1" applyAlignment="1">
      <alignment horizontal="right" vertical="top" wrapText="1"/>
      <protection/>
    </xf>
    <xf numFmtId="0" fontId="3" fillId="0" borderId="0" xfId="107" applyFont="1" applyAlignment="1">
      <alignment horizontal="center"/>
      <protection/>
    </xf>
    <xf numFmtId="164" fontId="36" fillId="0" borderId="0" xfId="107" applyNumberFormat="1" applyFont="1" applyAlignment="1" applyProtection="1">
      <alignment horizontal="left" vertical="top"/>
      <protection/>
    </xf>
    <xf numFmtId="0" fontId="36" fillId="0" borderId="0" xfId="107" applyFont="1" applyAlignment="1" applyProtection="1">
      <alignment vertical="top" wrapText="1"/>
      <protection/>
    </xf>
    <xf numFmtId="166" fontId="3" fillId="0" borderId="0" xfId="107" applyNumberFormat="1" applyFont="1" applyAlignment="1">
      <alignment/>
      <protection/>
    </xf>
    <xf numFmtId="164" fontId="3" fillId="0" borderId="0" xfId="107" applyNumberFormat="1" applyFont="1" applyAlignment="1">
      <alignment/>
      <protection/>
    </xf>
    <xf numFmtId="164" fontId="36" fillId="0" borderId="0" xfId="107" applyNumberFormat="1" applyFont="1" applyAlignment="1" applyProtection="1">
      <alignment horizontal="left"/>
      <protection/>
    </xf>
    <xf numFmtId="164" fontId="3" fillId="0" borderId="0" xfId="107" applyNumberFormat="1" applyFont="1">
      <alignment/>
      <protection/>
    </xf>
    <xf numFmtId="10" fontId="36" fillId="0" borderId="0" xfId="107" applyNumberFormat="1" applyFont="1" applyAlignment="1" applyProtection="1">
      <alignment vertical="top" wrapText="1"/>
      <protection/>
    </xf>
    <xf numFmtId="4" fontId="3" fillId="0" borderId="0" xfId="107" applyNumberFormat="1" applyFont="1" applyAlignment="1">
      <alignment vertical="top"/>
      <protection/>
    </xf>
    <xf numFmtId="166" fontId="3" fillId="0" borderId="0" xfId="107" applyNumberFormat="1" applyFont="1" applyAlignment="1">
      <alignment horizontal="center" wrapText="1"/>
      <protection/>
    </xf>
    <xf numFmtId="164" fontId="3" fillId="0" borderId="0" xfId="107" applyNumberFormat="1" applyFont="1" applyAlignment="1">
      <alignment horizontal="center" wrapText="1"/>
      <protection/>
    </xf>
    <xf numFmtId="166" fontId="36" fillId="0" borderId="0" xfId="107" applyNumberFormat="1" applyFont="1" applyAlignment="1" applyProtection="1">
      <alignment horizontal="left"/>
      <protection/>
    </xf>
    <xf numFmtId="49" fontId="14" fillId="0" borderId="0" xfId="107" applyNumberFormat="1" applyFont="1" applyFill="1" applyBorder="1" applyAlignment="1" applyProtection="1">
      <alignment horizontal="right" vertical="top"/>
      <protection/>
    </xf>
    <xf numFmtId="49" fontId="14" fillId="0" borderId="0" xfId="107" applyNumberFormat="1" applyFont="1" applyFill="1" applyBorder="1" applyAlignment="1" applyProtection="1">
      <alignment horizontal="left" vertical="top" wrapText="1"/>
      <protection/>
    </xf>
    <xf numFmtId="4" fontId="14" fillId="0" borderId="0" xfId="107" applyNumberFormat="1" applyFont="1" applyFill="1" applyBorder="1" applyAlignment="1" applyProtection="1">
      <alignment horizontal="center"/>
      <protection/>
    </xf>
    <xf numFmtId="166" fontId="36" fillId="0" borderId="0" xfId="107" applyNumberFormat="1" applyFont="1" applyAlignment="1" applyProtection="1">
      <alignment horizontal="left" vertical="top"/>
      <protection/>
    </xf>
    <xf numFmtId="3" fontId="3" fillId="0" borderId="0" xfId="107" applyNumberFormat="1" applyFont="1" applyAlignment="1">
      <alignment/>
      <protection/>
    </xf>
    <xf numFmtId="3" fontId="3" fillId="0" borderId="0" xfId="107" applyNumberFormat="1" applyFont="1" applyAlignment="1">
      <alignment horizontal="left" vertical="top" wrapText="1"/>
      <protection/>
    </xf>
    <xf numFmtId="4" fontId="3" fillId="0" borderId="0" xfId="107" applyNumberFormat="1" applyFont="1" applyAlignment="1">
      <alignment horizontal="left" vertical="top" wrapText="1"/>
      <protection/>
    </xf>
    <xf numFmtId="4" fontId="3" fillId="0" borderId="0" xfId="107" applyNumberFormat="1" applyFont="1" applyAlignment="1">
      <alignment horizontal="center" vertical="center"/>
      <protection/>
    </xf>
    <xf numFmtId="4" fontId="3" fillId="0" borderId="0" xfId="107" applyNumberFormat="1" applyFont="1" applyAlignment="1">
      <alignment horizontal="left" vertical="center"/>
      <protection/>
    </xf>
    <xf numFmtId="4" fontId="3" fillId="0" borderId="0" xfId="107" applyNumberFormat="1" applyFont="1" applyFill="1" applyAlignment="1">
      <alignment horizontal="left" vertical="center"/>
      <protection/>
    </xf>
    <xf numFmtId="166" fontId="3" fillId="0" borderId="0" xfId="107" applyNumberFormat="1" applyFont="1" applyAlignment="1">
      <alignment horizontal="left" vertical="center"/>
      <protection/>
    </xf>
    <xf numFmtId="166" fontId="36" fillId="0" borderId="0" xfId="107" applyNumberFormat="1" applyFont="1" applyAlignment="1" applyProtection="1">
      <alignment horizontal="left" vertical="center"/>
      <protection/>
    </xf>
    <xf numFmtId="0" fontId="36" fillId="0" borderId="0" xfId="107" applyFont="1" applyAlignment="1" applyProtection="1">
      <alignment horizontal="left" vertical="center" wrapText="1"/>
      <protection/>
    </xf>
    <xf numFmtId="3" fontId="3" fillId="0" borderId="0" xfId="107" applyNumberFormat="1" applyFont="1" applyBorder="1" applyAlignment="1">
      <alignment horizontal="right" vertical="top" wrapText="1"/>
      <protection/>
    </xf>
    <xf numFmtId="4" fontId="3" fillId="0" borderId="0" xfId="107" applyNumberFormat="1" applyFont="1" applyFill="1" applyBorder="1" applyAlignment="1">
      <alignment horizontal="right" wrapText="1"/>
      <protection/>
    </xf>
    <xf numFmtId="166" fontId="3" fillId="0" borderId="0" xfId="107" applyNumberFormat="1" applyFont="1" applyAlignment="1">
      <alignment horizontal="right" vertical="center"/>
      <protection/>
    </xf>
    <xf numFmtId="4" fontId="3" fillId="0" borderId="0" xfId="107" applyNumberFormat="1" applyFont="1" applyAlignment="1">
      <alignment horizontal="right"/>
      <protection/>
    </xf>
    <xf numFmtId="4" fontId="3" fillId="0" borderId="0" xfId="107" applyNumberFormat="1" applyFont="1" applyFill="1" applyAlignment="1">
      <alignment horizontal="right"/>
      <protection/>
    </xf>
    <xf numFmtId="0" fontId="38" fillId="0" borderId="0" xfId="107" applyFont="1" applyBorder="1" applyAlignment="1">
      <alignment horizontal="left" vertical="top" wrapText="1"/>
      <protection/>
    </xf>
    <xf numFmtId="0" fontId="3" fillId="0" borderId="0" xfId="107" applyFont="1" applyFill="1" applyBorder="1" applyAlignment="1">
      <alignment horizontal="justify" vertical="top" wrapText="1"/>
      <protection/>
    </xf>
    <xf numFmtId="166" fontId="3" fillId="0" borderId="0" xfId="107" applyNumberFormat="1" applyFont="1" applyAlignment="1">
      <alignment horizontal="right" vertical="top"/>
      <protection/>
    </xf>
    <xf numFmtId="165" fontId="3" fillId="0" borderId="0" xfId="107" applyNumberFormat="1" applyFont="1">
      <alignment/>
      <protection/>
    </xf>
    <xf numFmtId="0" fontId="3" fillId="0" borderId="0" xfId="82" applyFont="1" applyFill="1" applyBorder="1" applyAlignment="1">
      <alignment horizontal="left" vertical="top" wrapText="1"/>
      <protection/>
    </xf>
    <xf numFmtId="0" fontId="36" fillId="0" borderId="0" xfId="107" applyFont="1" applyAlignment="1" applyProtection="1">
      <alignment horizontal="left" vertical="top" wrapText="1"/>
      <protection/>
    </xf>
    <xf numFmtId="4" fontId="36" fillId="0" borderId="0" xfId="107" applyNumberFormat="1" applyFont="1" applyAlignment="1" applyProtection="1">
      <alignment horizontal="center"/>
      <protection/>
    </xf>
    <xf numFmtId="4" fontId="36" fillId="0" borderId="0" xfId="107" applyNumberFormat="1" applyFont="1" applyAlignment="1" applyProtection="1">
      <alignment horizontal="left"/>
      <protection/>
    </xf>
    <xf numFmtId="4" fontId="36" fillId="0" borderId="0" xfId="107" applyNumberFormat="1" applyFont="1" applyFill="1" applyAlignment="1" applyProtection="1">
      <alignment horizontal="left"/>
      <protection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4" fontId="3" fillId="0" borderId="0" xfId="107" applyNumberFormat="1" applyFont="1" applyAlignment="1">
      <alignment horizontal="left"/>
      <protection/>
    </xf>
    <xf numFmtId="4" fontId="3" fillId="0" borderId="0" xfId="107" applyNumberFormat="1" applyFont="1" applyFill="1" applyAlignment="1">
      <alignment horizontal="left"/>
      <protection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2" fontId="3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right" vertical="top" wrapText="1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/>
    </xf>
    <xf numFmtId="170" fontId="40" fillId="0" borderId="0" xfId="107" applyNumberFormat="1" applyFont="1" applyBorder="1" applyAlignment="1" applyProtection="1">
      <alignment horizontal="right" vertical="center"/>
      <protection/>
    </xf>
    <xf numFmtId="169" fontId="40" fillId="0" borderId="0" xfId="107" applyNumberFormat="1" applyFont="1" applyBorder="1" applyAlignment="1" applyProtection="1">
      <alignment horizontal="right" vertical="center"/>
      <protection/>
    </xf>
    <xf numFmtId="164" fontId="3" fillId="0" borderId="0" xfId="107" applyNumberFormat="1" applyFont="1" applyAlignment="1" applyProtection="1">
      <alignment horizontal="right" vertical="top"/>
      <protection/>
    </xf>
    <xf numFmtId="164" fontId="3" fillId="0" borderId="0" xfId="107" applyNumberFormat="1" applyFont="1" applyAlignment="1" applyProtection="1">
      <alignment horizontal="left" vertical="top"/>
      <protection/>
    </xf>
    <xf numFmtId="0" fontId="3" fillId="0" borderId="0" xfId="0" applyFont="1" applyAlignment="1">
      <alignment vertical="top" wrapText="1"/>
    </xf>
    <xf numFmtId="4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107" applyNumberFormat="1" applyFont="1" applyAlignment="1">
      <alignment/>
      <protection/>
    </xf>
    <xf numFmtId="0" fontId="15" fillId="34" borderId="24" xfId="0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15" fillId="34" borderId="24" xfId="107" applyFont="1" applyFill="1" applyBorder="1" applyAlignment="1" applyProtection="1">
      <alignment horizontal="left" vertical="center"/>
      <protection/>
    </xf>
    <xf numFmtId="0" fontId="0" fillId="0" borderId="24" xfId="107" applyBorder="1" applyAlignment="1">
      <alignment/>
      <protection/>
    </xf>
    <xf numFmtId="2" fontId="17" fillId="0" borderId="33" xfId="107" applyNumberFormat="1" applyFont="1" applyFill="1" applyBorder="1" applyAlignment="1" applyProtection="1">
      <alignment horizontal="center"/>
      <protection/>
    </xf>
    <xf numFmtId="2" fontId="17" fillId="0" borderId="34" xfId="107" applyNumberFormat="1" applyFont="1" applyFill="1" applyBorder="1" applyAlignment="1" applyProtection="1">
      <alignment horizontal="center"/>
      <protection/>
    </xf>
    <xf numFmtId="2" fontId="17" fillId="0" borderId="35" xfId="107" applyNumberFormat="1" applyFont="1" applyFill="1" applyBorder="1" applyAlignment="1" applyProtection="1">
      <alignment horizontal="center"/>
      <protection/>
    </xf>
    <xf numFmtId="0" fontId="0" fillId="0" borderId="24" xfId="107" applyBorder="1" applyAlignment="1">
      <alignment horizontal="left" vertical="center"/>
      <protection/>
    </xf>
    <xf numFmtId="0" fontId="15" fillId="34" borderId="24" xfId="0" applyFont="1" applyFill="1" applyBorder="1" applyAlignment="1" applyProtection="1">
      <alignment horizontal="left" vertical="center" wrapText="1"/>
      <protection/>
    </xf>
    <xf numFmtId="0" fontId="15" fillId="34" borderId="24" xfId="107" applyFont="1" applyFill="1" applyBorder="1" applyAlignment="1" applyProtection="1">
      <alignment horizontal="left" vertical="center" wrapText="1"/>
      <protection/>
    </xf>
    <xf numFmtId="0" fontId="15" fillId="34" borderId="0" xfId="107" applyFont="1" applyFill="1" applyAlignment="1" applyProtection="1">
      <alignment horizontal="left" vertical="center"/>
      <protection/>
    </xf>
    <xf numFmtId="0" fontId="0" fillId="0" borderId="0" xfId="107" applyAlignment="1">
      <alignment horizontal="left"/>
      <protection/>
    </xf>
    <xf numFmtId="0" fontId="15" fillId="34" borderId="0" xfId="107" applyFont="1" applyFill="1" applyAlignment="1" applyProtection="1">
      <alignment horizontal="left" wrapText="1"/>
      <protection/>
    </xf>
    <xf numFmtId="0" fontId="0" fillId="0" borderId="24" xfId="0" applyBorder="1" applyAlignment="1">
      <alignment/>
    </xf>
    <xf numFmtId="0" fontId="1" fillId="34" borderId="0" xfId="0" applyFont="1" applyFill="1" applyAlignment="1" applyProtection="1">
      <alignment horizontal="left" wrapText="1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/>
    </xf>
  </cellXfs>
  <cellStyles count="121">
    <cellStyle name="Normal" xfId="0"/>
    <cellStyle name=" 1" xfId="15"/>
    <cellStyle name="20 % – Zvýraznění1" xfId="16"/>
    <cellStyle name="20 % – Zvýraznění1 2" xfId="17"/>
    <cellStyle name="20 % – Zvýraznění1 3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a 2" xfId="38"/>
    <cellStyle name="Čárka 3" xfId="39"/>
    <cellStyle name="čárky 2" xfId="40"/>
    <cellStyle name="čárky 2 2" xfId="41"/>
    <cellStyle name="čárky 2 3" xfId="42"/>
    <cellStyle name="čárky 3" xfId="43"/>
    <cellStyle name="čárky 3 2" xfId="44"/>
    <cellStyle name="čárky 3 3" xfId="45"/>
    <cellStyle name="Comma [0]" xfId="46"/>
    <cellStyle name="Excel Built-in Normal" xfId="47"/>
    <cellStyle name="hlavicka" xfId="48"/>
    <cellStyle name="hlavickatucne" xfId="49"/>
    <cellStyle name="hlavickatucnecentrum" xfId="50"/>
    <cellStyle name="Hyperlink" xfId="51"/>
    <cellStyle name="Hypertextový odkaz 2" xfId="52"/>
    <cellStyle name="Hypertextový odkaz 2 2" xfId="53"/>
    <cellStyle name="Hypertextový odkaz 3" xfId="54"/>
    <cellStyle name="Hypertextový odkaz_AAA )   Vzor - rozpočet CÚ 2015 - APlus" xfId="55"/>
    <cellStyle name="Chybně" xfId="56"/>
    <cellStyle name="Kontrolní buňka" xfId="57"/>
    <cellStyle name="Currency" xfId="58"/>
    <cellStyle name="Měna 2" xfId="59"/>
    <cellStyle name="Měna 2 2" xfId="60"/>
    <cellStyle name="Měna 2 3" xfId="61"/>
    <cellStyle name="Měna 3" xfId="62"/>
    <cellStyle name="Měna 4" xfId="63"/>
    <cellStyle name="Měna 5" xfId="64"/>
    <cellStyle name="Měna 6" xfId="65"/>
    <cellStyle name="měny 2" xfId="66"/>
    <cellStyle name="měny 2 2" xfId="67"/>
    <cellStyle name="měny 2 3" xfId="68"/>
    <cellStyle name="Currency [0]" xfId="69"/>
    <cellStyle name="Nadpis 1" xfId="70"/>
    <cellStyle name="Nadpis 2" xfId="71"/>
    <cellStyle name="Nadpis 3" xfId="72"/>
    <cellStyle name="Nadpis 4" xfId="73"/>
    <cellStyle name="Název" xfId="74"/>
    <cellStyle name="Neutrální" xfId="75"/>
    <cellStyle name="Normal_2010 PRICE LIST 07-04-10" xfId="76"/>
    <cellStyle name="normálne_nn-B" xfId="77"/>
    <cellStyle name="Normální 10" xfId="78"/>
    <cellStyle name="Normální 11" xfId="79"/>
    <cellStyle name="Normální 12" xfId="80"/>
    <cellStyle name="Normální 13" xfId="81"/>
    <cellStyle name="Normální 2" xfId="82"/>
    <cellStyle name="normální 2 2" xfId="83"/>
    <cellStyle name="Normální 2 2 2" xfId="84"/>
    <cellStyle name="normální 2 3" xfId="85"/>
    <cellStyle name="normální 2 4" xfId="86"/>
    <cellStyle name="Normální 2 5" xfId="87"/>
    <cellStyle name="Normální 2 6" xfId="88"/>
    <cellStyle name="Normální 2 7" xfId="89"/>
    <cellStyle name="Normální 2_ZF-MUSTR1" xfId="90"/>
    <cellStyle name="Normální 24 4" xfId="91"/>
    <cellStyle name="Normální 24 4 2" xfId="92"/>
    <cellStyle name="normální 3" xfId="93"/>
    <cellStyle name="Normální 3 2" xfId="94"/>
    <cellStyle name="Normální 3 3" xfId="95"/>
    <cellStyle name="normální 4" xfId="96"/>
    <cellStyle name="normální 4 2" xfId="97"/>
    <cellStyle name="Normální 4 2 2" xfId="98"/>
    <cellStyle name="Normální 4 3" xfId="99"/>
    <cellStyle name="normální 4_NAZA - VV - aktualizovaný Smarttech 7 1 2015" xfId="100"/>
    <cellStyle name="normální 5" xfId="101"/>
    <cellStyle name="Normální 5 2" xfId="102"/>
    <cellStyle name="Normální 6" xfId="103"/>
    <cellStyle name="Normální 7" xfId="104"/>
    <cellStyle name="Normální 8" xfId="105"/>
    <cellStyle name="Normální 9" xfId="106"/>
    <cellStyle name="normální_AAA )   Vzor - rozpočet CÚ 2015 - APlus" xfId="107"/>
    <cellStyle name="Followed Hyperlink" xfId="108"/>
    <cellStyle name="Poznámka" xfId="109"/>
    <cellStyle name="procent 2" xfId="110"/>
    <cellStyle name="Percent" xfId="111"/>
    <cellStyle name="Propojená buňka" xfId="112"/>
    <cellStyle name="Specifikace" xfId="113"/>
    <cellStyle name="Správně" xfId="114"/>
    <cellStyle name="Standaard_Blad1_3" xfId="115"/>
    <cellStyle name="Standard 2" xfId="116"/>
    <cellStyle name="Standard_1 __ Function List Equinoxe worklist 15_08_2007" xfId="117"/>
    <cellStyle name="Styl 1" xfId="118"/>
    <cellStyle name="subtotal_1" xfId="119"/>
    <cellStyle name="text" xfId="120"/>
    <cellStyle name="Text upozornění" xfId="121"/>
    <cellStyle name="textcentrum" xfId="122"/>
    <cellStyle name="texttucne" xfId="123"/>
    <cellStyle name="TucneGrayBack" xfId="124"/>
    <cellStyle name="Vstup" xfId="125"/>
    <cellStyle name="Výpočet" xfId="126"/>
    <cellStyle name="Výstup" xfId="127"/>
    <cellStyle name="Vysvětlující text" xfId="128"/>
    <cellStyle name="Zvýraznění 1" xfId="129"/>
    <cellStyle name="Zvýraznění 2" xfId="130"/>
    <cellStyle name="Zvýraznění 3" xfId="131"/>
    <cellStyle name="Zvýraznění 4" xfId="132"/>
    <cellStyle name="Zvýraznění 5" xfId="133"/>
    <cellStyle name="Zvýraznění 6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85" zoomScaleNormal="85" zoomScalePageLayoutView="0" workbookViewId="0" topLeftCell="A15">
      <selection activeCell="G25" sqref="G25"/>
    </sheetView>
  </sheetViews>
  <sheetFormatPr defaultColWidth="9.140625" defaultRowHeight="11.25" customHeight="1"/>
  <cols>
    <col min="1" max="1" width="4.8515625" style="142" customWidth="1"/>
    <col min="2" max="2" width="12.7109375" style="142" customWidth="1"/>
    <col min="3" max="3" width="39.421875" style="220" customWidth="1"/>
    <col min="4" max="4" width="5.421875" style="142" customWidth="1"/>
    <col min="5" max="5" width="9.00390625" style="222" customWidth="1"/>
    <col min="6" max="6" width="10.00390625" style="142" customWidth="1"/>
    <col min="7" max="7" width="13.00390625" style="142" customWidth="1"/>
    <col min="8" max="8" width="7.7109375" style="179" customWidth="1"/>
    <col min="9" max="11" width="7.7109375" style="142" customWidth="1"/>
    <col min="12" max="12" width="13.28125" style="180" customWidth="1"/>
    <col min="13" max="13" width="9.00390625" style="213" customWidth="1"/>
    <col min="14" max="16384" width="9.140625" style="213" customWidth="1"/>
  </cols>
  <sheetData>
    <row r="1" spans="1:12" s="142" customFormat="1" ht="16.5" customHeight="1">
      <c r="A1" s="135" t="s">
        <v>373</v>
      </c>
      <c r="B1" s="136"/>
      <c r="C1" s="137"/>
      <c r="D1" s="138"/>
      <c r="E1" s="139"/>
      <c r="F1" s="136"/>
      <c r="G1" s="136"/>
      <c r="H1" s="140"/>
      <c r="I1" s="136"/>
      <c r="J1" s="136"/>
      <c r="K1" s="136"/>
      <c r="L1" s="141"/>
    </row>
    <row r="2" spans="1:12" s="142" customFormat="1" ht="16.5" customHeight="1">
      <c r="A2" s="135"/>
      <c r="B2" s="136"/>
      <c r="C2" s="137"/>
      <c r="D2" s="138"/>
      <c r="E2" s="139"/>
      <c r="F2" s="136"/>
      <c r="G2" s="136"/>
      <c r="H2" s="140"/>
      <c r="I2" s="136"/>
      <c r="J2" s="136"/>
      <c r="K2" s="136"/>
      <c r="L2" s="141"/>
    </row>
    <row r="3" spans="1:12" s="142" customFormat="1" ht="15" customHeight="1">
      <c r="A3" s="28" t="s">
        <v>332</v>
      </c>
      <c r="B3" s="144"/>
      <c r="C3" s="145"/>
      <c r="D3" s="146"/>
      <c r="E3" s="147"/>
      <c r="F3" s="144"/>
      <c r="G3" s="144"/>
      <c r="H3" s="148"/>
      <c r="I3" s="144"/>
      <c r="J3" s="149"/>
      <c r="K3" s="149"/>
      <c r="L3" s="141"/>
    </row>
    <row r="4" spans="1:12" s="142" customFormat="1" ht="15" customHeight="1">
      <c r="A4" s="28" t="s">
        <v>167</v>
      </c>
      <c r="B4" s="144"/>
      <c r="C4" s="145"/>
      <c r="D4" s="146"/>
      <c r="E4" s="147"/>
      <c r="F4" s="144"/>
      <c r="G4" s="144"/>
      <c r="H4" s="148"/>
      <c r="I4" s="144"/>
      <c r="J4" s="149"/>
      <c r="K4" s="149"/>
      <c r="L4" s="141"/>
    </row>
    <row r="5" spans="1:12" s="142" customFormat="1" ht="15" customHeight="1">
      <c r="A5" s="28" t="s">
        <v>371</v>
      </c>
      <c r="B5" s="144"/>
      <c r="C5" s="145"/>
      <c r="D5" s="146"/>
      <c r="E5" s="147"/>
      <c r="F5" s="144"/>
      <c r="G5" s="144"/>
      <c r="H5" s="148"/>
      <c r="I5" s="144"/>
      <c r="J5" s="149"/>
      <c r="K5" s="149"/>
      <c r="L5" s="141"/>
    </row>
    <row r="6" spans="1:12" s="154" customFormat="1" ht="15" customHeight="1">
      <c r="A6" s="150"/>
      <c r="B6" s="150"/>
      <c r="C6" s="151"/>
      <c r="D6" s="152"/>
      <c r="E6" s="153"/>
      <c r="F6" s="150"/>
      <c r="G6" s="150"/>
      <c r="H6" s="355" t="s">
        <v>212</v>
      </c>
      <c r="I6" s="355"/>
      <c r="J6" s="355"/>
      <c r="K6" s="357"/>
      <c r="L6" s="357"/>
    </row>
    <row r="7" spans="1:12" s="154" customFormat="1" ht="15" customHeight="1">
      <c r="A7" s="150"/>
      <c r="B7" s="150"/>
      <c r="C7" s="151"/>
      <c r="D7" s="152"/>
      <c r="E7" s="153"/>
      <c r="F7" s="150"/>
      <c r="G7" s="150"/>
      <c r="H7" s="355"/>
      <c r="I7" s="355"/>
      <c r="J7" s="355"/>
      <c r="K7" s="357"/>
      <c r="L7" s="357"/>
    </row>
    <row r="8" spans="1:12" s="154" customFormat="1" ht="15" customHeight="1">
      <c r="A8" s="150"/>
      <c r="B8" s="150"/>
      <c r="C8" s="151"/>
      <c r="D8" s="152"/>
      <c r="E8" s="153"/>
      <c r="F8" s="150"/>
      <c r="G8" s="150"/>
      <c r="H8" s="355" t="s">
        <v>213</v>
      </c>
      <c r="I8" s="356"/>
      <c r="J8" s="356"/>
      <c r="K8" s="357" t="s">
        <v>372</v>
      </c>
      <c r="L8" s="357"/>
    </row>
    <row r="9" spans="1:12" s="142" customFormat="1" ht="14.25" customHeight="1">
      <c r="A9" s="144"/>
      <c r="B9" s="144"/>
      <c r="C9" s="145"/>
      <c r="D9" s="146"/>
      <c r="E9" s="147"/>
      <c r="F9" s="144"/>
      <c r="G9" s="144"/>
      <c r="H9" s="355"/>
      <c r="I9" s="356"/>
      <c r="J9" s="356"/>
      <c r="K9" s="357"/>
      <c r="L9" s="357"/>
    </row>
    <row r="10" spans="1:12" s="142" customFormat="1" ht="18" customHeight="1">
      <c r="A10" s="347"/>
      <c r="B10" s="347"/>
      <c r="C10" s="354" t="s">
        <v>222</v>
      </c>
      <c r="D10" s="352"/>
      <c r="E10" s="352"/>
      <c r="F10" s="352"/>
      <c r="G10" s="347" t="s">
        <v>221</v>
      </c>
      <c r="H10" s="352"/>
      <c r="I10" s="347" t="s">
        <v>223</v>
      </c>
      <c r="J10" s="348"/>
      <c r="K10" s="348"/>
      <c r="L10" s="141"/>
    </row>
    <row r="11" spans="1:12" s="142" customFormat="1" ht="21.75" customHeight="1">
      <c r="A11" s="345" t="s">
        <v>218</v>
      </c>
      <c r="B11" s="345"/>
      <c r="C11" s="345" t="s">
        <v>333</v>
      </c>
      <c r="D11" s="346"/>
      <c r="E11" s="346"/>
      <c r="F11" s="346"/>
      <c r="G11" s="347"/>
      <c r="H11" s="352"/>
      <c r="I11" s="347"/>
      <c r="J11" s="348"/>
      <c r="K11" s="348"/>
      <c r="L11" s="141"/>
    </row>
    <row r="12" spans="1:12" s="142" customFormat="1" ht="21.75" customHeight="1">
      <c r="A12" s="345" t="s">
        <v>219</v>
      </c>
      <c r="B12" s="345"/>
      <c r="C12" s="345" t="s">
        <v>334</v>
      </c>
      <c r="D12" s="346"/>
      <c r="E12" s="346"/>
      <c r="F12" s="346"/>
      <c r="G12" s="347"/>
      <c r="H12" s="352"/>
      <c r="I12" s="347"/>
      <c r="J12" s="348"/>
      <c r="K12" s="348"/>
      <c r="L12" s="141"/>
    </row>
    <row r="13" spans="1:12" s="142" customFormat="1" ht="21.75" customHeight="1">
      <c r="A13" s="345" t="s">
        <v>220</v>
      </c>
      <c r="B13" s="345"/>
      <c r="C13" s="353"/>
      <c r="D13" s="346"/>
      <c r="E13" s="346"/>
      <c r="F13" s="346"/>
      <c r="G13" s="347"/>
      <c r="H13" s="352"/>
      <c r="I13" s="347"/>
      <c r="J13" s="348"/>
      <c r="K13" s="348"/>
      <c r="L13" s="141"/>
    </row>
    <row r="14" spans="1:12" s="142" customFormat="1" ht="13.5" customHeight="1">
      <c r="A14" s="29"/>
      <c r="B14" s="29"/>
      <c r="C14" s="30"/>
      <c r="D14" s="29"/>
      <c r="E14" s="31"/>
      <c r="F14" s="29"/>
      <c r="G14" s="144"/>
      <c r="H14" s="144"/>
      <c r="I14" s="149"/>
      <c r="J14" s="149"/>
      <c r="K14" s="141"/>
      <c r="L14" s="141"/>
    </row>
    <row r="15" spans="1:12" s="142" customFormat="1" ht="13.5" customHeight="1">
      <c r="A15" s="29" t="s">
        <v>335</v>
      </c>
      <c r="B15" s="29"/>
      <c r="C15" s="30"/>
      <c r="D15" s="29"/>
      <c r="E15" s="31"/>
      <c r="F15" s="29"/>
      <c r="G15" s="144"/>
      <c r="H15" s="148"/>
      <c r="I15" s="144"/>
      <c r="J15" s="149"/>
      <c r="K15" s="149"/>
      <c r="L15" s="141"/>
    </row>
    <row r="16" spans="1:12" s="142" customFormat="1" ht="15.75" customHeight="1">
      <c r="A16" s="149"/>
      <c r="B16" s="149"/>
      <c r="C16" s="141"/>
      <c r="D16" s="149"/>
      <c r="E16" s="155"/>
      <c r="F16" s="156"/>
      <c r="G16" s="149"/>
      <c r="H16" s="157"/>
      <c r="I16" s="149"/>
      <c r="J16" s="149"/>
      <c r="K16" s="149"/>
      <c r="L16" s="141"/>
    </row>
    <row r="17" spans="1:12" s="166" customFormat="1" ht="34.5" customHeight="1">
      <c r="A17" s="158" t="s">
        <v>183</v>
      </c>
      <c r="B17" s="159" t="s">
        <v>184</v>
      </c>
      <c r="C17" s="159" t="s">
        <v>185</v>
      </c>
      <c r="D17" s="159" t="s">
        <v>186</v>
      </c>
      <c r="E17" s="160"/>
      <c r="F17" s="161" t="s">
        <v>179</v>
      </c>
      <c r="G17" s="162" t="s">
        <v>190</v>
      </c>
      <c r="H17" s="163"/>
      <c r="I17" s="164"/>
      <c r="J17" s="165"/>
      <c r="K17" s="161"/>
      <c r="L17" s="159"/>
    </row>
    <row r="18" spans="1:12" s="166" customFormat="1" ht="12.75" customHeight="1">
      <c r="A18" s="167" t="s">
        <v>198</v>
      </c>
      <c r="B18" s="168" t="s">
        <v>199</v>
      </c>
      <c r="C18" s="169" t="s">
        <v>200</v>
      </c>
      <c r="D18" s="168" t="s">
        <v>201</v>
      </c>
      <c r="E18" s="168" t="s">
        <v>204</v>
      </c>
      <c r="F18" s="168" t="s">
        <v>205</v>
      </c>
      <c r="G18" s="170" t="s">
        <v>206</v>
      </c>
      <c r="H18" s="171"/>
      <c r="I18" s="172"/>
      <c r="J18" s="173"/>
      <c r="K18" s="168"/>
      <c r="L18" s="168"/>
    </row>
    <row r="19" spans="1:12" s="175" customFormat="1" ht="17.25" customHeight="1">
      <c r="A19" s="174"/>
      <c r="B19" s="174"/>
      <c r="D19" s="176"/>
      <c r="E19" s="177"/>
      <c r="F19" s="178"/>
      <c r="G19" s="174"/>
      <c r="H19" s="179"/>
      <c r="I19" s="142"/>
      <c r="J19" s="142"/>
      <c r="K19" s="142"/>
      <c r="L19" s="180"/>
    </row>
    <row r="20" spans="1:12" s="175" customFormat="1" ht="10.5" customHeight="1">
      <c r="A20" s="174"/>
      <c r="B20" s="174"/>
      <c r="D20" s="176"/>
      <c r="E20" s="177"/>
      <c r="F20" s="178"/>
      <c r="G20" s="174"/>
      <c r="H20" s="179"/>
      <c r="I20" s="142"/>
      <c r="J20" s="142"/>
      <c r="K20" s="142"/>
      <c r="L20" s="180"/>
    </row>
    <row r="21" spans="1:12" s="175" customFormat="1" ht="17.25" customHeight="1" thickBot="1">
      <c r="A21" s="174"/>
      <c r="B21" s="174"/>
      <c r="C21" s="181" t="s">
        <v>336</v>
      </c>
      <c r="D21" s="176"/>
      <c r="E21" s="177"/>
      <c r="F21" s="178"/>
      <c r="G21" s="174"/>
      <c r="H21" s="179"/>
      <c r="I21" s="142"/>
      <c r="J21" s="142"/>
      <c r="K21" s="142"/>
      <c r="L21" s="180"/>
    </row>
    <row r="22" spans="1:12" s="175" customFormat="1" ht="16.5" customHeight="1" thickBot="1">
      <c r="A22" s="174"/>
      <c r="B22" s="174"/>
      <c r="C22" s="181"/>
      <c r="D22" s="176"/>
      <c r="E22" s="349" t="s">
        <v>337</v>
      </c>
      <c r="F22" s="350"/>
      <c r="G22" s="351"/>
      <c r="H22" s="179"/>
      <c r="I22" s="142"/>
      <c r="J22" s="142"/>
      <c r="K22" s="142"/>
      <c r="L22" s="180"/>
    </row>
    <row r="23" spans="1:13" s="175" customFormat="1" ht="15.75" customHeight="1">
      <c r="A23" s="174"/>
      <c r="B23" s="174"/>
      <c r="C23" s="182"/>
      <c r="D23" s="176"/>
      <c r="E23" s="183"/>
      <c r="F23" s="184"/>
      <c r="G23" s="185"/>
      <c r="H23" s="179"/>
      <c r="I23" s="142"/>
      <c r="J23" s="142"/>
      <c r="K23" s="142"/>
      <c r="L23" s="180"/>
      <c r="M23" s="186"/>
    </row>
    <row r="24" spans="1:12" s="175" customFormat="1" ht="18" customHeight="1">
      <c r="A24" s="187" t="s">
        <v>176</v>
      </c>
      <c r="B24" s="188"/>
      <c r="C24" s="189" t="s">
        <v>338</v>
      </c>
      <c r="D24" s="190" t="s">
        <v>202</v>
      </c>
      <c r="E24" s="191"/>
      <c r="F24" s="192"/>
      <c r="G24" s="193">
        <f>G41+G51</f>
        <v>0</v>
      </c>
      <c r="H24" s="179"/>
      <c r="I24" s="142"/>
      <c r="J24" s="142"/>
      <c r="K24" s="142"/>
      <c r="L24" s="180"/>
    </row>
    <row r="25" spans="1:12" s="175" customFormat="1" ht="13.5" customHeight="1">
      <c r="A25" s="187"/>
      <c r="B25" s="188"/>
      <c r="C25" s="189"/>
      <c r="D25" s="190"/>
      <c r="E25" s="191"/>
      <c r="F25" s="192"/>
      <c r="G25" s="193"/>
      <c r="H25" s="179"/>
      <c r="I25" s="142"/>
      <c r="J25" s="142"/>
      <c r="K25" s="142"/>
      <c r="L25" s="180"/>
    </row>
    <row r="26" spans="1:12" s="175" customFormat="1" ht="13.5" customHeight="1">
      <c r="A26" s="188" t="s">
        <v>224</v>
      </c>
      <c r="B26" s="188"/>
      <c r="C26" s="194" t="s">
        <v>177</v>
      </c>
      <c r="D26" s="195" t="s">
        <v>203</v>
      </c>
      <c r="E26" s="196">
        <v>15</v>
      </c>
      <c r="F26" s="197"/>
      <c r="G26" s="198">
        <f>E26*F26*0.01</f>
        <v>0</v>
      </c>
      <c r="H26" s="179"/>
      <c r="I26" s="142"/>
      <c r="J26" s="142"/>
      <c r="K26" s="142"/>
      <c r="L26" s="180"/>
    </row>
    <row r="27" spans="1:12" s="175" customFormat="1" ht="15.75" customHeight="1">
      <c r="A27" s="188" t="s">
        <v>225</v>
      </c>
      <c r="B27" s="188"/>
      <c r="C27" s="194" t="s">
        <v>178</v>
      </c>
      <c r="D27" s="195" t="s">
        <v>203</v>
      </c>
      <c r="E27" s="196">
        <v>21</v>
      </c>
      <c r="F27" s="199">
        <f>G24</f>
        <v>0</v>
      </c>
      <c r="G27" s="198">
        <f>E27*F27*0.01</f>
        <v>0</v>
      </c>
      <c r="H27" s="179"/>
      <c r="I27" s="142"/>
      <c r="J27" s="142"/>
      <c r="K27" s="142"/>
      <c r="L27" s="180"/>
    </row>
    <row r="28" spans="1:12" s="175" customFormat="1" ht="12" customHeight="1" thickBot="1">
      <c r="A28" s="188"/>
      <c r="B28" s="188"/>
      <c r="C28" s="194"/>
      <c r="D28" s="195"/>
      <c r="E28" s="196"/>
      <c r="F28" s="197"/>
      <c r="G28" s="198"/>
      <c r="H28" s="179"/>
      <c r="I28" s="142"/>
      <c r="J28" s="142"/>
      <c r="K28" s="142"/>
      <c r="L28" s="180"/>
    </row>
    <row r="29" spans="1:12" s="175" customFormat="1" ht="15.75" customHeight="1" thickBot="1">
      <c r="A29" s="187" t="s">
        <v>339</v>
      </c>
      <c r="B29" s="188"/>
      <c r="C29" s="189" t="s">
        <v>36</v>
      </c>
      <c r="D29" s="190" t="s">
        <v>202</v>
      </c>
      <c r="E29" s="200"/>
      <c r="F29" s="201"/>
      <c r="G29" s="202">
        <f>SUM(G24:G28)</f>
        <v>0</v>
      </c>
      <c r="H29" s="179"/>
      <c r="I29" s="142"/>
      <c r="J29" s="142"/>
      <c r="K29" s="142"/>
      <c r="L29" s="180"/>
    </row>
    <row r="30" spans="1:12" s="175" customFormat="1" ht="12" customHeight="1">
      <c r="A30" s="203"/>
      <c r="B30" s="203"/>
      <c r="C30" s="204"/>
      <c r="D30" s="205"/>
      <c r="E30" s="206"/>
      <c r="F30" s="207"/>
      <c r="G30" s="203"/>
      <c r="H30" s="179"/>
      <c r="I30" s="142"/>
      <c r="J30" s="142"/>
      <c r="K30" s="142"/>
      <c r="L30" s="180"/>
    </row>
    <row r="31" spans="1:12" s="175" customFormat="1" ht="12" customHeight="1">
      <c r="A31" s="203"/>
      <c r="B31" s="203"/>
      <c r="C31" s="204"/>
      <c r="D31" s="205"/>
      <c r="E31" s="206"/>
      <c r="F31" s="207"/>
      <c r="G31" s="203"/>
      <c r="H31" s="179"/>
      <c r="I31" s="142"/>
      <c r="J31" s="142"/>
      <c r="K31" s="142"/>
      <c r="L31" s="180"/>
    </row>
    <row r="32" spans="1:12" s="175" customFormat="1" ht="12" customHeight="1">
      <c r="A32" s="203"/>
      <c r="B32" s="203"/>
      <c r="C32" s="204"/>
      <c r="D32" s="205"/>
      <c r="E32" s="206"/>
      <c r="F32" s="207"/>
      <c r="G32" s="203"/>
      <c r="H32" s="179"/>
      <c r="I32" s="142"/>
      <c r="J32" s="142"/>
      <c r="K32" s="142"/>
      <c r="L32" s="180"/>
    </row>
    <row r="33" spans="1:12" s="175" customFormat="1" ht="12" customHeight="1">
      <c r="A33" s="203"/>
      <c r="B33" s="203"/>
      <c r="C33" s="204"/>
      <c r="D33" s="205"/>
      <c r="E33" s="206"/>
      <c r="F33" s="207"/>
      <c r="G33" s="203"/>
      <c r="H33" s="179"/>
      <c r="I33" s="142"/>
      <c r="J33" s="142"/>
      <c r="K33" s="142"/>
      <c r="L33" s="180"/>
    </row>
    <row r="34" spans="1:12" s="175" customFormat="1" ht="12" customHeight="1">
      <c r="A34" s="203"/>
      <c r="B34" s="203"/>
      <c r="C34" s="204"/>
      <c r="D34" s="205"/>
      <c r="E34" s="206"/>
      <c r="F34" s="207"/>
      <c r="G34" s="203"/>
      <c r="H34" s="179"/>
      <c r="I34" s="142"/>
      <c r="J34" s="142"/>
      <c r="K34" s="142"/>
      <c r="L34" s="180"/>
    </row>
    <row r="35" spans="1:7" ht="11.25" customHeight="1">
      <c r="A35" s="208" t="s">
        <v>188</v>
      </c>
      <c r="B35" s="209"/>
      <c r="C35" s="210" t="s">
        <v>37</v>
      </c>
      <c r="D35" s="211" t="s">
        <v>197</v>
      </c>
      <c r="E35" s="212" t="s">
        <v>197</v>
      </c>
      <c r="F35" s="212"/>
      <c r="G35" s="212"/>
    </row>
    <row r="36" spans="1:7" ht="11.25" customHeight="1">
      <c r="A36" s="209"/>
      <c r="B36" s="209"/>
      <c r="C36" s="214"/>
      <c r="D36" s="211" t="s">
        <v>197</v>
      </c>
      <c r="E36" s="212" t="s">
        <v>197</v>
      </c>
      <c r="F36" s="212"/>
      <c r="G36" s="212"/>
    </row>
    <row r="37" spans="1:7" ht="11.25" customHeight="1">
      <c r="A37" s="209">
        <v>1</v>
      </c>
      <c r="B37" s="209"/>
      <c r="C37" s="214" t="s">
        <v>17</v>
      </c>
      <c r="D37" s="211" t="s">
        <v>202</v>
      </c>
      <c r="E37" s="212" t="s">
        <v>197</v>
      </c>
      <c r="F37" s="212"/>
      <c r="G37" s="215">
        <f>Kotelna!G32</f>
        <v>0</v>
      </c>
    </row>
    <row r="38" spans="1:7" ht="15.75" customHeight="1">
      <c r="A38" s="209">
        <v>2</v>
      </c>
      <c r="B38" s="209"/>
      <c r="C38" s="214" t="s">
        <v>15</v>
      </c>
      <c r="D38" s="211" t="s">
        <v>202</v>
      </c>
      <c r="E38" s="212" t="s">
        <v>197</v>
      </c>
      <c r="F38" s="212"/>
      <c r="G38" s="215">
        <f>'Zkušební hala'!G33</f>
        <v>0</v>
      </c>
    </row>
    <row r="39" spans="1:7" ht="22.5" customHeight="1">
      <c r="A39" s="209">
        <v>3</v>
      </c>
      <c r="B39" s="209"/>
      <c r="C39" s="216" t="s">
        <v>16</v>
      </c>
      <c r="D39" s="211" t="s">
        <v>202</v>
      </c>
      <c r="E39" s="212"/>
      <c r="F39" s="212"/>
      <c r="G39" s="215">
        <f>'Plyn, voda v areálu'!G31</f>
        <v>0</v>
      </c>
    </row>
    <row r="40" spans="1:7" ht="11.25" customHeight="1">
      <c r="A40" s="209"/>
      <c r="B40" s="209"/>
      <c r="C40" s="214"/>
      <c r="D40" s="211"/>
      <c r="E40" s="212"/>
      <c r="F40" s="212"/>
      <c r="G40" s="215"/>
    </row>
    <row r="41" spans="1:7" ht="11.25" customHeight="1">
      <c r="A41" s="208" t="s">
        <v>188</v>
      </c>
      <c r="B41" s="208"/>
      <c r="C41" s="210" t="s">
        <v>38</v>
      </c>
      <c r="D41" s="217" t="s">
        <v>202</v>
      </c>
      <c r="E41" s="218"/>
      <c r="F41" s="218"/>
      <c r="G41" s="219">
        <f>SUM(G37:G39)</f>
        <v>0</v>
      </c>
    </row>
    <row r="42" spans="1:7" ht="11.25" customHeight="1">
      <c r="A42" s="209"/>
      <c r="B42" s="209"/>
      <c r="C42" s="214"/>
      <c r="D42" s="211"/>
      <c r="E42" s="212"/>
      <c r="F42" s="212"/>
      <c r="G42" s="215"/>
    </row>
    <row r="43" spans="1:7" ht="11.25" customHeight="1">
      <c r="A43" s="209"/>
      <c r="B43" s="209"/>
      <c r="C43" s="214"/>
      <c r="D43" s="211"/>
      <c r="E43" s="212"/>
      <c r="F43" s="212"/>
      <c r="G43" s="215"/>
    </row>
    <row r="44" spans="1:7" ht="11.25" customHeight="1">
      <c r="A44" s="209"/>
      <c r="B44" s="209"/>
      <c r="C44" s="214"/>
      <c r="D44" s="211"/>
      <c r="E44" s="212"/>
      <c r="F44" s="212"/>
      <c r="G44" s="215"/>
    </row>
    <row r="45" spans="1:7" ht="11.25" customHeight="1">
      <c r="A45" s="208" t="s">
        <v>189</v>
      </c>
      <c r="B45" s="209"/>
      <c r="C45" s="210" t="s">
        <v>39</v>
      </c>
      <c r="D45" s="211" t="s">
        <v>197</v>
      </c>
      <c r="E45" s="212" t="s">
        <v>197</v>
      </c>
      <c r="F45" s="212"/>
      <c r="G45" s="215"/>
    </row>
    <row r="46" spans="1:7" ht="11.25" customHeight="1">
      <c r="A46" s="209"/>
      <c r="B46" s="209"/>
      <c r="C46" s="214"/>
      <c r="D46" s="211" t="s">
        <v>197</v>
      </c>
      <c r="E46" s="212" t="s">
        <v>197</v>
      </c>
      <c r="F46" s="212"/>
      <c r="G46" s="215"/>
    </row>
    <row r="47" spans="1:7" ht="11.25" customHeight="1">
      <c r="A47" s="209">
        <v>4</v>
      </c>
      <c r="B47" s="209"/>
      <c r="C47" s="214" t="s">
        <v>174</v>
      </c>
      <c r="D47" s="211" t="s">
        <v>202</v>
      </c>
      <c r="E47" s="212" t="s">
        <v>197</v>
      </c>
      <c r="F47" s="212"/>
      <c r="G47" s="215">
        <f>G41*0.011</f>
        <v>0</v>
      </c>
    </row>
    <row r="48" spans="1:7" ht="11.25" customHeight="1">
      <c r="A48" s="209">
        <v>5</v>
      </c>
      <c r="B48" s="209"/>
      <c r="C48" s="214" t="s">
        <v>173</v>
      </c>
      <c r="D48" s="211" t="s">
        <v>202</v>
      </c>
      <c r="E48" s="212"/>
      <c r="F48" s="212"/>
      <c r="G48" s="215">
        <f>G41*0.01</f>
        <v>0</v>
      </c>
    </row>
    <row r="49" spans="1:7" ht="11.25" customHeight="1">
      <c r="A49" s="209">
        <v>6</v>
      </c>
      <c r="B49" s="209"/>
      <c r="C49" s="214" t="s">
        <v>18</v>
      </c>
      <c r="D49" s="211" t="s">
        <v>202</v>
      </c>
      <c r="E49" s="212"/>
      <c r="F49" s="212"/>
      <c r="G49" s="215">
        <f>G41*0.004</f>
        <v>0</v>
      </c>
    </row>
    <row r="50" spans="1:7" ht="11.25" customHeight="1">
      <c r="A50" s="209"/>
      <c r="B50" s="209"/>
      <c r="C50" s="214"/>
      <c r="D50" s="211"/>
      <c r="E50" s="212"/>
      <c r="F50" s="212"/>
      <c r="G50" s="215"/>
    </row>
    <row r="51" spans="1:7" ht="11.25" customHeight="1">
      <c r="A51" s="208" t="s">
        <v>189</v>
      </c>
      <c r="B51" s="208"/>
      <c r="C51" s="210" t="s">
        <v>40</v>
      </c>
      <c r="D51" s="217" t="s">
        <v>202</v>
      </c>
      <c r="E51" s="218"/>
      <c r="F51" s="218"/>
      <c r="G51" s="219">
        <f>SUM(G47:G50)</f>
        <v>0</v>
      </c>
    </row>
    <row r="52" spans="1:7" ht="11.25" customHeight="1">
      <c r="A52" s="208"/>
      <c r="B52" s="208"/>
      <c r="C52" s="210"/>
      <c r="D52" s="217"/>
      <c r="E52" s="218"/>
      <c r="F52" s="218"/>
      <c r="G52" s="219"/>
    </row>
    <row r="53" spans="1:7" ht="11.25" customHeight="1">
      <c r="A53" s="208"/>
      <c r="B53" s="208"/>
      <c r="C53" s="210"/>
      <c r="D53" s="217"/>
      <c r="E53" s="218"/>
      <c r="F53" s="218"/>
      <c r="G53" s="219"/>
    </row>
    <row r="54" spans="1:7" ht="11.25" customHeight="1">
      <c r="A54" s="208"/>
      <c r="B54" s="208"/>
      <c r="C54" s="210"/>
      <c r="D54" s="217"/>
      <c r="E54" s="218"/>
      <c r="F54" s="218"/>
      <c r="G54" s="219"/>
    </row>
  </sheetData>
  <sheetProtection/>
  <mergeCells count="25">
    <mergeCell ref="G12:H12"/>
    <mergeCell ref="I12:K12"/>
    <mergeCell ref="G11:H11"/>
    <mergeCell ref="H6:J6"/>
    <mergeCell ref="K6:L6"/>
    <mergeCell ref="H7:J7"/>
    <mergeCell ref="K7:L7"/>
    <mergeCell ref="A10:B10"/>
    <mergeCell ref="C10:F10"/>
    <mergeCell ref="H8:J8"/>
    <mergeCell ref="K8:L8"/>
    <mergeCell ref="H9:J9"/>
    <mergeCell ref="K9:L9"/>
    <mergeCell ref="I10:K10"/>
    <mergeCell ref="G10:H10"/>
    <mergeCell ref="C11:F11"/>
    <mergeCell ref="I11:K11"/>
    <mergeCell ref="E22:G22"/>
    <mergeCell ref="A12:B12"/>
    <mergeCell ref="C12:F12"/>
    <mergeCell ref="G13:H13"/>
    <mergeCell ref="A11:B11"/>
    <mergeCell ref="I13:K13"/>
    <mergeCell ref="A13:B13"/>
    <mergeCell ref="C13:F13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  <headerFooter alignWithMargins="0"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1"/>
  <sheetViews>
    <sheetView zoomScale="130" zoomScaleNormal="130" zoomScalePageLayoutView="0" workbookViewId="0" topLeftCell="A1">
      <selection activeCell="F340" sqref="F340"/>
    </sheetView>
  </sheetViews>
  <sheetFormatPr defaultColWidth="9.140625" defaultRowHeight="11.25" customHeight="1"/>
  <cols>
    <col min="1" max="1" width="4.8515625" style="142" customWidth="1"/>
    <col min="2" max="2" width="12.7109375" style="142" customWidth="1"/>
    <col min="3" max="3" width="45.57421875" style="220" customWidth="1"/>
    <col min="4" max="4" width="5.421875" style="221" customWidth="1"/>
    <col min="5" max="5" width="9.00390625" style="222" customWidth="1"/>
    <col min="6" max="6" width="10.00390625" style="142" customWidth="1"/>
    <col min="7" max="7" width="13.00390625" style="142" customWidth="1"/>
    <col min="8" max="8" width="7.7109375" style="179" customWidth="1"/>
    <col min="9" max="11" width="7.7109375" style="142" customWidth="1"/>
    <col min="12" max="12" width="13.7109375" style="180" customWidth="1"/>
    <col min="13" max="13" width="9.00390625" style="213" customWidth="1"/>
    <col min="14" max="16384" width="9.140625" style="213" customWidth="1"/>
  </cols>
  <sheetData>
    <row r="1" spans="1:12" s="142" customFormat="1" ht="16.5" customHeight="1">
      <c r="A1" s="135" t="s">
        <v>373</v>
      </c>
      <c r="B1" s="136"/>
      <c r="C1" s="137"/>
      <c r="D1" s="138"/>
      <c r="E1" s="139"/>
      <c r="F1" s="136"/>
      <c r="G1" s="136"/>
      <c r="H1" s="140"/>
      <c r="I1" s="136"/>
      <c r="J1" s="136"/>
      <c r="K1" s="136"/>
      <c r="L1" s="141"/>
    </row>
    <row r="2" spans="1:12" s="142" customFormat="1" ht="16.5" customHeight="1">
      <c r="A2" s="135"/>
      <c r="B2" s="136"/>
      <c r="C2" s="137"/>
      <c r="D2" s="138"/>
      <c r="E2" s="139"/>
      <c r="F2" s="136"/>
      <c r="G2" s="136"/>
      <c r="H2" s="140"/>
      <c r="I2" s="136"/>
      <c r="J2" s="136"/>
      <c r="K2" s="136"/>
      <c r="L2" s="141"/>
    </row>
    <row r="3" spans="1:12" s="142" customFormat="1" ht="15" customHeight="1">
      <c r="A3" s="28" t="s">
        <v>332</v>
      </c>
      <c r="B3" s="144"/>
      <c r="C3" s="145"/>
      <c r="D3" s="146"/>
      <c r="E3" s="147"/>
      <c r="F3" s="144"/>
      <c r="G3" s="144"/>
      <c r="H3" s="148"/>
      <c r="I3" s="144"/>
      <c r="J3" s="149"/>
      <c r="K3" s="149"/>
      <c r="L3" s="141"/>
    </row>
    <row r="4" spans="1:12" s="142" customFormat="1" ht="15" customHeight="1">
      <c r="A4" s="28" t="s">
        <v>167</v>
      </c>
      <c r="B4" s="144"/>
      <c r="C4" s="145"/>
      <c r="D4" s="146"/>
      <c r="E4" s="147"/>
      <c r="F4" s="144"/>
      <c r="G4" s="144"/>
      <c r="H4" s="148"/>
      <c r="I4" s="144"/>
      <c r="J4" s="149"/>
      <c r="K4" s="149"/>
      <c r="L4" s="141"/>
    </row>
    <row r="5" spans="1:12" s="142" customFormat="1" ht="15" customHeight="1">
      <c r="A5" s="143" t="s">
        <v>374</v>
      </c>
      <c r="B5" s="144"/>
      <c r="C5" s="145"/>
      <c r="D5" s="146"/>
      <c r="E5" s="147"/>
      <c r="F5" s="144"/>
      <c r="G5" s="144"/>
      <c r="H5" s="148"/>
      <c r="I5" s="144"/>
      <c r="J5" s="149"/>
      <c r="K5" s="149"/>
      <c r="L5" s="141"/>
    </row>
    <row r="6" spans="1:12" s="142" customFormat="1" ht="15" customHeight="1">
      <c r="A6" s="143"/>
      <c r="B6" s="144"/>
      <c r="C6" s="145"/>
      <c r="D6" s="146"/>
      <c r="E6" s="147"/>
      <c r="F6" s="144"/>
      <c r="G6" s="144"/>
      <c r="H6" s="148"/>
      <c r="I6" s="144"/>
      <c r="J6" s="149"/>
      <c r="K6" s="149"/>
      <c r="L6" s="141"/>
    </row>
    <row r="7" spans="1:12" s="154" customFormat="1" ht="15" customHeight="1">
      <c r="A7" s="150" t="s">
        <v>214</v>
      </c>
      <c r="B7" s="150"/>
      <c r="C7" s="151"/>
      <c r="D7" s="152"/>
      <c r="E7" s="153"/>
      <c r="F7" s="150"/>
      <c r="G7" s="150"/>
      <c r="H7" s="355" t="s">
        <v>212</v>
      </c>
      <c r="I7" s="355"/>
      <c r="J7" s="355"/>
      <c r="K7" s="357"/>
      <c r="L7" s="357"/>
    </row>
    <row r="8" spans="1:12" s="154" customFormat="1" ht="15" customHeight="1">
      <c r="A8" s="150" t="s">
        <v>215</v>
      </c>
      <c r="B8" s="150"/>
      <c r="C8" s="151"/>
      <c r="D8" s="152"/>
      <c r="E8" s="153"/>
      <c r="F8" s="150"/>
      <c r="G8" s="150"/>
      <c r="H8" s="355"/>
      <c r="I8" s="355"/>
      <c r="J8" s="355"/>
      <c r="K8" s="357"/>
      <c r="L8" s="357"/>
    </row>
    <row r="9" spans="1:12" s="154" customFormat="1" ht="15" customHeight="1">
      <c r="A9" s="150" t="s">
        <v>216</v>
      </c>
      <c r="B9" s="150"/>
      <c r="C9" s="151"/>
      <c r="D9" s="152"/>
      <c r="E9" s="153"/>
      <c r="F9" s="150"/>
      <c r="G9" s="150"/>
      <c r="H9" s="355" t="s">
        <v>213</v>
      </c>
      <c r="I9" s="356"/>
      <c r="J9" s="356"/>
      <c r="K9" s="357" t="s">
        <v>372</v>
      </c>
      <c r="L9" s="357"/>
    </row>
    <row r="10" spans="1:12" s="154" customFormat="1" ht="15" customHeight="1">
      <c r="A10" s="150" t="s">
        <v>217</v>
      </c>
      <c r="B10" s="150"/>
      <c r="C10" s="151"/>
      <c r="D10" s="152"/>
      <c r="E10" s="153"/>
      <c r="F10" s="150"/>
      <c r="G10" s="150"/>
      <c r="H10" s="355"/>
      <c r="I10" s="356"/>
      <c r="J10" s="356"/>
      <c r="K10" s="357"/>
      <c r="L10" s="357"/>
    </row>
    <row r="11" spans="1:12" s="142" customFormat="1" ht="15" customHeight="1">
      <c r="A11" s="143"/>
      <c r="B11" s="144"/>
      <c r="C11" s="145"/>
      <c r="D11" s="146"/>
      <c r="E11" s="147"/>
      <c r="F11" s="144"/>
      <c r="G11" s="144"/>
      <c r="H11" s="148"/>
      <c r="I11" s="144"/>
      <c r="J11" s="149"/>
      <c r="K11" s="149"/>
      <c r="L11" s="141"/>
    </row>
    <row r="12" spans="1:12" s="142" customFormat="1" ht="15" customHeight="1">
      <c r="A12" s="144" t="s">
        <v>182</v>
      </c>
      <c r="B12" s="144"/>
      <c r="C12" s="145"/>
      <c r="D12" s="146"/>
      <c r="E12" s="147"/>
      <c r="F12" s="144"/>
      <c r="G12" s="144"/>
      <c r="H12" s="355"/>
      <c r="I12" s="356"/>
      <c r="J12" s="356"/>
      <c r="K12" s="357"/>
      <c r="L12" s="357"/>
    </row>
    <row r="13" spans="1:12" s="142" customFormat="1" ht="14.25" customHeight="1">
      <c r="A13" s="144"/>
      <c r="B13" s="144"/>
      <c r="C13" s="145"/>
      <c r="D13" s="146"/>
      <c r="E13" s="147"/>
      <c r="F13" s="144"/>
      <c r="G13" s="144"/>
      <c r="H13" s="355"/>
      <c r="I13" s="356"/>
      <c r="J13" s="356"/>
      <c r="K13" s="357"/>
      <c r="L13" s="357"/>
    </row>
    <row r="14" spans="1:12" s="142" customFormat="1" ht="18" customHeight="1">
      <c r="A14" s="347"/>
      <c r="B14" s="347"/>
      <c r="C14" s="354" t="s">
        <v>222</v>
      </c>
      <c r="D14" s="352"/>
      <c r="E14" s="352"/>
      <c r="F14" s="352"/>
      <c r="G14" s="347" t="s">
        <v>221</v>
      </c>
      <c r="H14" s="352"/>
      <c r="I14" s="347" t="s">
        <v>223</v>
      </c>
      <c r="J14" s="348"/>
      <c r="K14" s="348"/>
      <c r="L14" s="141"/>
    </row>
    <row r="15" spans="1:12" s="142" customFormat="1" ht="21.75" customHeight="1">
      <c r="A15" s="345" t="s">
        <v>218</v>
      </c>
      <c r="B15" s="345"/>
      <c r="C15" s="345" t="s">
        <v>333</v>
      </c>
      <c r="D15" s="346"/>
      <c r="E15" s="346"/>
      <c r="F15" s="346"/>
      <c r="G15" s="347"/>
      <c r="H15" s="352"/>
      <c r="I15" s="347"/>
      <c r="J15" s="348"/>
      <c r="K15" s="348"/>
      <c r="L15" s="141"/>
    </row>
    <row r="16" spans="1:12" s="142" customFormat="1" ht="21.75" customHeight="1">
      <c r="A16" s="345" t="s">
        <v>219</v>
      </c>
      <c r="B16" s="345"/>
      <c r="C16" s="345" t="s">
        <v>334</v>
      </c>
      <c r="D16" s="346"/>
      <c r="E16" s="346"/>
      <c r="F16" s="346"/>
      <c r="G16" s="347"/>
      <c r="H16" s="352"/>
      <c r="I16" s="347"/>
      <c r="J16" s="348"/>
      <c r="K16" s="348"/>
      <c r="L16" s="141"/>
    </row>
    <row r="17" spans="1:12" s="142" customFormat="1" ht="21.75" customHeight="1">
      <c r="A17" s="345" t="s">
        <v>220</v>
      </c>
      <c r="B17" s="345"/>
      <c r="C17" s="353"/>
      <c r="D17" s="346"/>
      <c r="E17" s="346"/>
      <c r="F17" s="346"/>
      <c r="G17" s="347"/>
      <c r="H17" s="352"/>
      <c r="I17" s="347"/>
      <c r="J17" s="348"/>
      <c r="K17" s="348"/>
      <c r="L17" s="141"/>
    </row>
    <row r="18" spans="1:12" s="142" customFormat="1" ht="13.5" customHeight="1">
      <c r="A18" s="29"/>
      <c r="B18" s="29"/>
      <c r="C18" s="30"/>
      <c r="D18" s="29"/>
      <c r="E18" s="31"/>
      <c r="F18" s="29"/>
      <c r="G18" s="144"/>
      <c r="H18" s="144"/>
      <c r="I18" s="149"/>
      <c r="J18" s="149"/>
      <c r="K18" s="141"/>
      <c r="L18" s="141"/>
    </row>
    <row r="19" spans="1:12" s="142" customFormat="1" ht="13.5" customHeight="1">
      <c r="A19" s="29" t="s">
        <v>335</v>
      </c>
      <c r="B19" s="29"/>
      <c r="C19" s="30"/>
      <c r="D19" s="29"/>
      <c r="E19" s="31"/>
      <c r="F19" s="29"/>
      <c r="G19" s="144"/>
      <c r="H19" s="148"/>
      <c r="I19" s="144"/>
      <c r="J19" s="149"/>
      <c r="K19" s="149"/>
      <c r="L19" s="141"/>
    </row>
    <row r="20" spans="1:12" s="142" customFormat="1" ht="15.75" customHeight="1">
      <c r="A20" s="149"/>
      <c r="B20" s="149"/>
      <c r="C20" s="141"/>
      <c r="D20" s="234"/>
      <c r="E20" s="155"/>
      <c r="F20" s="156"/>
      <c r="G20" s="149"/>
      <c r="H20" s="157"/>
      <c r="I20" s="149"/>
      <c r="J20" s="149"/>
      <c r="K20" s="149"/>
      <c r="L20" s="141"/>
    </row>
    <row r="21" spans="1:12" s="166" customFormat="1" ht="34.5" customHeight="1">
      <c r="A21" s="158" t="s">
        <v>183</v>
      </c>
      <c r="B21" s="159" t="s">
        <v>184</v>
      </c>
      <c r="C21" s="159" t="s">
        <v>185</v>
      </c>
      <c r="D21" s="159" t="s">
        <v>186</v>
      </c>
      <c r="E21" s="160"/>
      <c r="F21" s="161" t="s">
        <v>179</v>
      </c>
      <c r="G21" s="159" t="s">
        <v>190</v>
      </c>
      <c r="H21" s="161"/>
      <c r="I21" s="159"/>
      <c r="J21" s="165"/>
      <c r="K21" s="161"/>
      <c r="L21" s="159"/>
    </row>
    <row r="22" spans="1:12" s="166" customFormat="1" ht="12.75" customHeight="1">
      <c r="A22" s="167" t="s">
        <v>198</v>
      </c>
      <c r="B22" s="168" t="s">
        <v>199</v>
      </c>
      <c r="C22" s="169" t="s">
        <v>200</v>
      </c>
      <c r="D22" s="168" t="s">
        <v>201</v>
      </c>
      <c r="E22" s="168" t="s">
        <v>204</v>
      </c>
      <c r="F22" s="168" t="s">
        <v>205</v>
      </c>
      <c r="G22" s="168" t="s">
        <v>206</v>
      </c>
      <c r="H22" s="168"/>
      <c r="I22" s="168"/>
      <c r="J22" s="173"/>
      <c r="K22" s="168"/>
      <c r="L22" s="168"/>
    </row>
    <row r="23" spans="1:12" s="175" customFormat="1" ht="18.75" customHeight="1">
      <c r="A23" s="174"/>
      <c r="B23" s="174"/>
      <c r="C23" s="181"/>
      <c r="D23" s="176"/>
      <c r="E23" s="177"/>
      <c r="F23" s="178"/>
      <c r="G23" s="174"/>
      <c r="H23" s="235"/>
      <c r="I23" s="203"/>
      <c r="J23" s="203"/>
      <c r="K23" s="203"/>
      <c r="L23" s="236"/>
    </row>
    <row r="24" spans="1:12" s="249" customFormat="1" ht="12" customHeight="1">
      <c r="A24" s="203"/>
      <c r="B24" s="203"/>
      <c r="C24" s="248" t="s">
        <v>175</v>
      </c>
      <c r="D24" s="205"/>
      <c r="E24" s="206"/>
      <c r="F24" s="207"/>
      <c r="G24" s="203"/>
      <c r="H24" s="237"/>
      <c r="I24" s="212"/>
      <c r="J24" s="243"/>
      <c r="K24" s="244"/>
      <c r="L24" s="246"/>
    </row>
    <row r="25" spans="1:12" s="249" customFormat="1" ht="13.5" customHeight="1">
      <c r="A25" s="203"/>
      <c r="B25" s="203"/>
      <c r="C25" s="248"/>
      <c r="D25" s="205"/>
      <c r="E25" s="206"/>
      <c r="F25" s="207"/>
      <c r="G25" s="203"/>
      <c r="H25" s="235"/>
      <c r="I25" s="203"/>
      <c r="J25" s="203"/>
      <c r="K25" s="203"/>
      <c r="L25" s="236"/>
    </row>
    <row r="26" spans="1:12" s="249" customFormat="1" ht="13.5" customHeight="1">
      <c r="A26" s="203"/>
      <c r="B26" s="203"/>
      <c r="C26" s="204"/>
      <c r="D26" s="205"/>
      <c r="E26" s="206"/>
      <c r="F26" s="207"/>
      <c r="G26" s="203"/>
      <c r="H26" s="235"/>
      <c r="I26" s="203"/>
      <c r="J26" s="203"/>
      <c r="K26" s="203"/>
      <c r="L26" s="236"/>
    </row>
    <row r="27" spans="1:12" s="250" customFormat="1" ht="13.5" customHeight="1">
      <c r="A27" s="208" t="s">
        <v>188</v>
      </c>
      <c r="B27" s="209"/>
      <c r="C27" s="210" t="s">
        <v>171</v>
      </c>
      <c r="D27" s="211" t="s">
        <v>197</v>
      </c>
      <c r="E27" s="212" t="s">
        <v>197</v>
      </c>
      <c r="F27" s="212"/>
      <c r="G27" s="212"/>
      <c r="H27" s="237"/>
      <c r="I27" s="212"/>
      <c r="J27" s="238"/>
      <c r="K27" s="239"/>
      <c r="L27" s="240"/>
    </row>
    <row r="28" spans="1:12" s="250" customFormat="1" ht="13.5" customHeight="1">
      <c r="A28" s="209"/>
      <c r="B28" s="209"/>
      <c r="C28" s="214"/>
      <c r="D28" s="211" t="s">
        <v>197</v>
      </c>
      <c r="E28" s="212" t="s">
        <v>197</v>
      </c>
      <c r="F28" s="212"/>
      <c r="G28" s="212"/>
      <c r="H28" s="237"/>
      <c r="I28" s="212"/>
      <c r="J28" s="241"/>
      <c r="K28" s="242"/>
      <c r="L28" s="240"/>
    </row>
    <row r="29" spans="1:12" s="251" customFormat="1" ht="13.5" customHeight="1">
      <c r="A29" s="209">
        <v>1</v>
      </c>
      <c r="B29" s="209"/>
      <c r="C29" s="214" t="s">
        <v>41</v>
      </c>
      <c r="D29" s="211" t="s">
        <v>202</v>
      </c>
      <c r="E29" s="212" t="s">
        <v>197</v>
      </c>
      <c r="F29" s="212"/>
      <c r="G29" s="215">
        <f>G45</f>
        <v>0</v>
      </c>
      <c r="H29" s="237"/>
      <c r="I29" s="212"/>
      <c r="J29" s="243"/>
      <c r="K29" s="244"/>
      <c r="L29" s="245"/>
    </row>
    <row r="30" spans="1:12" s="251" customFormat="1" ht="13.5" customHeight="1">
      <c r="A30" s="209">
        <v>2</v>
      </c>
      <c r="B30" s="209"/>
      <c r="C30" s="214" t="s">
        <v>170</v>
      </c>
      <c r="D30" s="211" t="s">
        <v>202</v>
      </c>
      <c r="E30" s="212"/>
      <c r="F30" s="212"/>
      <c r="G30" s="215">
        <f>G59</f>
        <v>0</v>
      </c>
      <c r="H30" s="237"/>
      <c r="I30" s="212"/>
      <c r="J30" s="243"/>
      <c r="K30" s="244"/>
      <c r="L30" s="246"/>
    </row>
    <row r="31" spans="1:12" s="251" customFormat="1" ht="13.5" customHeight="1">
      <c r="A31" s="209"/>
      <c r="B31" s="209"/>
      <c r="C31" s="214"/>
      <c r="D31" s="211"/>
      <c r="E31" s="212"/>
      <c r="F31" s="212"/>
      <c r="G31" s="215"/>
      <c r="H31" s="237"/>
      <c r="I31" s="212"/>
      <c r="J31" s="243"/>
      <c r="K31" s="244"/>
      <c r="L31" s="246"/>
    </row>
    <row r="32" spans="1:12" s="251" customFormat="1" ht="13.5" customHeight="1">
      <c r="A32" s="208" t="s">
        <v>188</v>
      </c>
      <c r="B32" s="208"/>
      <c r="C32" s="210" t="s">
        <v>172</v>
      </c>
      <c r="D32" s="217" t="s">
        <v>202</v>
      </c>
      <c r="E32" s="218"/>
      <c r="F32" s="218"/>
      <c r="G32" s="219">
        <f>SUM(G29:G31)</f>
        <v>0</v>
      </c>
      <c r="H32" s="247"/>
      <c r="I32" s="218"/>
      <c r="J32" s="243"/>
      <c r="K32" s="244"/>
      <c r="L32" s="246"/>
    </row>
    <row r="33" spans="1:12" s="251" customFormat="1" ht="13.5" customHeight="1">
      <c r="A33" s="209"/>
      <c r="B33" s="209"/>
      <c r="C33" s="214"/>
      <c r="D33" s="211"/>
      <c r="E33" s="212"/>
      <c r="F33" s="212"/>
      <c r="G33" s="215"/>
      <c r="H33" s="237"/>
      <c r="I33" s="212"/>
      <c r="J33" s="243"/>
      <c r="K33" s="244"/>
      <c r="L33" s="246"/>
    </row>
    <row r="34" spans="1:12" s="251" customFormat="1" ht="13.5" customHeight="1">
      <c r="A34" s="209"/>
      <c r="B34" s="209"/>
      <c r="C34" s="214"/>
      <c r="D34" s="211"/>
      <c r="E34" s="212"/>
      <c r="F34" s="212"/>
      <c r="G34" s="215"/>
      <c r="H34" s="237"/>
      <c r="I34" s="212"/>
      <c r="J34" s="243"/>
      <c r="K34" s="244"/>
      <c r="L34" s="246"/>
    </row>
    <row r="35" spans="1:12" s="251" customFormat="1" ht="13.5" customHeight="1">
      <c r="A35" s="208"/>
      <c r="B35" s="209"/>
      <c r="C35" s="210"/>
      <c r="D35" s="217"/>
      <c r="E35" s="218"/>
      <c r="F35" s="218"/>
      <c r="G35" s="219"/>
      <c r="H35" s="237"/>
      <c r="I35" s="212"/>
      <c r="J35" s="243"/>
      <c r="K35" s="244"/>
      <c r="L35" s="246"/>
    </row>
    <row r="36" spans="1:12" s="251" customFormat="1" ht="13.5" customHeight="1">
      <c r="A36" s="209"/>
      <c r="B36" s="209"/>
      <c r="C36" s="210" t="s">
        <v>42</v>
      </c>
      <c r="D36" s="211"/>
      <c r="E36" s="212"/>
      <c r="F36" s="212"/>
      <c r="G36" s="215"/>
      <c r="H36" s="237"/>
      <c r="I36" s="212"/>
      <c r="J36" s="243"/>
      <c r="K36" s="244"/>
      <c r="L36" s="246"/>
    </row>
    <row r="37" spans="1:12" s="251" customFormat="1" ht="13.5" customHeight="1">
      <c r="A37" s="209"/>
      <c r="B37" s="209"/>
      <c r="C37" s="214"/>
      <c r="D37" s="211"/>
      <c r="E37" s="212"/>
      <c r="F37" s="212"/>
      <c r="G37" s="215"/>
      <c r="H37" s="237"/>
      <c r="I37" s="212"/>
      <c r="J37" s="243"/>
      <c r="K37" s="244"/>
      <c r="L37" s="246"/>
    </row>
    <row r="38" spans="1:12" s="251" customFormat="1" ht="13.5" customHeight="1">
      <c r="A38" s="209">
        <f>A79</f>
        <v>3</v>
      </c>
      <c r="B38" s="209"/>
      <c r="C38" s="252" t="str">
        <f>C79</f>
        <v>Svislé konstrukce</v>
      </c>
      <c r="D38" s="211" t="s">
        <v>202</v>
      </c>
      <c r="E38" s="212"/>
      <c r="F38" s="212"/>
      <c r="G38" s="215">
        <f>G84</f>
        <v>0</v>
      </c>
      <c r="H38" s="237"/>
      <c r="I38" s="212"/>
      <c r="J38" s="243"/>
      <c r="K38" s="244"/>
      <c r="L38" s="246"/>
    </row>
    <row r="39" spans="1:12" s="251" customFormat="1" ht="13.5" customHeight="1">
      <c r="A39" s="209">
        <f>A88</f>
        <v>4</v>
      </c>
      <c r="B39" s="209"/>
      <c r="C39" s="252" t="str">
        <f>C105</f>
        <v>Vodorovné konstrukce</v>
      </c>
      <c r="D39" s="211" t="s">
        <v>202</v>
      </c>
      <c r="E39" s="212"/>
      <c r="F39" s="212"/>
      <c r="G39" s="253">
        <f>G105</f>
        <v>0</v>
      </c>
      <c r="H39" s="237"/>
      <c r="I39" s="212"/>
      <c r="J39" s="243"/>
      <c r="K39" s="244"/>
      <c r="L39" s="246"/>
    </row>
    <row r="40" spans="1:12" s="251" customFormat="1" ht="13.5" customHeight="1">
      <c r="A40" s="209">
        <f>A109</f>
        <v>6</v>
      </c>
      <c r="B40" s="209"/>
      <c r="C40" s="252" t="str">
        <f>C109</f>
        <v>Úpravy povrchů, podlahy, osazování</v>
      </c>
      <c r="D40" s="211" t="s">
        <v>202</v>
      </c>
      <c r="E40" s="212"/>
      <c r="F40" s="212"/>
      <c r="G40" s="215">
        <f>G116</f>
        <v>0</v>
      </c>
      <c r="H40" s="237"/>
      <c r="I40" s="212"/>
      <c r="J40" s="243"/>
      <c r="K40" s="244"/>
      <c r="L40" s="246"/>
    </row>
    <row r="41" spans="1:12" s="251" customFormat="1" ht="13.5" customHeight="1">
      <c r="A41" s="209">
        <f>A121</f>
        <v>93</v>
      </c>
      <c r="B41" s="209"/>
      <c r="C41" s="252" t="str">
        <f>C121</f>
        <v>Dokončující konstrukce a práce</v>
      </c>
      <c r="D41" s="211" t="s">
        <v>202</v>
      </c>
      <c r="E41" s="212"/>
      <c r="F41" s="212"/>
      <c r="G41" s="215">
        <f>G127</f>
        <v>0</v>
      </c>
      <c r="H41" s="237"/>
      <c r="I41" s="212"/>
      <c r="J41" s="243"/>
      <c r="K41" s="244"/>
      <c r="L41" s="246"/>
    </row>
    <row r="42" spans="1:12" s="251" customFormat="1" ht="13.5" customHeight="1">
      <c r="A42" s="209">
        <f>A131</f>
        <v>96</v>
      </c>
      <c r="B42" s="209"/>
      <c r="C42" s="252" t="str">
        <f>C131</f>
        <v>Bourání</v>
      </c>
      <c r="D42" s="211" t="s">
        <v>202</v>
      </c>
      <c r="E42" s="212"/>
      <c r="F42" s="212"/>
      <c r="G42" s="215">
        <f>G145</f>
        <v>0</v>
      </c>
      <c r="H42" s="237"/>
      <c r="I42" s="212"/>
      <c r="J42" s="243"/>
      <c r="K42" s="244"/>
      <c r="L42" s="246"/>
    </row>
    <row r="43" spans="1:12" s="251" customFormat="1" ht="13.5" customHeight="1">
      <c r="A43" s="209">
        <f>A149</f>
        <v>99</v>
      </c>
      <c r="B43" s="209"/>
      <c r="C43" s="252" t="str">
        <f>C149</f>
        <v>Přesun hmot</v>
      </c>
      <c r="D43" s="211" t="s">
        <v>202</v>
      </c>
      <c r="E43" s="212"/>
      <c r="F43" s="212"/>
      <c r="G43" s="215">
        <f>G153</f>
        <v>0</v>
      </c>
      <c r="H43" s="237"/>
      <c r="I43" s="212"/>
      <c r="J43" s="243"/>
      <c r="K43" s="244"/>
      <c r="L43" s="246"/>
    </row>
    <row r="44" spans="1:12" s="251" customFormat="1" ht="13.5" customHeight="1">
      <c r="A44" s="209"/>
      <c r="B44" s="209"/>
      <c r="C44" s="214"/>
      <c r="D44" s="211"/>
      <c r="E44" s="212"/>
      <c r="F44" s="212"/>
      <c r="G44" s="215"/>
      <c r="H44" s="237"/>
      <c r="I44" s="212"/>
      <c r="J44" s="243"/>
      <c r="K44" s="244"/>
      <c r="L44" s="246"/>
    </row>
    <row r="45" spans="1:12" s="251" customFormat="1" ht="13.5" customHeight="1">
      <c r="A45" s="208"/>
      <c r="B45" s="208"/>
      <c r="C45" s="210" t="s">
        <v>43</v>
      </c>
      <c r="D45" s="217" t="s">
        <v>202</v>
      </c>
      <c r="E45" s="218"/>
      <c r="F45" s="218"/>
      <c r="G45" s="219">
        <f>SUM(G38:G44)</f>
        <v>0</v>
      </c>
      <c r="H45" s="247"/>
      <c r="I45" s="218"/>
      <c r="J45" s="243"/>
      <c r="K45" s="244"/>
      <c r="L45" s="246"/>
    </row>
    <row r="46" spans="1:12" s="251" customFormat="1" ht="13.5" customHeight="1">
      <c r="A46" s="209"/>
      <c r="B46" s="209"/>
      <c r="C46" s="214"/>
      <c r="D46" s="211"/>
      <c r="E46" s="212"/>
      <c r="F46" s="212"/>
      <c r="G46" s="215"/>
      <c r="H46" s="237"/>
      <c r="I46" s="212"/>
      <c r="J46" s="243"/>
      <c r="K46" s="244"/>
      <c r="L46" s="246"/>
    </row>
    <row r="47" spans="1:12" s="251" customFormat="1" ht="13.5" customHeight="1">
      <c r="A47" s="209"/>
      <c r="B47" s="209"/>
      <c r="C47" s="214"/>
      <c r="D47" s="211"/>
      <c r="E47" s="212"/>
      <c r="F47" s="212"/>
      <c r="G47" s="215"/>
      <c r="H47" s="237"/>
      <c r="I47" s="212"/>
      <c r="J47" s="243"/>
      <c r="K47" s="244"/>
      <c r="L47" s="246"/>
    </row>
    <row r="48" spans="1:12" s="251" customFormat="1" ht="13.5" customHeight="1">
      <c r="A48" s="209"/>
      <c r="B48" s="209"/>
      <c r="C48" s="214"/>
      <c r="D48" s="211"/>
      <c r="E48" s="212"/>
      <c r="F48" s="212"/>
      <c r="G48" s="215"/>
      <c r="H48" s="237"/>
      <c r="I48" s="212"/>
      <c r="J48" s="243"/>
      <c r="K48" s="244"/>
      <c r="L48" s="246"/>
    </row>
    <row r="49" spans="1:12" s="251" customFormat="1" ht="13.5" customHeight="1">
      <c r="A49" s="209"/>
      <c r="B49" s="209"/>
      <c r="C49" s="210" t="s">
        <v>180</v>
      </c>
      <c r="D49" s="211"/>
      <c r="E49" s="212"/>
      <c r="F49" s="212"/>
      <c r="G49" s="215"/>
      <c r="H49" s="237"/>
      <c r="I49" s="212"/>
      <c r="J49" s="243"/>
      <c r="K49" s="244"/>
      <c r="L49" s="246"/>
    </row>
    <row r="50" spans="1:12" s="251" customFormat="1" ht="13.5" customHeight="1">
      <c r="A50" s="209"/>
      <c r="B50" s="209"/>
      <c r="C50" s="214"/>
      <c r="D50" s="211"/>
      <c r="E50" s="212"/>
      <c r="F50" s="212"/>
      <c r="G50" s="215"/>
      <c r="H50" s="237"/>
      <c r="I50" s="212"/>
      <c r="J50" s="243"/>
      <c r="K50" s="244"/>
      <c r="L50" s="246"/>
    </row>
    <row r="51" spans="1:12" s="251" customFormat="1" ht="13.5" customHeight="1">
      <c r="A51" s="209">
        <f>A157</f>
        <v>731</v>
      </c>
      <c r="B51" s="209"/>
      <c r="C51" s="252" t="str">
        <f>C221</f>
        <v>Ústřední vytápění, vzduchotechnika</v>
      </c>
      <c r="D51" s="211" t="s">
        <v>202</v>
      </c>
      <c r="E51" s="212"/>
      <c r="F51" s="212"/>
      <c r="G51" s="253">
        <f>G221</f>
        <v>0</v>
      </c>
      <c r="H51" s="237"/>
      <c r="I51" s="212"/>
      <c r="J51" s="243"/>
      <c r="K51" s="244"/>
      <c r="L51" s="246"/>
    </row>
    <row r="52" spans="1:12" s="251" customFormat="1" ht="13.5" customHeight="1">
      <c r="A52" s="209">
        <f>A225</f>
        <v>741</v>
      </c>
      <c r="B52" s="209"/>
      <c r="C52" s="252" t="str">
        <f>C263</f>
        <v>Měření a regulace, elektroinstalace</v>
      </c>
      <c r="D52" s="211" t="s">
        <v>202</v>
      </c>
      <c r="E52" s="212"/>
      <c r="F52" s="212"/>
      <c r="G52" s="253">
        <f>G263</f>
        <v>0</v>
      </c>
      <c r="H52" s="237"/>
      <c r="I52" s="212"/>
      <c r="J52" s="243"/>
      <c r="K52" s="244"/>
      <c r="L52" s="246"/>
    </row>
    <row r="53" spans="1:12" s="251" customFormat="1" ht="13.5" customHeight="1">
      <c r="A53" s="209">
        <f>A266</f>
        <v>763</v>
      </c>
      <c r="B53" s="209"/>
      <c r="C53" s="252" t="str">
        <f>C273</f>
        <v>Dřevostavby, sádrokartony</v>
      </c>
      <c r="D53" s="211" t="s">
        <v>202</v>
      </c>
      <c r="E53" s="212"/>
      <c r="F53" s="212"/>
      <c r="G53" s="253">
        <f>G273</f>
        <v>0</v>
      </c>
      <c r="H53" s="237"/>
      <c r="I53" s="212"/>
      <c r="J53" s="243"/>
      <c r="K53" s="244"/>
      <c r="L53" s="246"/>
    </row>
    <row r="54" spans="1:12" s="251" customFormat="1" ht="13.5" customHeight="1">
      <c r="A54" s="209">
        <f>A275</f>
        <v>766</v>
      </c>
      <c r="B54" s="209"/>
      <c r="C54" s="252" t="str">
        <f>C284</f>
        <v>Konstrukce truhlářské</v>
      </c>
      <c r="D54" s="211" t="s">
        <v>202</v>
      </c>
      <c r="E54" s="212"/>
      <c r="F54" s="212"/>
      <c r="G54" s="253">
        <f>G284</f>
        <v>0</v>
      </c>
      <c r="H54" s="237"/>
      <c r="I54" s="212"/>
      <c r="J54" s="243"/>
      <c r="K54" s="244"/>
      <c r="L54" s="246"/>
    </row>
    <row r="55" spans="1:12" s="251" customFormat="1" ht="13.5" customHeight="1">
      <c r="A55" s="209">
        <f>A288</f>
        <v>767</v>
      </c>
      <c r="B55" s="209"/>
      <c r="C55" s="252" t="str">
        <f>C288</f>
        <v>Konstrukce zámečnické</v>
      </c>
      <c r="D55" s="211" t="s">
        <v>202</v>
      </c>
      <c r="E55" s="212"/>
      <c r="F55" s="212"/>
      <c r="G55" s="215">
        <f>G295</f>
        <v>0</v>
      </c>
      <c r="H55" s="237"/>
      <c r="I55" s="212"/>
      <c r="J55" s="243"/>
      <c r="K55" s="244"/>
      <c r="L55" s="246"/>
    </row>
    <row r="56" spans="1:12" s="251" customFormat="1" ht="13.5" customHeight="1">
      <c r="A56" s="209">
        <f>A299</f>
        <v>783</v>
      </c>
      <c r="B56" s="209"/>
      <c r="C56" s="252" t="str">
        <f>C299</f>
        <v>Nátěry</v>
      </c>
      <c r="D56" s="211" t="s">
        <v>202</v>
      </c>
      <c r="E56" s="212"/>
      <c r="F56" s="212"/>
      <c r="G56" s="215">
        <f>G305</f>
        <v>0</v>
      </c>
      <c r="H56" s="237"/>
      <c r="I56" s="212"/>
      <c r="J56" s="243"/>
      <c r="K56" s="244"/>
      <c r="L56" s="246"/>
    </row>
    <row r="57" spans="1:12" s="251" customFormat="1" ht="13.5" customHeight="1">
      <c r="A57" s="209">
        <f>A309</f>
        <v>784</v>
      </c>
      <c r="B57" s="209"/>
      <c r="C57" s="252" t="str">
        <f>C309</f>
        <v>Malby</v>
      </c>
      <c r="D57" s="211" t="s">
        <v>202</v>
      </c>
      <c r="E57" s="212"/>
      <c r="F57" s="212"/>
      <c r="G57" s="215">
        <f>G313</f>
        <v>0</v>
      </c>
      <c r="H57" s="237"/>
      <c r="I57" s="212"/>
      <c r="J57" s="243"/>
      <c r="K57" s="244"/>
      <c r="L57" s="246"/>
    </row>
    <row r="58" spans="1:12" s="251" customFormat="1" ht="13.5" customHeight="1">
      <c r="A58" s="209"/>
      <c r="B58" s="209"/>
      <c r="C58" s="214"/>
      <c r="D58" s="211"/>
      <c r="E58" s="212"/>
      <c r="F58" s="212"/>
      <c r="G58" s="215"/>
      <c r="H58" s="237"/>
      <c r="I58" s="212"/>
      <c r="J58" s="243"/>
      <c r="K58" s="244"/>
      <c r="L58" s="246"/>
    </row>
    <row r="59" spans="1:12" s="251" customFormat="1" ht="13.5" customHeight="1">
      <c r="A59" s="208"/>
      <c r="B59" s="208"/>
      <c r="C59" s="210" t="s">
        <v>181</v>
      </c>
      <c r="D59" s="217" t="s">
        <v>202</v>
      </c>
      <c r="E59" s="218"/>
      <c r="F59" s="218"/>
      <c r="G59" s="219">
        <f>SUM(G51:G58)</f>
        <v>0</v>
      </c>
      <c r="H59" s="247"/>
      <c r="I59" s="218"/>
      <c r="J59" s="243"/>
      <c r="K59" s="244"/>
      <c r="L59" s="246"/>
    </row>
    <row r="60" spans="1:12" s="251" customFormat="1" ht="13.5" customHeight="1">
      <c r="A60" s="208"/>
      <c r="B60" s="208"/>
      <c r="C60" s="210"/>
      <c r="D60" s="217"/>
      <c r="E60" s="218"/>
      <c r="F60" s="218"/>
      <c r="G60" s="219"/>
      <c r="H60" s="247"/>
      <c r="I60" s="218"/>
      <c r="J60" s="243"/>
      <c r="K60" s="244"/>
      <c r="L60" s="246"/>
    </row>
    <row r="61" spans="1:12" s="251" customFormat="1" ht="13.5" customHeight="1">
      <c r="A61" s="208"/>
      <c r="B61" s="208"/>
      <c r="C61" s="210"/>
      <c r="D61" s="217"/>
      <c r="E61" s="218"/>
      <c r="F61" s="218"/>
      <c r="G61" s="219"/>
      <c r="H61" s="247"/>
      <c r="I61" s="218"/>
      <c r="J61" s="243"/>
      <c r="K61" s="244"/>
      <c r="L61" s="246"/>
    </row>
    <row r="62" spans="1:12" s="251" customFormat="1" ht="13.5" customHeight="1">
      <c r="A62" s="208"/>
      <c r="B62" s="208"/>
      <c r="C62" s="210"/>
      <c r="D62" s="217"/>
      <c r="E62" s="218"/>
      <c r="F62" s="218"/>
      <c r="G62" s="219"/>
      <c r="H62" s="247"/>
      <c r="I62" s="218"/>
      <c r="J62" s="243"/>
      <c r="K62" s="244"/>
      <c r="L62" s="246"/>
    </row>
    <row r="63" spans="1:12" s="251" customFormat="1" ht="13.5" customHeight="1">
      <c r="A63" s="208"/>
      <c r="B63" s="208"/>
      <c r="C63" s="210"/>
      <c r="D63" s="217"/>
      <c r="E63" s="218"/>
      <c r="F63" s="218"/>
      <c r="G63" s="219"/>
      <c r="H63" s="247"/>
      <c r="I63" s="218"/>
      <c r="J63" s="243"/>
      <c r="K63" s="244"/>
      <c r="L63" s="246"/>
    </row>
    <row r="64" spans="1:12" s="251" customFormat="1" ht="13.5" customHeight="1">
      <c r="A64" s="208"/>
      <c r="B64" s="208"/>
      <c r="C64" s="210"/>
      <c r="D64" s="217"/>
      <c r="E64" s="218"/>
      <c r="F64" s="218"/>
      <c r="G64" s="219"/>
      <c r="H64" s="247"/>
      <c r="I64" s="218"/>
      <c r="J64" s="243"/>
      <c r="K64" s="244"/>
      <c r="L64" s="246"/>
    </row>
    <row r="65" spans="1:12" s="251" customFormat="1" ht="13.5" customHeight="1">
      <c r="A65" s="208"/>
      <c r="B65" s="208"/>
      <c r="C65" s="210"/>
      <c r="D65" s="217"/>
      <c r="E65" s="218"/>
      <c r="F65" s="218"/>
      <c r="G65" s="219"/>
      <c r="H65" s="247"/>
      <c r="I65" s="218"/>
      <c r="J65" s="243"/>
      <c r="K65" s="244"/>
      <c r="L65" s="246"/>
    </row>
    <row r="66" spans="1:12" s="251" customFormat="1" ht="13.5" customHeight="1">
      <c r="A66" s="208"/>
      <c r="B66" s="208"/>
      <c r="C66" s="210"/>
      <c r="D66" s="217"/>
      <c r="E66" s="218"/>
      <c r="F66" s="218"/>
      <c r="G66" s="219"/>
      <c r="H66" s="247"/>
      <c r="I66" s="218"/>
      <c r="J66" s="243"/>
      <c r="K66" s="244"/>
      <c r="L66" s="246"/>
    </row>
    <row r="67" spans="1:12" s="251" customFormat="1" ht="13.5" customHeight="1">
      <c r="A67" s="208"/>
      <c r="B67" s="208"/>
      <c r="C67" s="210"/>
      <c r="D67" s="217"/>
      <c r="E67" s="218"/>
      <c r="F67" s="218"/>
      <c r="G67" s="219"/>
      <c r="H67" s="247"/>
      <c r="I67" s="218"/>
      <c r="J67" s="243"/>
      <c r="K67" s="244"/>
      <c r="L67" s="246"/>
    </row>
    <row r="68" spans="1:12" s="251" customFormat="1" ht="13.5" customHeight="1">
      <c r="A68" s="208"/>
      <c r="B68" s="208"/>
      <c r="C68" s="210"/>
      <c r="D68" s="217"/>
      <c r="E68" s="218"/>
      <c r="F68" s="218"/>
      <c r="G68" s="219"/>
      <c r="H68" s="247"/>
      <c r="I68" s="218"/>
      <c r="J68" s="243"/>
      <c r="K68" s="244"/>
      <c r="L68" s="246"/>
    </row>
    <row r="69" spans="1:12" s="251" customFormat="1" ht="13.5" customHeight="1">
      <c r="A69" s="208"/>
      <c r="B69" s="208"/>
      <c r="C69" s="210"/>
      <c r="D69" s="217"/>
      <c r="E69" s="218"/>
      <c r="F69" s="218"/>
      <c r="G69" s="219"/>
      <c r="H69" s="247"/>
      <c r="I69" s="218"/>
      <c r="J69" s="243"/>
      <c r="K69" s="244"/>
      <c r="L69" s="246"/>
    </row>
    <row r="70" spans="1:12" s="251" customFormat="1" ht="13.5" customHeight="1">
      <c r="A70" s="208"/>
      <c r="B70" s="208"/>
      <c r="C70" s="210"/>
      <c r="D70" s="217"/>
      <c r="E70" s="218"/>
      <c r="F70" s="218"/>
      <c r="G70" s="219"/>
      <c r="H70" s="247"/>
      <c r="I70" s="218"/>
      <c r="J70" s="243"/>
      <c r="K70" s="244"/>
      <c r="L70" s="246"/>
    </row>
    <row r="71" spans="1:12" s="251" customFormat="1" ht="13.5" customHeight="1">
      <c r="A71" s="208"/>
      <c r="B71" s="208"/>
      <c r="C71" s="210"/>
      <c r="D71" s="217"/>
      <c r="E71" s="218"/>
      <c r="F71" s="218"/>
      <c r="G71" s="219"/>
      <c r="H71" s="247"/>
      <c r="I71" s="218"/>
      <c r="J71" s="243"/>
      <c r="K71" s="244"/>
      <c r="L71" s="246"/>
    </row>
    <row r="72" spans="1:12" s="251" customFormat="1" ht="13.5" customHeight="1">
      <c r="A72" s="208"/>
      <c r="B72" s="208"/>
      <c r="C72" s="210"/>
      <c r="D72" s="217"/>
      <c r="E72" s="218"/>
      <c r="F72" s="218"/>
      <c r="G72" s="219"/>
      <c r="H72" s="247"/>
      <c r="I72" s="218"/>
      <c r="J72" s="243"/>
      <c r="K72" s="244"/>
      <c r="L72" s="246"/>
    </row>
    <row r="73" spans="1:12" s="251" customFormat="1" ht="13.5" customHeight="1">
      <c r="A73" s="208"/>
      <c r="B73" s="208"/>
      <c r="C73" s="210"/>
      <c r="D73" s="217"/>
      <c r="E73" s="218"/>
      <c r="F73" s="218"/>
      <c r="G73" s="219"/>
      <c r="H73" s="247"/>
      <c r="I73" s="218"/>
      <c r="J73" s="243"/>
      <c r="K73" s="244"/>
      <c r="L73" s="246"/>
    </row>
    <row r="74" spans="1:12" s="251" customFormat="1" ht="12" customHeight="1">
      <c r="A74" s="208"/>
      <c r="B74" s="208"/>
      <c r="C74" s="210"/>
      <c r="D74" s="217"/>
      <c r="E74" s="218"/>
      <c r="F74" s="218"/>
      <c r="G74" s="219"/>
      <c r="H74" s="247"/>
      <c r="I74" s="218"/>
      <c r="J74" s="243"/>
      <c r="K74" s="244"/>
      <c r="L74" s="246"/>
    </row>
    <row r="75" spans="1:12" s="251" customFormat="1" ht="41.25" customHeight="1">
      <c r="A75" s="223" t="s">
        <v>183</v>
      </c>
      <c r="B75" s="224" t="s">
        <v>184</v>
      </c>
      <c r="C75" s="224" t="s">
        <v>185</v>
      </c>
      <c r="D75" s="224" t="s">
        <v>186</v>
      </c>
      <c r="E75" s="225" t="s">
        <v>187</v>
      </c>
      <c r="F75" s="226" t="s">
        <v>191</v>
      </c>
      <c r="G75" s="224" t="s">
        <v>192</v>
      </c>
      <c r="H75" s="254" t="s">
        <v>193</v>
      </c>
      <c r="I75" s="224" t="s">
        <v>194</v>
      </c>
      <c r="J75" s="224" t="s">
        <v>195</v>
      </c>
      <c r="K75" s="224" t="s">
        <v>196</v>
      </c>
      <c r="L75" s="255" t="s">
        <v>169</v>
      </c>
    </row>
    <row r="76" spans="1:12" s="251" customFormat="1" ht="14.25" customHeight="1">
      <c r="A76" s="227" t="s">
        <v>198</v>
      </c>
      <c r="B76" s="228" t="s">
        <v>199</v>
      </c>
      <c r="C76" s="229" t="s">
        <v>200</v>
      </c>
      <c r="D76" s="228" t="s">
        <v>201</v>
      </c>
      <c r="E76" s="228" t="s">
        <v>204</v>
      </c>
      <c r="F76" s="228" t="s">
        <v>205</v>
      </c>
      <c r="G76" s="228" t="s">
        <v>206</v>
      </c>
      <c r="H76" s="256" t="s">
        <v>207</v>
      </c>
      <c r="I76" s="228" t="s">
        <v>208</v>
      </c>
      <c r="J76" s="228" t="s">
        <v>209</v>
      </c>
      <c r="K76" s="228" t="s">
        <v>210</v>
      </c>
      <c r="L76" s="257" t="s">
        <v>168</v>
      </c>
    </row>
    <row r="77" spans="1:12" s="251" customFormat="1" ht="12.75" customHeight="1">
      <c r="A77" s="258"/>
      <c r="B77" s="258"/>
      <c r="C77" s="259"/>
      <c r="D77" s="260"/>
      <c r="E77" s="260"/>
      <c r="F77" s="260"/>
      <c r="G77" s="260"/>
      <c r="H77" s="261"/>
      <c r="I77" s="260"/>
      <c r="J77" s="262"/>
      <c r="K77" s="263"/>
      <c r="L77" s="264"/>
    </row>
    <row r="78" spans="1:12" s="233" customFormat="1" ht="13.5" customHeight="1">
      <c r="A78" s="209"/>
      <c r="B78" s="209"/>
      <c r="C78" s="214"/>
      <c r="D78" s="211"/>
      <c r="E78" s="212"/>
      <c r="F78" s="268"/>
      <c r="G78" s="212"/>
      <c r="H78" s="276"/>
      <c r="I78" s="212"/>
      <c r="J78" s="275"/>
      <c r="K78" s="275"/>
      <c r="L78" s="272"/>
    </row>
    <row r="79" spans="1:12" s="233" customFormat="1" ht="13.5" customHeight="1">
      <c r="A79" s="209">
        <v>3</v>
      </c>
      <c r="B79" s="209"/>
      <c r="C79" s="214" t="s">
        <v>47</v>
      </c>
      <c r="D79" s="211"/>
      <c r="E79" s="230"/>
      <c r="F79" s="231"/>
      <c r="G79" s="230"/>
      <c r="H79" s="273"/>
      <c r="I79" s="274"/>
      <c r="J79" s="275"/>
      <c r="K79" s="275"/>
      <c r="L79" s="272"/>
    </row>
    <row r="80" spans="1:12" s="233" customFormat="1" ht="13.5" customHeight="1">
      <c r="A80" s="209"/>
      <c r="B80" s="209"/>
      <c r="C80" s="214"/>
      <c r="D80" s="211"/>
      <c r="E80" s="230"/>
      <c r="F80" s="231"/>
      <c r="G80" s="230"/>
      <c r="H80" s="273"/>
      <c r="I80" s="274"/>
      <c r="J80" s="275"/>
      <c r="K80" s="275"/>
      <c r="L80" s="272"/>
    </row>
    <row r="81" spans="1:12" s="233" customFormat="1" ht="22.5" customHeight="1">
      <c r="A81" s="209">
        <v>1</v>
      </c>
      <c r="B81" s="209" t="s">
        <v>48</v>
      </c>
      <c r="C81" s="232" t="s">
        <v>115</v>
      </c>
      <c r="D81" s="211" t="s">
        <v>44</v>
      </c>
      <c r="E81" s="230">
        <v>2.85</v>
      </c>
      <c r="F81" s="231">
        <v>0</v>
      </c>
      <c r="G81" s="230">
        <f>E81*F81</f>
        <v>0</v>
      </c>
      <c r="H81" s="273">
        <v>0.36</v>
      </c>
      <c r="I81" s="274">
        <f>E81*H81</f>
        <v>1.026</v>
      </c>
      <c r="J81" s="275"/>
      <c r="K81" s="275"/>
      <c r="L81" s="277"/>
    </row>
    <row r="82" spans="1:12" s="233" customFormat="1" ht="22.5" customHeight="1">
      <c r="A82" s="209">
        <v>2</v>
      </c>
      <c r="B82" s="209" t="s">
        <v>49</v>
      </c>
      <c r="C82" s="214" t="s">
        <v>50</v>
      </c>
      <c r="D82" s="211" t="s">
        <v>44</v>
      </c>
      <c r="E82" s="230">
        <v>3</v>
      </c>
      <c r="F82" s="231">
        <v>0</v>
      </c>
      <c r="G82" s="230">
        <f>E82*F82</f>
        <v>0</v>
      </c>
      <c r="H82" s="273">
        <v>0.06982</v>
      </c>
      <c r="I82" s="274">
        <f>E82*H82</f>
        <v>0.20945999999999998</v>
      </c>
      <c r="J82" s="275"/>
      <c r="K82" s="275"/>
      <c r="L82" s="277"/>
    </row>
    <row r="83" spans="1:12" s="233" customFormat="1" ht="13.5" customHeight="1">
      <c r="A83" s="209"/>
      <c r="B83" s="209"/>
      <c r="C83" s="214"/>
      <c r="D83" s="211"/>
      <c r="E83" s="230"/>
      <c r="F83" s="231"/>
      <c r="G83" s="230"/>
      <c r="H83" s="273"/>
      <c r="I83" s="274"/>
      <c r="J83" s="275"/>
      <c r="K83" s="275"/>
      <c r="L83" s="272"/>
    </row>
    <row r="84" spans="1:12" s="233" customFormat="1" ht="13.5" customHeight="1">
      <c r="A84" s="209">
        <f>A79</f>
        <v>3</v>
      </c>
      <c r="B84" s="209"/>
      <c r="C84" s="214" t="str">
        <f>C79</f>
        <v>Svislé konstrukce</v>
      </c>
      <c r="D84" s="211" t="s">
        <v>202</v>
      </c>
      <c r="E84" s="230"/>
      <c r="F84" s="231"/>
      <c r="G84" s="230">
        <f>SUM(G81:G83)</f>
        <v>0</v>
      </c>
      <c r="H84" s="273"/>
      <c r="I84" s="274">
        <f>SUM(I81:I83)</f>
        <v>1.23546</v>
      </c>
      <c r="J84" s="275"/>
      <c r="K84" s="275"/>
      <c r="L84" s="272"/>
    </row>
    <row r="85" spans="1:12" s="233" customFormat="1" ht="13.5" customHeight="1">
      <c r="A85" s="209"/>
      <c r="B85" s="209"/>
      <c r="C85" s="214"/>
      <c r="D85" s="211"/>
      <c r="E85" s="230"/>
      <c r="F85" s="231"/>
      <c r="G85" s="230"/>
      <c r="H85" s="273"/>
      <c r="I85" s="274"/>
      <c r="J85" s="275"/>
      <c r="K85" s="275"/>
      <c r="L85" s="272"/>
    </row>
    <row r="86" spans="1:12" s="233" customFormat="1" ht="13.5" customHeight="1">
      <c r="A86" s="209"/>
      <c r="B86" s="209"/>
      <c r="C86" s="214"/>
      <c r="D86" s="211"/>
      <c r="E86" s="230"/>
      <c r="F86" s="231"/>
      <c r="G86" s="230"/>
      <c r="H86" s="273"/>
      <c r="I86" s="274"/>
      <c r="J86" s="275"/>
      <c r="K86" s="275"/>
      <c r="L86" s="272"/>
    </row>
    <row r="87" spans="1:12" s="233" customFormat="1" ht="13.5" customHeight="1">
      <c r="A87" s="209"/>
      <c r="B87" s="209"/>
      <c r="C87" s="214"/>
      <c r="D87" s="211"/>
      <c r="E87" s="230"/>
      <c r="F87" s="231"/>
      <c r="G87" s="230"/>
      <c r="H87" s="273"/>
      <c r="I87" s="274"/>
      <c r="J87" s="275"/>
      <c r="K87" s="275"/>
      <c r="L87" s="272"/>
    </row>
    <row r="88" spans="1:12" s="233" customFormat="1" ht="13.5" customHeight="1">
      <c r="A88" s="209">
        <v>4</v>
      </c>
      <c r="B88" s="209"/>
      <c r="C88" s="214" t="s">
        <v>51</v>
      </c>
      <c r="D88" s="211"/>
      <c r="E88" s="230"/>
      <c r="F88" s="231"/>
      <c r="G88" s="230"/>
      <c r="H88" s="273"/>
      <c r="I88" s="274"/>
      <c r="J88" s="275"/>
      <c r="K88" s="275"/>
      <c r="L88" s="272"/>
    </row>
    <row r="89" spans="1:12" s="233" customFormat="1" ht="13.5" customHeight="1">
      <c r="A89" s="209"/>
      <c r="B89" s="209"/>
      <c r="C89" s="214"/>
      <c r="D89" s="211"/>
      <c r="E89" s="230"/>
      <c r="F89" s="231"/>
      <c r="G89" s="230"/>
      <c r="H89" s="273"/>
      <c r="I89" s="274"/>
      <c r="J89" s="275"/>
      <c r="K89" s="275"/>
      <c r="L89" s="272"/>
    </row>
    <row r="90" spans="1:12" s="233" customFormat="1" ht="13.5" customHeight="1">
      <c r="A90" s="209">
        <v>1</v>
      </c>
      <c r="B90" s="209" t="s">
        <v>52</v>
      </c>
      <c r="C90" s="232" t="s">
        <v>53</v>
      </c>
      <c r="D90" s="211" t="s">
        <v>45</v>
      </c>
      <c r="E90" s="230">
        <v>1.2</v>
      </c>
      <c r="F90" s="231">
        <v>0</v>
      </c>
      <c r="G90" s="230">
        <f aca="true" t="shared" si="0" ref="G90:G103">E90*F90</f>
        <v>0</v>
      </c>
      <c r="H90" s="273">
        <v>2.4534</v>
      </c>
      <c r="I90" s="274">
        <f aca="true" t="shared" si="1" ref="I90:I103">E90*H90</f>
        <v>2.9440799999999996</v>
      </c>
      <c r="J90" s="275"/>
      <c r="K90" s="275"/>
      <c r="L90" s="277"/>
    </row>
    <row r="91" spans="1:12" s="233" customFormat="1" ht="21.75" customHeight="1">
      <c r="A91" s="209">
        <v>2</v>
      </c>
      <c r="B91" s="209" t="s">
        <v>54</v>
      </c>
      <c r="C91" s="232" t="s">
        <v>116</v>
      </c>
      <c r="D91" s="211" t="s">
        <v>44</v>
      </c>
      <c r="E91" s="230">
        <v>12.03</v>
      </c>
      <c r="F91" s="231">
        <v>0</v>
      </c>
      <c r="G91" s="230">
        <f t="shared" si="0"/>
        <v>0</v>
      </c>
      <c r="H91" s="273">
        <v>0.011</v>
      </c>
      <c r="I91" s="274">
        <f t="shared" si="1"/>
        <v>0.13232999999999998</v>
      </c>
      <c r="J91" s="275"/>
      <c r="K91" s="275"/>
      <c r="L91" s="272"/>
    </row>
    <row r="92" spans="1:12" s="233" customFormat="1" ht="12.75" customHeight="1">
      <c r="A92" s="209">
        <v>3</v>
      </c>
      <c r="B92" s="209" t="s">
        <v>433</v>
      </c>
      <c r="C92" s="232" t="s">
        <v>120</v>
      </c>
      <c r="D92" s="211" t="s">
        <v>44</v>
      </c>
      <c r="E92" s="230">
        <v>12.03</v>
      </c>
      <c r="F92" s="231">
        <v>0</v>
      </c>
      <c r="G92" s="230">
        <f t="shared" si="0"/>
        <v>0</v>
      </c>
      <c r="H92" s="273">
        <v>0</v>
      </c>
      <c r="I92" s="274">
        <f t="shared" si="1"/>
        <v>0</v>
      </c>
      <c r="J92" s="275"/>
      <c r="K92" s="275"/>
      <c r="L92" s="272"/>
    </row>
    <row r="93" spans="1:12" s="233" customFormat="1" ht="12.75" customHeight="1">
      <c r="A93" s="209">
        <v>4</v>
      </c>
      <c r="B93" s="209" t="s">
        <v>55</v>
      </c>
      <c r="C93" s="232" t="s">
        <v>56</v>
      </c>
      <c r="D93" s="211" t="s">
        <v>44</v>
      </c>
      <c r="E93" s="230">
        <v>12.03</v>
      </c>
      <c r="F93" s="231">
        <v>0</v>
      </c>
      <c r="G93" s="230">
        <f t="shared" si="0"/>
        <v>0</v>
      </c>
      <c r="H93" s="273">
        <v>0.00215</v>
      </c>
      <c r="I93" s="274">
        <f t="shared" si="1"/>
        <v>0.0258645</v>
      </c>
      <c r="J93" s="275"/>
      <c r="K93" s="275"/>
      <c r="L93" s="272"/>
    </row>
    <row r="94" spans="1:12" s="233" customFormat="1" ht="12.75" customHeight="1">
      <c r="A94" s="209">
        <v>5</v>
      </c>
      <c r="B94" s="209" t="s">
        <v>57</v>
      </c>
      <c r="C94" s="232" t="s">
        <v>58</v>
      </c>
      <c r="D94" s="211" t="s">
        <v>44</v>
      </c>
      <c r="E94" s="230">
        <v>12.03</v>
      </c>
      <c r="F94" s="231">
        <v>0</v>
      </c>
      <c r="G94" s="230">
        <f t="shared" si="0"/>
        <v>0</v>
      </c>
      <c r="H94" s="273">
        <v>0</v>
      </c>
      <c r="I94" s="274">
        <f t="shared" si="1"/>
        <v>0</v>
      </c>
      <c r="J94" s="275"/>
      <c r="K94" s="275"/>
      <c r="L94" s="272"/>
    </row>
    <row r="95" spans="1:12" s="233" customFormat="1" ht="12.75" customHeight="1">
      <c r="A95" s="209">
        <v>6</v>
      </c>
      <c r="B95" s="209" t="s">
        <v>59</v>
      </c>
      <c r="C95" s="232" t="s">
        <v>60</v>
      </c>
      <c r="D95" s="211" t="s">
        <v>44</v>
      </c>
      <c r="E95" s="230">
        <v>12.03</v>
      </c>
      <c r="F95" s="231">
        <v>0</v>
      </c>
      <c r="G95" s="230">
        <f t="shared" si="0"/>
        <v>0</v>
      </c>
      <c r="H95" s="273">
        <v>0.00524</v>
      </c>
      <c r="I95" s="274">
        <f t="shared" si="1"/>
        <v>0.0630372</v>
      </c>
      <c r="J95" s="275"/>
      <c r="K95" s="275"/>
      <c r="L95" s="272"/>
    </row>
    <row r="96" spans="1:12" s="233" customFormat="1" ht="12.75" customHeight="1">
      <c r="A96" s="209">
        <v>7</v>
      </c>
      <c r="B96" s="209" t="s">
        <v>61</v>
      </c>
      <c r="C96" s="232" t="s">
        <v>62</v>
      </c>
      <c r="D96" s="211" t="s">
        <v>44</v>
      </c>
      <c r="E96" s="230">
        <v>12.03</v>
      </c>
      <c r="F96" s="231">
        <v>0</v>
      </c>
      <c r="G96" s="230">
        <f t="shared" si="0"/>
        <v>0</v>
      </c>
      <c r="H96" s="273">
        <v>0</v>
      </c>
      <c r="I96" s="274">
        <f t="shared" si="1"/>
        <v>0</v>
      </c>
      <c r="J96" s="275"/>
      <c r="K96" s="275"/>
      <c r="L96" s="272"/>
    </row>
    <row r="97" spans="1:12" s="233" customFormat="1" ht="12.75" customHeight="1">
      <c r="A97" s="209">
        <v>8</v>
      </c>
      <c r="B97" s="209" t="s">
        <v>63</v>
      </c>
      <c r="C97" s="232" t="s">
        <v>64</v>
      </c>
      <c r="D97" s="211" t="s">
        <v>46</v>
      </c>
      <c r="E97" s="230">
        <v>0.11</v>
      </c>
      <c r="F97" s="231">
        <v>0</v>
      </c>
      <c r="G97" s="230">
        <f t="shared" si="0"/>
        <v>0</v>
      </c>
      <c r="H97" s="273">
        <v>1.0531</v>
      </c>
      <c r="I97" s="274">
        <f t="shared" si="1"/>
        <v>0.11584099999999999</v>
      </c>
      <c r="J97" s="275"/>
      <c r="K97" s="275"/>
      <c r="L97" s="277"/>
    </row>
    <row r="98" spans="1:12" s="233" customFormat="1" ht="12.75" customHeight="1">
      <c r="A98" s="209">
        <v>9</v>
      </c>
      <c r="B98" s="209" t="s">
        <v>65</v>
      </c>
      <c r="C98" s="232" t="s">
        <v>66</v>
      </c>
      <c r="D98" s="211" t="s">
        <v>245</v>
      </c>
      <c r="E98" s="230">
        <v>4</v>
      </c>
      <c r="F98" s="231">
        <v>0</v>
      </c>
      <c r="G98" s="230">
        <f t="shared" si="0"/>
        <v>0</v>
      </c>
      <c r="H98" s="273">
        <v>0.02278</v>
      </c>
      <c r="I98" s="274">
        <f t="shared" si="1"/>
        <v>0.09112</v>
      </c>
      <c r="J98" s="275"/>
      <c r="K98" s="275"/>
      <c r="L98" s="272"/>
    </row>
    <row r="99" spans="1:12" s="233" customFormat="1" ht="25.5" customHeight="1">
      <c r="A99" s="209">
        <v>10</v>
      </c>
      <c r="B99" s="209" t="s">
        <v>434</v>
      </c>
      <c r="C99" s="232" t="s">
        <v>117</v>
      </c>
      <c r="D99" s="211" t="s">
        <v>245</v>
      </c>
      <c r="E99" s="230">
        <v>6</v>
      </c>
      <c r="F99" s="231">
        <v>0</v>
      </c>
      <c r="G99" s="230">
        <f t="shared" si="0"/>
        <v>0</v>
      </c>
      <c r="H99" s="273">
        <v>0.005</v>
      </c>
      <c r="I99" s="274">
        <f t="shared" si="1"/>
        <v>0.03</v>
      </c>
      <c r="J99" s="275"/>
      <c r="K99" s="275"/>
      <c r="L99" s="272"/>
    </row>
    <row r="100" spans="1:12" s="233" customFormat="1" ht="12.75" customHeight="1">
      <c r="A100" s="209">
        <v>11</v>
      </c>
      <c r="B100" s="269" t="s">
        <v>67</v>
      </c>
      <c r="C100" s="214" t="s">
        <v>68</v>
      </c>
      <c r="D100" s="211" t="s">
        <v>46</v>
      </c>
      <c r="E100" s="230">
        <v>0.92</v>
      </c>
      <c r="F100" s="231">
        <v>0</v>
      </c>
      <c r="G100" s="230">
        <f t="shared" si="0"/>
        <v>0</v>
      </c>
      <c r="H100" s="273">
        <v>0.01954</v>
      </c>
      <c r="I100" s="274">
        <f t="shared" si="1"/>
        <v>0.017976799999999998</v>
      </c>
      <c r="J100" s="275"/>
      <c r="K100" s="275"/>
      <c r="L100" s="277"/>
    </row>
    <row r="101" spans="1:12" s="233" customFormat="1" ht="12.75" customHeight="1">
      <c r="A101" s="209">
        <v>12</v>
      </c>
      <c r="B101" s="269" t="s">
        <v>69</v>
      </c>
      <c r="C101" s="214" t="s">
        <v>118</v>
      </c>
      <c r="D101" s="211" t="s">
        <v>46</v>
      </c>
      <c r="E101" s="230">
        <v>0.026</v>
      </c>
      <c r="F101" s="231">
        <v>0</v>
      </c>
      <c r="G101" s="230">
        <f t="shared" si="0"/>
        <v>0</v>
      </c>
      <c r="H101" s="273">
        <v>1</v>
      </c>
      <c r="I101" s="274">
        <f t="shared" si="1"/>
        <v>0.026</v>
      </c>
      <c r="J101" s="275"/>
      <c r="K101" s="275"/>
      <c r="L101" s="277"/>
    </row>
    <row r="102" spans="1:12" s="233" customFormat="1" ht="12.75" customHeight="1">
      <c r="A102" s="209">
        <v>13</v>
      </c>
      <c r="B102" s="269" t="s">
        <v>70</v>
      </c>
      <c r="C102" s="214" t="s">
        <v>119</v>
      </c>
      <c r="D102" s="211" t="s">
        <v>46</v>
      </c>
      <c r="E102" s="230">
        <v>0.072</v>
      </c>
      <c r="F102" s="231">
        <v>0</v>
      </c>
      <c r="G102" s="230">
        <f t="shared" si="0"/>
        <v>0</v>
      </c>
      <c r="H102" s="273">
        <v>1</v>
      </c>
      <c r="I102" s="274">
        <f t="shared" si="1"/>
        <v>0.072</v>
      </c>
      <c r="J102" s="275"/>
      <c r="K102" s="275"/>
      <c r="L102" s="277"/>
    </row>
    <row r="103" spans="1:12" s="233" customFormat="1" ht="33.75" customHeight="1">
      <c r="A103" s="209">
        <v>14</v>
      </c>
      <c r="B103" s="209" t="s">
        <v>71</v>
      </c>
      <c r="C103" s="232" t="s">
        <v>123</v>
      </c>
      <c r="D103" s="211" t="s">
        <v>245</v>
      </c>
      <c r="E103" s="230">
        <v>12</v>
      </c>
      <c r="F103" s="231">
        <v>0</v>
      </c>
      <c r="G103" s="230">
        <f t="shared" si="0"/>
        <v>0</v>
      </c>
      <c r="H103" s="273">
        <v>0.002</v>
      </c>
      <c r="I103" s="274">
        <f t="shared" si="1"/>
        <v>0.024</v>
      </c>
      <c r="J103" s="275"/>
      <c r="K103" s="275"/>
      <c r="L103" s="272"/>
    </row>
    <row r="104" spans="1:12" s="233" customFormat="1" ht="13.5" customHeight="1">
      <c r="A104" s="209"/>
      <c r="B104" s="209"/>
      <c r="C104" s="232"/>
      <c r="D104" s="211"/>
      <c r="E104" s="230"/>
      <c r="F104" s="231"/>
      <c r="G104" s="230"/>
      <c r="H104" s="273"/>
      <c r="I104" s="274"/>
      <c r="J104" s="275"/>
      <c r="K104" s="275"/>
      <c r="L104" s="272"/>
    </row>
    <row r="105" spans="1:12" s="233" customFormat="1" ht="13.5" customHeight="1">
      <c r="A105" s="209">
        <f>A88</f>
        <v>4</v>
      </c>
      <c r="B105" s="209"/>
      <c r="C105" s="214" t="str">
        <f>C88</f>
        <v>Vodorovné konstrukce</v>
      </c>
      <c r="D105" s="211" t="s">
        <v>202</v>
      </c>
      <c r="E105" s="230"/>
      <c r="F105" s="231"/>
      <c r="G105" s="230">
        <f>SUM(G90:G104)</f>
        <v>0</v>
      </c>
      <c r="H105" s="273"/>
      <c r="I105" s="230">
        <f>SUM(I90:I104)</f>
        <v>3.5422494999999996</v>
      </c>
      <c r="J105" s="275"/>
      <c r="K105" s="275"/>
      <c r="L105" s="272"/>
    </row>
    <row r="106" spans="1:12" s="233" customFormat="1" ht="13.5" customHeight="1">
      <c r="A106" s="209"/>
      <c r="B106" s="209"/>
      <c r="C106" s="214"/>
      <c r="D106" s="211"/>
      <c r="E106" s="230"/>
      <c r="F106" s="231"/>
      <c r="G106" s="230"/>
      <c r="H106" s="273"/>
      <c r="I106" s="274"/>
      <c r="J106" s="275"/>
      <c r="K106" s="275"/>
      <c r="L106" s="272"/>
    </row>
    <row r="107" spans="1:12" s="233" customFormat="1" ht="13.5" customHeight="1">
      <c r="A107" s="209"/>
      <c r="B107" s="209"/>
      <c r="C107" s="214"/>
      <c r="D107" s="211"/>
      <c r="E107" s="230"/>
      <c r="F107" s="231"/>
      <c r="G107" s="230"/>
      <c r="H107" s="273"/>
      <c r="I107" s="274"/>
      <c r="J107" s="275"/>
      <c r="K107" s="275"/>
      <c r="L107" s="272"/>
    </row>
    <row r="108" spans="1:12" s="233" customFormat="1" ht="13.5" customHeight="1">
      <c r="A108" s="209"/>
      <c r="B108" s="209"/>
      <c r="C108" s="214"/>
      <c r="D108" s="211"/>
      <c r="E108" s="230"/>
      <c r="F108" s="231"/>
      <c r="G108" s="230"/>
      <c r="H108" s="273"/>
      <c r="I108" s="274"/>
      <c r="J108" s="275"/>
      <c r="K108" s="275"/>
      <c r="L108" s="272"/>
    </row>
    <row r="109" spans="1:12" s="233" customFormat="1" ht="13.5" customHeight="1">
      <c r="A109" s="209">
        <v>6</v>
      </c>
      <c r="B109" s="209"/>
      <c r="C109" s="214" t="s">
        <v>72</v>
      </c>
      <c r="D109" s="211"/>
      <c r="E109" s="230"/>
      <c r="F109" s="231"/>
      <c r="G109" s="230"/>
      <c r="H109" s="273"/>
      <c r="I109" s="274"/>
      <c r="J109" s="275"/>
      <c r="K109" s="275"/>
      <c r="L109" s="272"/>
    </row>
    <row r="110" spans="1:12" s="233" customFormat="1" ht="13.5" customHeight="1">
      <c r="A110" s="209"/>
      <c r="B110" s="209"/>
      <c r="C110" s="214"/>
      <c r="D110" s="211"/>
      <c r="E110" s="230"/>
      <c r="F110" s="231"/>
      <c r="G110" s="230"/>
      <c r="H110" s="273"/>
      <c r="I110" s="274"/>
      <c r="J110" s="275"/>
      <c r="K110" s="275"/>
      <c r="L110" s="272"/>
    </row>
    <row r="111" spans="1:12" s="233" customFormat="1" ht="13.5" customHeight="1">
      <c r="A111" s="209">
        <v>1</v>
      </c>
      <c r="B111" s="209" t="s">
        <v>73</v>
      </c>
      <c r="C111" s="214" t="s">
        <v>74</v>
      </c>
      <c r="D111" s="211" t="s">
        <v>44</v>
      </c>
      <c r="E111" s="230">
        <v>3</v>
      </c>
      <c r="F111" s="231">
        <v>0</v>
      </c>
      <c r="G111" s="230">
        <f>E111*F111</f>
        <v>0</v>
      </c>
      <c r="H111" s="273">
        <v>0.03358</v>
      </c>
      <c r="I111" s="274">
        <f>E111*H111</f>
        <v>0.10074</v>
      </c>
      <c r="J111" s="275"/>
      <c r="K111" s="275"/>
      <c r="L111" s="267"/>
    </row>
    <row r="112" spans="1:12" s="233" customFormat="1" ht="23.25" customHeight="1">
      <c r="A112" s="209">
        <v>2</v>
      </c>
      <c r="B112" s="209" t="s">
        <v>76</v>
      </c>
      <c r="C112" s="304" t="s">
        <v>363</v>
      </c>
      <c r="D112" s="14" t="s">
        <v>44</v>
      </c>
      <c r="E112" s="6">
        <v>12.03</v>
      </c>
      <c r="F112" s="326">
        <v>0</v>
      </c>
      <c r="G112" s="230">
        <f>E112*F112</f>
        <v>0</v>
      </c>
      <c r="H112" s="273"/>
      <c r="I112" s="274"/>
      <c r="J112" s="275"/>
      <c r="K112" s="275"/>
      <c r="L112" s="267"/>
    </row>
    <row r="113" spans="1:12" s="233" customFormat="1" ht="23.25" customHeight="1">
      <c r="A113" s="209">
        <v>3</v>
      </c>
      <c r="B113" s="209" t="s">
        <v>138</v>
      </c>
      <c r="C113" s="214" t="s">
        <v>139</v>
      </c>
      <c r="D113" s="211" t="s">
        <v>245</v>
      </c>
      <c r="E113" s="230">
        <v>1</v>
      </c>
      <c r="F113" s="231">
        <v>0</v>
      </c>
      <c r="G113" s="230">
        <f>E113*F113</f>
        <v>0</v>
      </c>
      <c r="H113" s="273">
        <v>0.0494</v>
      </c>
      <c r="I113" s="274">
        <f>E113*H113</f>
        <v>0.0494</v>
      </c>
      <c r="J113" s="275"/>
      <c r="K113" s="275"/>
      <c r="L113" s="277"/>
    </row>
    <row r="114" spans="1:12" s="233" customFormat="1" ht="13.5" customHeight="1">
      <c r="A114" s="209">
        <v>4</v>
      </c>
      <c r="B114" s="209" t="s">
        <v>75</v>
      </c>
      <c r="C114" s="214" t="s">
        <v>121</v>
      </c>
      <c r="D114" s="211" t="s">
        <v>245</v>
      </c>
      <c r="E114" s="230">
        <v>1</v>
      </c>
      <c r="F114" s="231">
        <v>0</v>
      </c>
      <c r="G114" s="230">
        <f>E114*F114</f>
        <v>0</v>
      </c>
      <c r="H114" s="273">
        <v>0.015</v>
      </c>
      <c r="I114" s="274">
        <f>E114*H114</f>
        <v>0.015</v>
      </c>
      <c r="J114" s="275"/>
      <c r="K114" s="275"/>
      <c r="L114" s="272"/>
    </row>
    <row r="115" spans="1:12" s="233" customFormat="1" ht="13.5" customHeight="1">
      <c r="A115" s="209"/>
      <c r="B115" s="209"/>
      <c r="C115" s="214"/>
      <c r="D115" s="211"/>
      <c r="E115" s="230"/>
      <c r="F115" s="231"/>
      <c r="G115" s="230"/>
      <c r="H115" s="273"/>
      <c r="I115" s="274"/>
      <c r="J115" s="275"/>
      <c r="K115" s="275"/>
      <c r="L115" s="272"/>
    </row>
    <row r="116" spans="1:12" s="233" customFormat="1" ht="13.5" customHeight="1">
      <c r="A116" s="209">
        <f>A109</f>
        <v>6</v>
      </c>
      <c r="B116" s="209"/>
      <c r="C116" s="214" t="str">
        <f>C109</f>
        <v>Úpravy povrchů, podlahy, osazování</v>
      </c>
      <c r="D116" s="211" t="s">
        <v>202</v>
      </c>
      <c r="E116" s="230"/>
      <c r="F116" s="231"/>
      <c r="G116" s="230">
        <f>SUM(G109:G115)</f>
        <v>0</v>
      </c>
      <c r="H116" s="273"/>
      <c r="I116" s="274">
        <f>SUM(I111:I115)</f>
        <v>0.16514</v>
      </c>
      <c r="J116" s="275"/>
      <c r="K116" s="275"/>
      <c r="L116" s="272"/>
    </row>
    <row r="117" spans="1:12" s="233" customFormat="1" ht="13.5" customHeight="1">
      <c r="A117" s="209"/>
      <c r="B117" s="209"/>
      <c r="C117" s="214"/>
      <c r="D117" s="211"/>
      <c r="E117" s="230"/>
      <c r="F117" s="231"/>
      <c r="G117" s="230"/>
      <c r="H117" s="273"/>
      <c r="I117" s="274"/>
      <c r="J117" s="275"/>
      <c r="K117" s="275"/>
      <c r="L117" s="272"/>
    </row>
    <row r="118" spans="1:12" s="233" customFormat="1" ht="13.5" customHeight="1">
      <c r="A118" s="209"/>
      <c r="B118" s="209"/>
      <c r="C118" s="214"/>
      <c r="D118" s="211"/>
      <c r="E118" s="230"/>
      <c r="F118" s="231"/>
      <c r="G118" s="230"/>
      <c r="H118" s="273"/>
      <c r="I118" s="274"/>
      <c r="J118" s="275"/>
      <c r="K118" s="275"/>
      <c r="L118" s="272"/>
    </row>
    <row r="119" spans="1:12" s="233" customFormat="1" ht="13.5" customHeight="1">
      <c r="A119" s="209"/>
      <c r="B119" s="278"/>
      <c r="C119" s="214"/>
      <c r="D119" s="211"/>
      <c r="E119" s="230"/>
      <c r="F119" s="231"/>
      <c r="G119" s="230"/>
      <c r="H119" s="273"/>
      <c r="I119" s="274"/>
      <c r="J119" s="275"/>
      <c r="K119" s="275"/>
      <c r="L119" s="272"/>
    </row>
    <row r="120" spans="1:12" s="233" customFormat="1" ht="13.5" customHeight="1">
      <c r="A120" s="209"/>
      <c r="B120" s="209"/>
      <c r="C120" s="214"/>
      <c r="D120" s="211"/>
      <c r="E120" s="230"/>
      <c r="F120" s="231"/>
      <c r="G120" s="230"/>
      <c r="H120" s="273"/>
      <c r="I120" s="274"/>
      <c r="J120" s="275"/>
      <c r="K120" s="275"/>
      <c r="L120" s="272"/>
    </row>
    <row r="121" spans="1:12" s="233" customFormat="1" ht="13.5" customHeight="1">
      <c r="A121" s="209">
        <v>93</v>
      </c>
      <c r="B121" s="209"/>
      <c r="C121" s="214" t="s">
        <v>140</v>
      </c>
      <c r="D121" s="211"/>
      <c r="E121" s="230"/>
      <c r="F121" s="231"/>
      <c r="G121" s="230"/>
      <c r="H121" s="273"/>
      <c r="I121" s="274"/>
      <c r="J121" s="275"/>
      <c r="K121" s="275"/>
      <c r="L121" s="267"/>
    </row>
    <row r="122" spans="1:12" s="233" customFormat="1" ht="13.5" customHeight="1">
      <c r="A122" s="209"/>
      <c r="B122" s="209"/>
      <c r="C122" s="214"/>
      <c r="D122" s="211"/>
      <c r="E122" s="230"/>
      <c r="F122" s="231"/>
      <c r="G122" s="230"/>
      <c r="H122" s="273"/>
      <c r="I122" s="274"/>
      <c r="J122" s="275"/>
      <c r="K122" s="275"/>
      <c r="L122" s="272"/>
    </row>
    <row r="123" spans="1:12" s="233" customFormat="1" ht="12" customHeight="1">
      <c r="A123" s="209">
        <v>1</v>
      </c>
      <c r="B123" s="209" t="s">
        <v>143</v>
      </c>
      <c r="C123" s="232" t="s">
        <v>122</v>
      </c>
      <c r="D123" s="211" t="s">
        <v>211</v>
      </c>
      <c r="E123" s="230">
        <v>1</v>
      </c>
      <c r="F123" s="231">
        <v>0</v>
      </c>
      <c r="G123" s="230">
        <f>E123*F123</f>
        <v>0</v>
      </c>
      <c r="H123" s="273">
        <v>0.07</v>
      </c>
      <c r="I123" s="274">
        <f>E123*H123</f>
        <v>0.07</v>
      </c>
      <c r="J123" s="275"/>
      <c r="K123" s="275"/>
      <c r="L123" s="272"/>
    </row>
    <row r="124" spans="1:12" s="233" customFormat="1" ht="23.25" customHeight="1">
      <c r="A124" s="209">
        <v>2</v>
      </c>
      <c r="B124" s="209" t="s">
        <v>141</v>
      </c>
      <c r="C124" s="214" t="s">
        <v>142</v>
      </c>
      <c r="D124" s="211" t="s">
        <v>44</v>
      </c>
      <c r="E124" s="230">
        <v>25</v>
      </c>
      <c r="F124" s="231">
        <v>0</v>
      </c>
      <c r="G124" s="230">
        <f>E124*F124</f>
        <v>0</v>
      </c>
      <c r="H124" s="273">
        <v>0.015</v>
      </c>
      <c r="I124" s="274">
        <f>E124*H124</f>
        <v>0.375</v>
      </c>
      <c r="J124" s="275"/>
      <c r="K124" s="275"/>
      <c r="L124" s="272"/>
    </row>
    <row r="125" spans="1:12" s="233" customFormat="1" ht="24" customHeight="1">
      <c r="A125" s="209">
        <v>3</v>
      </c>
      <c r="B125" s="209" t="s">
        <v>144</v>
      </c>
      <c r="C125" s="232" t="s">
        <v>145</v>
      </c>
      <c r="D125" s="211" t="s">
        <v>325</v>
      </c>
      <c r="E125" s="230">
        <v>10</v>
      </c>
      <c r="F125" s="231">
        <v>0</v>
      </c>
      <c r="G125" s="230">
        <f>E125*F125</f>
        <v>0</v>
      </c>
      <c r="H125" s="273">
        <v>0</v>
      </c>
      <c r="I125" s="274"/>
      <c r="J125" s="275"/>
      <c r="K125" s="275"/>
      <c r="L125" s="272"/>
    </row>
    <row r="126" spans="1:12" s="233" customFormat="1" ht="13.5" customHeight="1">
      <c r="A126" s="209"/>
      <c r="B126" s="209"/>
      <c r="C126" s="214"/>
      <c r="D126" s="211"/>
      <c r="E126" s="230"/>
      <c r="F126" s="231"/>
      <c r="G126" s="230"/>
      <c r="H126" s="273"/>
      <c r="I126" s="274"/>
      <c r="J126" s="275"/>
      <c r="K126" s="275"/>
      <c r="L126" s="272"/>
    </row>
    <row r="127" spans="1:12" s="233" customFormat="1" ht="13.5" customHeight="1">
      <c r="A127" s="209">
        <f>A121</f>
        <v>93</v>
      </c>
      <c r="B127" s="209"/>
      <c r="C127" s="214" t="str">
        <f>C121</f>
        <v>Dokončující konstrukce a práce</v>
      </c>
      <c r="D127" s="211" t="s">
        <v>202</v>
      </c>
      <c r="E127" s="230"/>
      <c r="F127" s="231"/>
      <c r="G127" s="230">
        <f>SUM(G123:G126)</f>
        <v>0</v>
      </c>
      <c r="H127" s="273"/>
      <c r="I127" s="274">
        <f>SUM(I123:I126)</f>
        <v>0.445</v>
      </c>
      <c r="J127" s="275"/>
      <c r="K127" s="275"/>
      <c r="L127" s="272"/>
    </row>
    <row r="128" spans="1:12" s="233" customFormat="1" ht="13.5" customHeight="1">
      <c r="A128" s="209"/>
      <c r="B128" s="209"/>
      <c r="C128" s="214"/>
      <c r="D128" s="211"/>
      <c r="E128" s="230"/>
      <c r="F128" s="231"/>
      <c r="G128" s="230"/>
      <c r="H128" s="273"/>
      <c r="I128" s="274"/>
      <c r="J128" s="275"/>
      <c r="K128" s="275"/>
      <c r="L128" s="272"/>
    </row>
    <row r="129" spans="1:12" s="233" customFormat="1" ht="13.5" customHeight="1">
      <c r="A129" s="209"/>
      <c r="B129" s="209"/>
      <c r="C129" s="214"/>
      <c r="D129" s="211"/>
      <c r="E129" s="230"/>
      <c r="F129" s="231"/>
      <c r="G129" s="230"/>
      <c r="H129" s="273"/>
      <c r="I129" s="274"/>
      <c r="J129" s="275"/>
      <c r="K129" s="275"/>
      <c r="L129" s="272"/>
    </row>
    <row r="130" spans="1:12" s="233" customFormat="1" ht="13.5" customHeight="1">
      <c r="A130" s="209"/>
      <c r="B130" s="209"/>
      <c r="C130" s="214"/>
      <c r="D130" s="211"/>
      <c r="E130" s="230"/>
      <c r="F130" s="231"/>
      <c r="G130" s="230"/>
      <c r="H130" s="273"/>
      <c r="I130" s="274"/>
      <c r="J130" s="275"/>
      <c r="K130" s="275"/>
      <c r="L130" s="272"/>
    </row>
    <row r="131" spans="1:12" s="233" customFormat="1" ht="13.5" customHeight="1">
      <c r="A131" s="209">
        <v>96</v>
      </c>
      <c r="B131" s="209"/>
      <c r="C131" s="214" t="s">
        <v>146</v>
      </c>
      <c r="D131" s="211"/>
      <c r="E131" s="230"/>
      <c r="F131" s="231"/>
      <c r="G131" s="230"/>
      <c r="H131" s="279"/>
      <c r="I131" s="280"/>
      <c r="J131" s="275"/>
      <c r="K131" s="275"/>
      <c r="L131" s="267"/>
    </row>
    <row r="132" spans="1:12" s="233" customFormat="1" ht="13.5" customHeight="1">
      <c r="A132" s="209"/>
      <c r="B132" s="209"/>
      <c r="C132" s="214"/>
      <c r="D132" s="211"/>
      <c r="E132" s="230"/>
      <c r="F132" s="231"/>
      <c r="G132" s="230"/>
      <c r="H132" s="273"/>
      <c r="I132" s="274"/>
      <c r="J132" s="275"/>
      <c r="K132" s="275"/>
      <c r="L132" s="272"/>
    </row>
    <row r="133" spans="1:12" s="233" customFormat="1" ht="13.5" customHeight="1">
      <c r="A133" s="209">
        <v>1</v>
      </c>
      <c r="B133" s="209" t="s">
        <v>148</v>
      </c>
      <c r="C133" s="214" t="s">
        <v>149</v>
      </c>
      <c r="D133" s="211" t="s">
        <v>245</v>
      </c>
      <c r="E133" s="230">
        <v>4</v>
      </c>
      <c r="F133" s="230">
        <v>0</v>
      </c>
      <c r="G133" s="230">
        <f aca="true" t="shared" si="2" ref="G133:G143">E133*F133</f>
        <v>0</v>
      </c>
      <c r="H133" s="281"/>
      <c r="I133" s="275"/>
      <c r="J133" s="274">
        <v>0.031</v>
      </c>
      <c r="K133" s="274">
        <f>E133*J133</f>
        <v>0.124</v>
      </c>
      <c r="L133" s="272"/>
    </row>
    <row r="134" spans="1:12" s="233" customFormat="1" ht="13.5" customHeight="1">
      <c r="A134" s="209">
        <v>2</v>
      </c>
      <c r="B134" s="282" t="s">
        <v>147</v>
      </c>
      <c r="C134" s="214" t="s">
        <v>127</v>
      </c>
      <c r="D134" s="211" t="s">
        <v>245</v>
      </c>
      <c r="E134" s="230">
        <v>1</v>
      </c>
      <c r="F134" s="230">
        <v>0</v>
      </c>
      <c r="G134" s="230">
        <f t="shared" si="2"/>
        <v>0</v>
      </c>
      <c r="H134" s="281"/>
      <c r="I134" s="275"/>
      <c r="J134" s="274">
        <v>0.002</v>
      </c>
      <c r="K134" s="274">
        <f>E134*J134</f>
        <v>0.002</v>
      </c>
      <c r="L134" s="272"/>
    </row>
    <row r="135" spans="1:12" s="233" customFormat="1" ht="13.5" customHeight="1">
      <c r="A135" s="209">
        <v>3</v>
      </c>
      <c r="B135" s="282" t="s">
        <v>154</v>
      </c>
      <c r="C135" s="214" t="s">
        <v>128</v>
      </c>
      <c r="D135" s="211" t="s">
        <v>245</v>
      </c>
      <c r="E135" s="230">
        <v>4</v>
      </c>
      <c r="F135" s="231">
        <v>0</v>
      </c>
      <c r="G135" s="230">
        <f t="shared" si="2"/>
        <v>0</v>
      </c>
      <c r="H135" s="281"/>
      <c r="I135" s="275"/>
      <c r="J135" s="274">
        <v>0.002</v>
      </c>
      <c r="K135" s="274"/>
      <c r="L135" s="272"/>
    </row>
    <row r="136" spans="1:12" s="233" customFormat="1" ht="13.5" customHeight="1">
      <c r="A136" s="209">
        <v>4</v>
      </c>
      <c r="B136" s="282" t="s">
        <v>150</v>
      </c>
      <c r="C136" s="214" t="s">
        <v>129</v>
      </c>
      <c r="D136" s="211" t="s">
        <v>245</v>
      </c>
      <c r="E136" s="230">
        <v>1</v>
      </c>
      <c r="F136" s="230">
        <v>0</v>
      </c>
      <c r="G136" s="230">
        <f t="shared" si="2"/>
        <v>0</v>
      </c>
      <c r="H136" s="281"/>
      <c r="I136" s="275"/>
      <c r="J136" s="274">
        <v>0.008</v>
      </c>
      <c r="K136" s="274">
        <f>E136*J136</f>
        <v>0.008</v>
      </c>
      <c r="L136" s="272"/>
    </row>
    <row r="137" spans="1:12" s="233" customFormat="1" ht="13.5" customHeight="1">
      <c r="A137" s="209">
        <v>5</v>
      </c>
      <c r="B137" s="282" t="s">
        <v>155</v>
      </c>
      <c r="C137" s="214" t="s">
        <v>130</v>
      </c>
      <c r="D137" s="211" t="s">
        <v>245</v>
      </c>
      <c r="E137" s="230">
        <v>1</v>
      </c>
      <c r="F137" s="231">
        <v>0</v>
      </c>
      <c r="G137" s="230">
        <f t="shared" si="2"/>
        <v>0</v>
      </c>
      <c r="H137" s="281"/>
      <c r="I137" s="275"/>
      <c r="J137" s="274">
        <v>0.028</v>
      </c>
      <c r="K137" s="274">
        <f>E137*J137</f>
        <v>0.028</v>
      </c>
      <c r="L137" s="272"/>
    </row>
    <row r="138" spans="1:12" s="233" customFormat="1" ht="22.5" customHeight="1">
      <c r="A138" s="209">
        <v>6</v>
      </c>
      <c r="B138" s="282" t="s">
        <v>131</v>
      </c>
      <c r="C138" s="283" t="s">
        <v>151</v>
      </c>
      <c r="D138" s="284" t="s">
        <v>325</v>
      </c>
      <c r="E138" s="230">
        <v>5</v>
      </c>
      <c r="F138" s="231">
        <v>0</v>
      </c>
      <c r="G138" s="230">
        <f t="shared" si="2"/>
        <v>0</v>
      </c>
      <c r="H138" s="281"/>
      <c r="I138" s="275"/>
      <c r="J138" s="274"/>
      <c r="K138" s="274"/>
      <c r="L138" s="272"/>
    </row>
    <row r="139" spans="1:12" s="233" customFormat="1" ht="12.75" customHeight="1">
      <c r="A139" s="209">
        <v>7</v>
      </c>
      <c r="B139" s="209" t="s">
        <v>152</v>
      </c>
      <c r="C139" s="214" t="s">
        <v>153</v>
      </c>
      <c r="D139" s="211" t="s">
        <v>270</v>
      </c>
      <c r="E139" s="230">
        <v>6.96</v>
      </c>
      <c r="F139" s="231">
        <v>0</v>
      </c>
      <c r="G139" s="230">
        <f t="shared" si="2"/>
        <v>0</v>
      </c>
      <c r="H139" s="281"/>
      <c r="I139" s="275"/>
      <c r="J139" s="274">
        <v>0.037</v>
      </c>
      <c r="K139" s="274">
        <f>E139*J139</f>
        <v>0.25751999999999997</v>
      </c>
      <c r="L139" s="272"/>
    </row>
    <row r="140" spans="1:12" s="233" customFormat="1" ht="22.5" customHeight="1">
      <c r="A140" s="209">
        <v>8</v>
      </c>
      <c r="B140" s="209" t="s">
        <v>156</v>
      </c>
      <c r="C140" s="214" t="s">
        <v>157</v>
      </c>
      <c r="D140" s="211" t="s">
        <v>46</v>
      </c>
      <c r="E140" s="230">
        <f>K145</f>
        <v>0.41952</v>
      </c>
      <c r="F140" s="231">
        <v>0</v>
      </c>
      <c r="G140" s="230">
        <f t="shared" si="2"/>
        <v>0</v>
      </c>
      <c r="H140" s="281"/>
      <c r="I140" s="275"/>
      <c r="J140" s="274"/>
      <c r="K140" s="274"/>
      <c r="L140" s="272"/>
    </row>
    <row r="141" spans="1:12" s="233" customFormat="1" ht="13.5" customHeight="1">
      <c r="A141" s="209">
        <v>9</v>
      </c>
      <c r="B141" s="209" t="s">
        <v>158</v>
      </c>
      <c r="C141" s="214" t="s">
        <v>159</v>
      </c>
      <c r="D141" s="211" t="s">
        <v>46</v>
      </c>
      <c r="E141" s="230">
        <f>K145</f>
        <v>0.41952</v>
      </c>
      <c r="F141" s="231">
        <v>0</v>
      </c>
      <c r="G141" s="230">
        <f t="shared" si="2"/>
        <v>0</v>
      </c>
      <c r="H141" s="281"/>
      <c r="I141" s="275"/>
      <c r="J141" s="274"/>
      <c r="K141" s="274"/>
      <c r="L141" s="272"/>
    </row>
    <row r="142" spans="1:12" s="233" customFormat="1" ht="13.5" customHeight="1">
      <c r="A142" s="209">
        <v>10</v>
      </c>
      <c r="B142" s="209" t="s">
        <v>160</v>
      </c>
      <c r="C142" s="214" t="s">
        <v>161</v>
      </c>
      <c r="D142" s="211" t="s">
        <v>46</v>
      </c>
      <c r="E142" s="230">
        <f>E141*15</f>
        <v>6.2928</v>
      </c>
      <c r="F142" s="231">
        <v>0</v>
      </c>
      <c r="G142" s="230">
        <f t="shared" si="2"/>
        <v>0</v>
      </c>
      <c r="H142" s="281"/>
      <c r="I142" s="275"/>
      <c r="J142" s="274"/>
      <c r="K142" s="274"/>
      <c r="L142" s="272"/>
    </row>
    <row r="143" spans="1:12" s="233" customFormat="1" ht="14.25" customHeight="1">
      <c r="A143" s="209">
        <v>11</v>
      </c>
      <c r="B143" s="209" t="s">
        <v>162</v>
      </c>
      <c r="C143" s="214" t="s">
        <v>163</v>
      </c>
      <c r="D143" s="211" t="s">
        <v>46</v>
      </c>
      <c r="E143" s="230">
        <f>E140</f>
        <v>0.41952</v>
      </c>
      <c r="F143" s="231">
        <v>0</v>
      </c>
      <c r="G143" s="230">
        <f t="shared" si="2"/>
        <v>0</v>
      </c>
      <c r="H143" s="281"/>
      <c r="I143" s="275"/>
      <c r="J143" s="274"/>
      <c r="K143" s="274"/>
      <c r="L143" s="272"/>
    </row>
    <row r="144" spans="1:12" s="233" customFormat="1" ht="13.5" customHeight="1">
      <c r="A144" s="209"/>
      <c r="B144" s="209"/>
      <c r="C144" s="214"/>
      <c r="D144" s="211"/>
      <c r="E144" s="230"/>
      <c r="F144" s="231"/>
      <c r="G144" s="230"/>
      <c r="H144" s="281"/>
      <c r="I144" s="275"/>
      <c r="J144" s="274"/>
      <c r="K144" s="274"/>
      <c r="L144" s="272"/>
    </row>
    <row r="145" spans="1:12" s="233" customFormat="1" ht="13.5" customHeight="1">
      <c r="A145" s="209">
        <f>A131</f>
        <v>96</v>
      </c>
      <c r="B145" s="209"/>
      <c r="C145" s="214" t="str">
        <f>C131</f>
        <v>Bourání</v>
      </c>
      <c r="D145" s="211" t="s">
        <v>202</v>
      </c>
      <c r="E145" s="230"/>
      <c r="F145" s="231"/>
      <c r="G145" s="230">
        <f>SUM(G133:G143)</f>
        <v>0</v>
      </c>
      <c r="H145" s="281"/>
      <c r="I145" s="230">
        <f>SUM(I133:I143)</f>
        <v>0</v>
      </c>
      <c r="J145" s="274"/>
      <c r="K145" s="274">
        <f>SUM(K133:K143)</f>
        <v>0.41952</v>
      </c>
      <c r="L145" s="272"/>
    </row>
    <row r="146" spans="1:12" s="233" customFormat="1" ht="13.5" customHeight="1">
      <c r="A146" s="209"/>
      <c r="B146" s="209"/>
      <c r="C146" s="214"/>
      <c r="D146" s="211"/>
      <c r="E146" s="230"/>
      <c r="F146" s="231"/>
      <c r="G146" s="230"/>
      <c r="H146" s="281"/>
      <c r="I146" s="230"/>
      <c r="J146" s="274"/>
      <c r="K146" s="274"/>
      <c r="L146" s="272"/>
    </row>
    <row r="147" spans="1:12" s="233" customFormat="1" ht="13.5" customHeight="1">
      <c r="A147" s="209"/>
      <c r="B147" s="209"/>
      <c r="C147" s="214"/>
      <c r="D147" s="211"/>
      <c r="E147" s="230"/>
      <c r="F147" s="231"/>
      <c r="G147" s="230"/>
      <c r="H147" s="273"/>
      <c r="I147" s="274"/>
      <c r="J147" s="275"/>
      <c r="K147" s="275"/>
      <c r="L147" s="272"/>
    </row>
    <row r="148" spans="1:12" s="233" customFormat="1" ht="13.5" customHeight="1">
      <c r="A148" s="209"/>
      <c r="B148" s="209"/>
      <c r="C148" s="214"/>
      <c r="D148" s="211"/>
      <c r="E148" s="230"/>
      <c r="F148" s="231"/>
      <c r="G148" s="230"/>
      <c r="H148" s="265"/>
      <c r="I148" s="266"/>
      <c r="J148" s="271"/>
      <c r="K148" s="271"/>
      <c r="L148" s="272"/>
    </row>
    <row r="149" spans="1:12" s="233" customFormat="1" ht="13.5" customHeight="1">
      <c r="A149" s="209">
        <v>99</v>
      </c>
      <c r="B149" s="209"/>
      <c r="C149" s="214" t="s">
        <v>164</v>
      </c>
      <c r="D149" s="211"/>
      <c r="E149" s="230"/>
      <c r="F149" s="231"/>
      <c r="G149" s="230"/>
      <c r="H149" s="265"/>
      <c r="I149" s="266"/>
      <c r="J149" s="271"/>
      <c r="K149" s="271"/>
      <c r="L149" s="272"/>
    </row>
    <row r="150" spans="1:12" s="233" customFormat="1" ht="13.5" customHeight="1">
      <c r="A150" s="209"/>
      <c r="B150" s="209"/>
      <c r="C150" s="214"/>
      <c r="D150" s="211"/>
      <c r="E150" s="230"/>
      <c r="F150" s="231"/>
      <c r="G150" s="230"/>
      <c r="H150" s="265"/>
      <c r="I150" s="265"/>
      <c r="J150" s="285"/>
      <c r="K150" s="285"/>
      <c r="L150" s="272"/>
    </row>
    <row r="151" spans="1:12" s="233" customFormat="1" ht="22.5" customHeight="1">
      <c r="A151" s="209">
        <v>1</v>
      </c>
      <c r="B151" s="209" t="s">
        <v>165</v>
      </c>
      <c r="C151" s="214" t="s">
        <v>166</v>
      </c>
      <c r="D151" s="211" t="s">
        <v>46</v>
      </c>
      <c r="E151" s="230">
        <f>I127+I116+I105+I84+I145</f>
        <v>5.3878495</v>
      </c>
      <c r="F151" s="230">
        <v>0</v>
      </c>
      <c r="G151" s="230">
        <f>E151*F151</f>
        <v>0</v>
      </c>
      <c r="H151" s="265"/>
      <c r="I151" s="265"/>
      <c r="J151" s="285"/>
      <c r="K151" s="285"/>
      <c r="L151" s="277"/>
    </row>
    <row r="152" spans="1:12" s="233" customFormat="1" ht="13.5" customHeight="1">
      <c r="A152" s="209"/>
      <c r="B152" s="209"/>
      <c r="C152" s="214"/>
      <c r="D152" s="211"/>
      <c r="E152" s="230"/>
      <c r="F152" s="231"/>
      <c r="G152" s="230"/>
      <c r="H152" s="265"/>
      <c r="I152" s="265"/>
      <c r="J152" s="285"/>
      <c r="K152" s="285"/>
      <c r="L152" s="272"/>
    </row>
    <row r="153" spans="1:12" s="233" customFormat="1" ht="13.5" customHeight="1">
      <c r="A153" s="209">
        <f>A149</f>
        <v>99</v>
      </c>
      <c r="B153" s="209"/>
      <c r="C153" s="214" t="str">
        <f>C149</f>
        <v>Přesun hmot</v>
      </c>
      <c r="D153" s="211" t="s">
        <v>202</v>
      </c>
      <c r="E153" s="230"/>
      <c r="F153" s="231"/>
      <c r="G153" s="230">
        <f>SUM(G151:G151)</f>
        <v>0</v>
      </c>
      <c r="H153" s="265"/>
      <c r="I153" s="265"/>
      <c r="J153" s="285"/>
      <c r="K153" s="285"/>
      <c r="L153" s="272"/>
    </row>
    <row r="154" spans="1:12" s="233" customFormat="1" ht="13.5" customHeight="1">
      <c r="A154" s="209"/>
      <c r="B154" s="209"/>
      <c r="C154" s="214"/>
      <c r="D154" s="211"/>
      <c r="E154" s="230"/>
      <c r="F154" s="231"/>
      <c r="G154" s="230"/>
      <c r="H154" s="265"/>
      <c r="I154" s="265"/>
      <c r="J154" s="285"/>
      <c r="K154" s="285"/>
      <c r="L154" s="272"/>
    </row>
    <row r="155" spans="1:12" s="233" customFormat="1" ht="13.5" customHeight="1">
      <c r="A155" s="209"/>
      <c r="B155" s="209"/>
      <c r="C155" s="214"/>
      <c r="D155" s="211"/>
      <c r="E155" s="230"/>
      <c r="F155" s="231"/>
      <c r="G155" s="230"/>
      <c r="H155" s="265"/>
      <c r="I155" s="265"/>
      <c r="J155" s="285"/>
      <c r="K155" s="285"/>
      <c r="L155" s="272"/>
    </row>
    <row r="156" spans="1:12" s="233" customFormat="1" ht="13.5" customHeight="1">
      <c r="A156" s="209"/>
      <c r="B156" s="209"/>
      <c r="C156" s="214"/>
      <c r="D156" s="211"/>
      <c r="E156" s="230"/>
      <c r="F156" s="231"/>
      <c r="G156" s="230"/>
      <c r="H156" s="265"/>
      <c r="I156" s="265"/>
      <c r="J156" s="285"/>
      <c r="K156" s="285"/>
      <c r="L156" s="272"/>
    </row>
    <row r="157" spans="1:13" s="233" customFormat="1" ht="12.75" customHeight="1">
      <c r="A157" s="209">
        <v>731</v>
      </c>
      <c r="B157" s="287"/>
      <c r="C157" s="288" t="s">
        <v>77</v>
      </c>
      <c r="D157" s="289"/>
      <c r="E157" s="290"/>
      <c r="F157" s="291"/>
      <c r="G157" s="290"/>
      <c r="H157" s="292"/>
      <c r="I157" s="292"/>
      <c r="J157" s="293"/>
      <c r="K157" s="293"/>
      <c r="L157" s="294"/>
      <c r="M157" s="251"/>
    </row>
    <row r="158" spans="1:13" s="233" customFormat="1" ht="12.75" customHeight="1">
      <c r="A158" s="209"/>
      <c r="B158" s="287"/>
      <c r="C158" s="288"/>
      <c r="D158" s="211"/>
      <c r="E158" s="313"/>
      <c r="F158" s="314"/>
      <c r="G158" s="313"/>
      <c r="H158" s="292"/>
      <c r="I158" s="292"/>
      <c r="J158" s="293"/>
      <c r="K158" s="293"/>
      <c r="L158" s="294"/>
      <c r="M158" s="251"/>
    </row>
    <row r="159" spans="1:13" s="233" customFormat="1" ht="21.75" customHeight="1">
      <c r="A159" s="295">
        <v>1</v>
      </c>
      <c r="B159" s="295" t="s">
        <v>227</v>
      </c>
      <c r="C159" s="121" t="s">
        <v>375</v>
      </c>
      <c r="D159" s="315" t="s">
        <v>376</v>
      </c>
      <c r="E159" s="316">
        <v>3</v>
      </c>
      <c r="F159" s="317">
        <v>0</v>
      </c>
      <c r="G159" s="317">
        <f>SUM(E159*F159)</f>
        <v>0</v>
      </c>
      <c r="H159" s="297"/>
      <c r="I159" s="292"/>
      <c r="J159" s="293"/>
      <c r="K159" s="293"/>
      <c r="L159" s="294"/>
      <c r="M159" s="251"/>
    </row>
    <row r="160" spans="1:13" s="233" customFormat="1" ht="13.5" customHeight="1">
      <c r="A160" s="295">
        <v>2</v>
      </c>
      <c r="B160" s="295" t="s">
        <v>228</v>
      </c>
      <c r="C160" s="309" t="s">
        <v>377</v>
      </c>
      <c r="D160" s="315" t="s">
        <v>376</v>
      </c>
      <c r="E160" s="318">
        <v>1</v>
      </c>
      <c r="F160" s="317">
        <v>0</v>
      </c>
      <c r="G160" s="317">
        <f>SUM(E160*F160)</f>
        <v>0</v>
      </c>
      <c r="H160" s="297"/>
      <c r="I160" s="292"/>
      <c r="J160" s="293"/>
      <c r="K160" s="293"/>
      <c r="L160" s="294"/>
      <c r="M160" s="251"/>
    </row>
    <row r="161" spans="1:13" s="233" customFormat="1" ht="13.5" customHeight="1">
      <c r="A161" s="295">
        <v>3</v>
      </c>
      <c r="B161" s="295" t="s">
        <v>229</v>
      </c>
      <c r="C161" s="309" t="s">
        <v>378</v>
      </c>
      <c r="D161" s="315" t="s">
        <v>376</v>
      </c>
      <c r="E161" s="318">
        <v>1</v>
      </c>
      <c r="F161" s="317">
        <v>0</v>
      </c>
      <c r="G161" s="317">
        <f aca="true" t="shared" si="3" ref="G161:G217">SUM(E161*F161)</f>
        <v>0</v>
      </c>
      <c r="H161" s="297"/>
      <c r="I161" s="292"/>
      <c r="J161" s="293"/>
      <c r="K161" s="293"/>
      <c r="L161" s="294"/>
      <c r="M161" s="251"/>
    </row>
    <row r="162" spans="1:13" s="233" customFormat="1" ht="13.5" customHeight="1">
      <c r="A162" s="295">
        <v>4</v>
      </c>
      <c r="B162" s="295" t="s">
        <v>230</v>
      </c>
      <c r="C162" s="310" t="s">
        <v>379</v>
      </c>
      <c r="D162" s="319" t="s">
        <v>376</v>
      </c>
      <c r="E162" s="318">
        <v>1</v>
      </c>
      <c r="F162" s="317">
        <v>0</v>
      </c>
      <c r="G162" s="317">
        <f t="shared" si="3"/>
        <v>0</v>
      </c>
      <c r="H162" s="297"/>
      <c r="I162" s="292"/>
      <c r="J162" s="293"/>
      <c r="K162" s="293"/>
      <c r="L162" s="294"/>
      <c r="M162" s="251"/>
    </row>
    <row r="163" spans="1:13" s="233" customFormat="1" ht="13.5" customHeight="1">
      <c r="A163" s="295">
        <v>5</v>
      </c>
      <c r="B163" s="295" t="s">
        <v>231</v>
      </c>
      <c r="C163" s="310" t="s">
        <v>380</v>
      </c>
      <c r="D163" s="319" t="s">
        <v>376</v>
      </c>
      <c r="E163" s="318">
        <v>1</v>
      </c>
      <c r="F163" s="317">
        <v>0</v>
      </c>
      <c r="G163" s="317">
        <f t="shared" si="3"/>
        <v>0</v>
      </c>
      <c r="H163" s="297"/>
      <c r="I163" s="292"/>
      <c r="J163" s="293"/>
      <c r="K163" s="293"/>
      <c r="L163" s="294"/>
      <c r="M163" s="251"/>
    </row>
    <row r="164" spans="1:13" s="233" customFormat="1" ht="13.5" customHeight="1">
      <c r="A164" s="295">
        <v>6</v>
      </c>
      <c r="B164" s="295" t="s">
        <v>232</v>
      </c>
      <c r="C164" s="311" t="s">
        <v>381</v>
      </c>
      <c r="D164" s="315" t="s">
        <v>376</v>
      </c>
      <c r="E164" s="318">
        <v>1</v>
      </c>
      <c r="F164" s="317">
        <v>0</v>
      </c>
      <c r="G164" s="317">
        <f t="shared" si="3"/>
        <v>0</v>
      </c>
      <c r="H164" s="297"/>
      <c r="I164" s="292"/>
      <c r="J164" s="293"/>
      <c r="K164" s="293"/>
      <c r="L164" s="294"/>
      <c r="M164" s="251"/>
    </row>
    <row r="165" spans="1:13" s="233" customFormat="1" ht="14.25" customHeight="1">
      <c r="A165" s="295">
        <v>7</v>
      </c>
      <c r="B165" s="295" t="s">
        <v>233</v>
      </c>
      <c r="C165" s="310" t="s">
        <v>430</v>
      </c>
      <c r="D165" s="319" t="s">
        <v>376</v>
      </c>
      <c r="E165" s="318">
        <v>6</v>
      </c>
      <c r="F165" s="317">
        <v>0</v>
      </c>
      <c r="G165" s="317">
        <f t="shared" si="3"/>
        <v>0</v>
      </c>
      <c r="H165" s="297"/>
      <c r="I165" s="292"/>
      <c r="J165" s="293"/>
      <c r="K165" s="293"/>
      <c r="L165" s="294"/>
      <c r="M165" s="251"/>
    </row>
    <row r="166" spans="1:13" s="233" customFormat="1" ht="14.25" customHeight="1">
      <c r="A166" s="295">
        <v>8</v>
      </c>
      <c r="B166" s="295" t="s">
        <v>234</v>
      </c>
      <c r="C166" s="310" t="s">
        <v>382</v>
      </c>
      <c r="D166" s="319" t="s">
        <v>376</v>
      </c>
      <c r="E166" s="318">
        <v>5</v>
      </c>
      <c r="F166" s="317">
        <v>0</v>
      </c>
      <c r="G166" s="317">
        <f t="shared" si="3"/>
        <v>0</v>
      </c>
      <c r="H166" s="297"/>
      <c r="I166" s="292"/>
      <c r="J166" s="293"/>
      <c r="K166" s="293"/>
      <c r="L166" s="294"/>
      <c r="M166" s="251"/>
    </row>
    <row r="167" spans="1:13" s="233" customFormat="1" ht="14.25" customHeight="1">
      <c r="A167" s="295">
        <v>9</v>
      </c>
      <c r="B167" s="295" t="s">
        <v>235</v>
      </c>
      <c r="C167" s="310" t="s">
        <v>431</v>
      </c>
      <c r="D167" s="319" t="s">
        <v>376</v>
      </c>
      <c r="E167" s="318">
        <v>3</v>
      </c>
      <c r="F167" s="317">
        <v>0</v>
      </c>
      <c r="G167" s="317">
        <f t="shared" si="3"/>
        <v>0</v>
      </c>
      <c r="H167" s="297"/>
      <c r="I167" s="292"/>
      <c r="J167" s="293"/>
      <c r="K167" s="293"/>
      <c r="L167" s="294"/>
      <c r="M167" s="251"/>
    </row>
    <row r="168" spans="1:13" s="233" customFormat="1" ht="14.25" customHeight="1">
      <c r="A168" s="295">
        <v>10</v>
      </c>
      <c r="B168" s="295" t="s">
        <v>236</v>
      </c>
      <c r="C168" s="310" t="s">
        <v>383</v>
      </c>
      <c r="D168" s="319" t="s">
        <v>376</v>
      </c>
      <c r="E168" s="318">
        <v>1</v>
      </c>
      <c r="F168" s="19">
        <v>0</v>
      </c>
      <c r="G168" s="317">
        <f t="shared" si="3"/>
        <v>0</v>
      </c>
      <c r="H168" s="297"/>
      <c r="I168" s="292"/>
      <c r="J168" s="293"/>
      <c r="K168" s="293"/>
      <c r="L168" s="294"/>
      <c r="M168" s="251"/>
    </row>
    <row r="169" spans="1:13" s="233" customFormat="1" ht="14.25" customHeight="1">
      <c r="A169" s="295">
        <v>11</v>
      </c>
      <c r="B169" s="295" t="s">
        <v>237</v>
      </c>
      <c r="C169" s="310" t="s">
        <v>384</v>
      </c>
      <c r="D169" s="319" t="s">
        <v>376</v>
      </c>
      <c r="E169" s="318">
        <v>1</v>
      </c>
      <c r="F169" s="19">
        <v>0</v>
      </c>
      <c r="G169" s="317">
        <f t="shared" si="3"/>
        <v>0</v>
      </c>
      <c r="H169" s="297"/>
      <c r="I169" s="292"/>
      <c r="J169" s="293"/>
      <c r="K169" s="293"/>
      <c r="L169" s="294"/>
      <c r="M169" s="251"/>
    </row>
    <row r="170" spans="1:13" s="233" customFormat="1" ht="24.75" customHeight="1">
      <c r="A170" s="295">
        <v>12</v>
      </c>
      <c r="B170" s="295" t="s">
        <v>238</v>
      </c>
      <c r="C170" s="310" t="s">
        <v>385</v>
      </c>
      <c r="D170" s="319" t="s">
        <v>376</v>
      </c>
      <c r="E170" s="318">
        <v>1</v>
      </c>
      <c r="F170" s="317">
        <v>0</v>
      </c>
      <c r="G170" s="317">
        <f t="shared" si="3"/>
        <v>0</v>
      </c>
      <c r="H170" s="297"/>
      <c r="I170" s="292"/>
      <c r="J170" s="293"/>
      <c r="K170" s="293"/>
      <c r="L170" s="294"/>
      <c r="M170" s="251"/>
    </row>
    <row r="171" spans="1:13" s="233" customFormat="1" ht="24.75" customHeight="1">
      <c r="A171" s="295">
        <v>13</v>
      </c>
      <c r="B171" s="295" t="s">
        <v>239</v>
      </c>
      <c r="C171" s="310" t="s">
        <v>386</v>
      </c>
      <c r="D171" s="319" t="s">
        <v>376</v>
      </c>
      <c r="E171" s="318">
        <v>1</v>
      </c>
      <c r="F171" s="317">
        <v>0</v>
      </c>
      <c r="G171" s="317">
        <f t="shared" si="3"/>
        <v>0</v>
      </c>
      <c r="H171" s="297"/>
      <c r="I171" s="292"/>
      <c r="J171" s="293"/>
      <c r="K171" s="293"/>
      <c r="L171" s="294"/>
      <c r="M171" s="251"/>
    </row>
    <row r="172" spans="1:13" s="233" customFormat="1" ht="12.75" customHeight="1">
      <c r="A172" s="295">
        <v>14</v>
      </c>
      <c r="B172" s="295" t="s">
        <v>240</v>
      </c>
      <c r="C172" s="310" t="s">
        <v>387</v>
      </c>
      <c r="D172" s="319" t="s">
        <v>376</v>
      </c>
      <c r="E172" s="318">
        <v>1</v>
      </c>
      <c r="F172" s="317">
        <v>0</v>
      </c>
      <c r="G172" s="317">
        <f t="shared" si="3"/>
        <v>0</v>
      </c>
      <c r="H172" s="297"/>
      <c r="I172" s="292"/>
      <c r="J172" s="293"/>
      <c r="K172" s="293"/>
      <c r="L172" s="294"/>
      <c r="M172" s="251"/>
    </row>
    <row r="173" spans="1:13" s="233" customFormat="1" ht="12.75" customHeight="1">
      <c r="A173" s="295">
        <v>15</v>
      </c>
      <c r="B173" s="295" t="s">
        <v>241</v>
      </c>
      <c r="C173" s="310" t="s">
        <v>388</v>
      </c>
      <c r="D173" s="319" t="s">
        <v>376</v>
      </c>
      <c r="E173" s="318">
        <v>1</v>
      </c>
      <c r="F173" s="317">
        <v>0</v>
      </c>
      <c r="G173" s="317">
        <f t="shared" si="3"/>
        <v>0</v>
      </c>
      <c r="H173" s="297"/>
      <c r="I173" s="292"/>
      <c r="J173" s="293"/>
      <c r="K173" s="293"/>
      <c r="L173" s="294"/>
      <c r="M173" s="251"/>
    </row>
    <row r="174" spans="1:13" s="233" customFormat="1" ht="12.75" customHeight="1">
      <c r="A174" s="295">
        <v>16</v>
      </c>
      <c r="B174" s="295" t="s">
        <v>242</v>
      </c>
      <c r="C174" s="310" t="s">
        <v>389</v>
      </c>
      <c r="D174" s="319" t="s">
        <v>376</v>
      </c>
      <c r="E174" s="318">
        <v>2</v>
      </c>
      <c r="F174" s="317">
        <v>0</v>
      </c>
      <c r="G174" s="317">
        <f t="shared" si="3"/>
        <v>0</v>
      </c>
      <c r="H174" s="297"/>
      <c r="I174" s="292"/>
      <c r="J174" s="293"/>
      <c r="K174" s="293"/>
      <c r="L174" s="294"/>
      <c r="M174" s="251"/>
    </row>
    <row r="175" spans="1:13" s="233" customFormat="1" ht="12.75" customHeight="1">
      <c r="A175" s="295">
        <v>17</v>
      </c>
      <c r="B175" s="295" t="s">
        <v>243</v>
      </c>
      <c r="C175" s="310" t="s">
        <v>390</v>
      </c>
      <c r="D175" s="319" t="s">
        <v>376</v>
      </c>
      <c r="E175" s="318">
        <v>6</v>
      </c>
      <c r="F175" s="317">
        <v>0</v>
      </c>
      <c r="G175" s="317">
        <f t="shared" si="3"/>
        <v>0</v>
      </c>
      <c r="H175" s="297"/>
      <c r="I175" s="292"/>
      <c r="J175" s="293"/>
      <c r="K175" s="293"/>
      <c r="L175" s="294"/>
      <c r="M175" s="251"/>
    </row>
    <row r="176" spans="1:13" s="233" customFormat="1" ht="12.75" customHeight="1">
      <c r="A176" s="295">
        <v>18</v>
      </c>
      <c r="B176" s="295" t="s">
        <v>246</v>
      </c>
      <c r="C176" s="310" t="s">
        <v>391</v>
      </c>
      <c r="D176" s="319" t="s">
        <v>376</v>
      </c>
      <c r="E176" s="318">
        <v>4</v>
      </c>
      <c r="F176" s="317">
        <v>0</v>
      </c>
      <c r="G176" s="317">
        <f t="shared" si="3"/>
        <v>0</v>
      </c>
      <c r="H176" s="297"/>
      <c r="I176" s="292"/>
      <c r="J176" s="293"/>
      <c r="K176" s="293"/>
      <c r="L176" s="294"/>
      <c r="M176" s="251"/>
    </row>
    <row r="177" spans="1:13" s="233" customFormat="1" ht="12.75" customHeight="1">
      <c r="A177" s="295">
        <v>19</v>
      </c>
      <c r="B177" s="295" t="s">
        <v>247</v>
      </c>
      <c r="C177" s="310" t="s">
        <v>392</v>
      </c>
      <c r="D177" s="319" t="s">
        <v>376</v>
      </c>
      <c r="E177" s="318">
        <v>1</v>
      </c>
      <c r="F177" s="317">
        <v>0</v>
      </c>
      <c r="G177" s="317">
        <f t="shared" si="3"/>
        <v>0</v>
      </c>
      <c r="H177" s="297"/>
      <c r="I177" s="292"/>
      <c r="J177" s="293"/>
      <c r="K177" s="293"/>
      <c r="L177" s="294"/>
      <c r="M177" s="251"/>
    </row>
    <row r="178" spans="1:13" s="233" customFormat="1" ht="12.75" customHeight="1">
      <c r="A178" s="295">
        <v>20</v>
      </c>
      <c r="B178" s="295" t="s">
        <v>248</v>
      </c>
      <c r="C178" s="310" t="s">
        <v>393</v>
      </c>
      <c r="D178" s="319" t="s">
        <v>376</v>
      </c>
      <c r="E178" s="318">
        <v>1</v>
      </c>
      <c r="F178" s="317">
        <v>0</v>
      </c>
      <c r="G178" s="317">
        <f t="shared" si="3"/>
        <v>0</v>
      </c>
      <c r="H178" s="297"/>
      <c r="I178" s="292"/>
      <c r="J178" s="293"/>
      <c r="K178" s="293"/>
      <c r="L178" s="294"/>
      <c r="M178" s="251"/>
    </row>
    <row r="179" spans="1:13" s="233" customFormat="1" ht="12.75" customHeight="1">
      <c r="A179" s="295">
        <v>21</v>
      </c>
      <c r="B179" s="295" t="s">
        <v>249</v>
      </c>
      <c r="C179" s="310" t="s">
        <v>394</v>
      </c>
      <c r="D179" s="319" t="s">
        <v>376</v>
      </c>
      <c r="E179" s="318">
        <v>1</v>
      </c>
      <c r="F179" s="317">
        <v>0</v>
      </c>
      <c r="G179" s="317">
        <f t="shared" si="3"/>
        <v>0</v>
      </c>
      <c r="H179" s="297"/>
      <c r="I179" s="292"/>
      <c r="J179" s="293"/>
      <c r="K179" s="293"/>
      <c r="L179" s="294"/>
      <c r="M179" s="251"/>
    </row>
    <row r="180" spans="1:13" s="233" customFormat="1" ht="12.75" customHeight="1">
      <c r="A180" s="295">
        <v>22</v>
      </c>
      <c r="B180" s="295" t="s">
        <v>250</v>
      </c>
      <c r="C180" s="310" t="s">
        <v>395</v>
      </c>
      <c r="D180" s="319" t="s">
        <v>376</v>
      </c>
      <c r="E180" s="318">
        <v>1</v>
      </c>
      <c r="F180" s="317">
        <v>0</v>
      </c>
      <c r="G180" s="317">
        <f t="shared" si="3"/>
        <v>0</v>
      </c>
      <c r="H180" s="297"/>
      <c r="I180" s="292"/>
      <c r="J180" s="293"/>
      <c r="K180" s="293"/>
      <c r="L180" s="294"/>
      <c r="M180" s="251"/>
    </row>
    <row r="181" spans="1:13" s="233" customFormat="1" ht="12.75" customHeight="1">
      <c r="A181" s="295">
        <v>23</v>
      </c>
      <c r="B181" s="295" t="s">
        <v>251</v>
      </c>
      <c r="C181" s="310" t="s">
        <v>396</v>
      </c>
      <c r="D181" s="319" t="s">
        <v>376</v>
      </c>
      <c r="E181" s="318">
        <v>6</v>
      </c>
      <c r="F181" s="317">
        <v>0</v>
      </c>
      <c r="G181" s="317">
        <f t="shared" si="3"/>
        <v>0</v>
      </c>
      <c r="H181" s="297"/>
      <c r="I181" s="292"/>
      <c r="J181" s="293"/>
      <c r="K181" s="293"/>
      <c r="L181" s="294"/>
      <c r="M181" s="251"/>
    </row>
    <row r="182" spans="1:13" s="233" customFormat="1" ht="12.75" customHeight="1">
      <c r="A182" s="295">
        <v>24</v>
      </c>
      <c r="B182" s="295" t="s">
        <v>252</v>
      </c>
      <c r="C182" s="310" t="s">
        <v>397</v>
      </c>
      <c r="D182" s="319" t="s">
        <v>376</v>
      </c>
      <c r="E182" s="318">
        <v>1</v>
      </c>
      <c r="F182" s="317">
        <v>0</v>
      </c>
      <c r="G182" s="317">
        <f t="shared" si="3"/>
        <v>0</v>
      </c>
      <c r="H182" s="297"/>
      <c r="I182" s="292"/>
      <c r="J182" s="293"/>
      <c r="K182" s="293"/>
      <c r="L182" s="294"/>
      <c r="M182" s="251"/>
    </row>
    <row r="183" spans="1:13" s="233" customFormat="1" ht="12.75" customHeight="1">
      <c r="A183" s="295">
        <v>25</v>
      </c>
      <c r="B183" s="295" t="s">
        <v>253</v>
      </c>
      <c r="C183" s="310" t="s">
        <v>398</v>
      </c>
      <c r="D183" s="319" t="s">
        <v>376</v>
      </c>
      <c r="E183" s="318">
        <v>4</v>
      </c>
      <c r="F183" s="317">
        <v>0</v>
      </c>
      <c r="G183" s="317">
        <f t="shared" si="3"/>
        <v>0</v>
      </c>
      <c r="H183" s="297"/>
      <c r="I183" s="292"/>
      <c r="J183" s="293"/>
      <c r="K183" s="293"/>
      <c r="L183" s="294"/>
      <c r="M183" s="251"/>
    </row>
    <row r="184" spans="1:13" s="233" customFormat="1" ht="12.75" customHeight="1">
      <c r="A184" s="295">
        <v>26</v>
      </c>
      <c r="B184" s="295" t="s">
        <v>254</v>
      </c>
      <c r="C184" s="310" t="s">
        <v>399</v>
      </c>
      <c r="D184" s="319" t="s">
        <v>376</v>
      </c>
      <c r="E184" s="318">
        <v>1</v>
      </c>
      <c r="F184" s="317">
        <v>0</v>
      </c>
      <c r="G184" s="317">
        <f t="shared" si="3"/>
        <v>0</v>
      </c>
      <c r="H184" s="297"/>
      <c r="I184" s="292"/>
      <c r="J184" s="293"/>
      <c r="K184" s="293"/>
      <c r="L184" s="294"/>
      <c r="M184" s="251"/>
    </row>
    <row r="185" spans="1:13" s="233" customFormat="1" ht="12.75" customHeight="1">
      <c r="A185" s="295">
        <v>27</v>
      </c>
      <c r="B185" s="295" t="s">
        <v>255</v>
      </c>
      <c r="C185" s="310" t="s">
        <v>400</v>
      </c>
      <c r="D185" s="319" t="s">
        <v>376</v>
      </c>
      <c r="E185" s="318">
        <v>4</v>
      </c>
      <c r="F185" s="317">
        <v>0</v>
      </c>
      <c r="G185" s="317">
        <f t="shared" si="3"/>
        <v>0</v>
      </c>
      <c r="H185" s="297"/>
      <c r="I185" s="292"/>
      <c r="J185" s="293"/>
      <c r="K185" s="293"/>
      <c r="L185" s="294"/>
      <c r="M185" s="251"/>
    </row>
    <row r="186" spans="1:13" s="233" customFormat="1" ht="12.75" customHeight="1">
      <c r="A186" s="295">
        <v>28</v>
      </c>
      <c r="B186" s="295" t="s">
        <v>256</v>
      </c>
      <c r="C186" s="310" t="s">
        <v>401</v>
      </c>
      <c r="D186" s="319" t="s">
        <v>376</v>
      </c>
      <c r="E186" s="318">
        <v>8</v>
      </c>
      <c r="F186" s="317">
        <v>0</v>
      </c>
      <c r="G186" s="317">
        <f t="shared" si="3"/>
        <v>0</v>
      </c>
      <c r="H186" s="297"/>
      <c r="I186" s="292"/>
      <c r="J186" s="293"/>
      <c r="K186" s="293"/>
      <c r="L186" s="294"/>
      <c r="M186" s="251"/>
    </row>
    <row r="187" spans="1:13" s="233" customFormat="1" ht="24" customHeight="1">
      <c r="A187" s="295">
        <v>29</v>
      </c>
      <c r="B187" s="295" t="s">
        <v>257</v>
      </c>
      <c r="C187" s="310" t="s">
        <v>402</v>
      </c>
      <c r="D187" s="319" t="s">
        <v>270</v>
      </c>
      <c r="E187" s="318">
        <v>12</v>
      </c>
      <c r="F187" s="317">
        <v>0</v>
      </c>
      <c r="G187" s="317">
        <f t="shared" si="3"/>
        <v>0</v>
      </c>
      <c r="H187" s="297"/>
      <c r="I187" s="292"/>
      <c r="J187" s="293"/>
      <c r="K187" s="293"/>
      <c r="L187" s="294"/>
      <c r="M187" s="251"/>
    </row>
    <row r="188" spans="1:13" s="233" customFormat="1" ht="24" customHeight="1">
      <c r="A188" s="295">
        <v>30</v>
      </c>
      <c r="B188" s="295" t="s">
        <v>258</v>
      </c>
      <c r="C188" s="310" t="s">
        <v>403</v>
      </c>
      <c r="D188" s="319" t="s">
        <v>270</v>
      </c>
      <c r="E188" s="318">
        <v>12</v>
      </c>
      <c r="F188" s="317">
        <v>0</v>
      </c>
      <c r="G188" s="317">
        <f t="shared" si="3"/>
        <v>0</v>
      </c>
      <c r="H188" s="297"/>
      <c r="I188" s="292"/>
      <c r="J188" s="293"/>
      <c r="K188" s="293"/>
      <c r="L188" s="294"/>
      <c r="M188" s="251"/>
    </row>
    <row r="189" spans="1:13" s="233" customFormat="1" ht="24" customHeight="1">
      <c r="A189" s="295">
        <v>31</v>
      </c>
      <c r="B189" s="295" t="s">
        <v>259</v>
      </c>
      <c r="C189" s="310" t="s">
        <v>404</v>
      </c>
      <c r="D189" s="319" t="s">
        <v>270</v>
      </c>
      <c r="E189" s="318">
        <v>12</v>
      </c>
      <c r="F189" s="317">
        <v>0</v>
      </c>
      <c r="G189" s="317">
        <f t="shared" si="3"/>
        <v>0</v>
      </c>
      <c r="H189" s="297"/>
      <c r="I189" s="292"/>
      <c r="J189" s="293"/>
      <c r="K189" s="293"/>
      <c r="L189" s="294"/>
      <c r="M189" s="251"/>
    </row>
    <row r="190" spans="1:13" s="233" customFormat="1" ht="24" customHeight="1">
      <c r="A190" s="295">
        <v>32</v>
      </c>
      <c r="B190" s="295" t="s">
        <v>260</v>
      </c>
      <c r="C190" s="310" t="s">
        <v>405</v>
      </c>
      <c r="D190" s="319" t="s">
        <v>270</v>
      </c>
      <c r="E190" s="318">
        <v>12</v>
      </c>
      <c r="F190" s="317">
        <v>0</v>
      </c>
      <c r="G190" s="317">
        <f t="shared" si="3"/>
        <v>0</v>
      </c>
      <c r="H190" s="297"/>
      <c r="I190" s="292"/>
      <c r="J190" s="293"/>
      <c r="K190" s="293"/>
      <c r="L190" s="294"/>
      <c r="M190" s="251"/>
    </row>
    <row r="191" spans="1:13" s="233" customFormat="1" ht="24" customHeight="1">
      <c r="A191" s="295">
        <v>33</v>
      </c>
      <c r="B191" s="295" t="s">
        <v>261</v>
      </c>
      <c r="C191" s="310" t="s">
        <v>406</v>
      </c>
      <c r="D191" s="319" t="s">
        <v>270</v>
      </c>
      <c r="E191" s="318">
        <v>18</v>
      </c>
      <c r="F191" s="317">
        <v>0</v>
      </c>
      <c r="G191" s="317">
        <f t="shared" si="3"/>
        <v>0</v>
      </c>
      <c r="H191" s="297"/>
      <c r="I191" s="292"/>
      <c r="J191" s="293"/>
      <c r="K191" s="293"/>
      <c r="L191" s="294"/>
      <c r="M191" s="251"/>
    </row>
    <row r="192" spans="1:13" s="233" customFormat="1" ht="12.75" customHeight="1">
      <c r="A192" s="295">
        <v>34</v>
      </c>
      <c r="B192" s="295" t="s">
        <v>262</v>
      </c>
      <c r="C192" s="310" t="s">
        <v>407</v>
      </c>
      <c r="D192" s="319" t="s">
        <v>408</v>
      </c>
      <c r="E192" s="318">
        <v>1</v>
      </c>
      <c r="F192" s="317">
        <v>0</v>
      </c>
      <c r="G192" s="317">
        <f t="shared" si="3"/>
        <v>0</v>
      </c>
      <c r="H192" s="297"/>
      <c r="I192" s="292"/>
      <c r="J192" s="293"/>
      <c r="K192" s="293"/>
      <c r="L192" s="294"/>
      <c r="M192" s="251"/>
    </row>
    <row r="193" spans="1:13" s="233" customFormat="1" ht="12.75" customHeight="1">
      <c r="A193" s="295">
        <v>35</v>
      </c>
      <c r="B193" s="295" t="s">
        <v>263</v>
      </c>
      <c r="C193" s="310" t="s">
        <v>409</v>
      </c>
      <c r="D193" s="319" t="s">
        <v>270</v>
      </c>
      <c r="E193" s="318">
        <v>6</v>
      </c>
      <c r="F193" s="317">
        <v>0</v>
      </c>
      <c r="G193" s="317">
        <f t="shared" si="3"/>
        <v>0</v>
      </c>
      <c r="H193" s="297"/>
      <c r="I193" s="292"/>
      <c r="J193" s="293"/>
      <c r="K193" s="293"/>
      <c r="L193" s="294"/>
      <c r="M193" s="251"/>
    </row>
    <row r="194" spans="1:13" s="233" customFormat="1" ht="12.75" customHeight="1">
      <c r="A194" s="295">
        <v>36</v>
      </c>
      <c r="B194" s="295" t="s">
        <v>264</v>
      </c>
      <c r="C194" s="310" t="s">
        <v>410</v>
      </c>
      <c r="D194" s="319" t="s">
        <v>408</v>
      </c>
      <c r="E194" s="318">
        <v>1</v>
      </c>
      <c r="F194" s="317">
        <v>0</v>
      </c>
      <c r="G194" s="317">
        <f t="shared" si="3"/>
        <v>0</v>
      </c>
      <c r="H194" s="297"/>
      <c r="I194" s="292"/>
      <c r="J194" s="293"/>
      <c r="K194" s="293"/>
      <c r="L194" s="294"/>
      <c r="M194" s="251"/>
    </row>
    <row r="195" spans="1:13" s="233" customFormat="1" ht="12.75" customHeight="1">
      <c r="A195" s="295">
        <v>37</v>
      </c>
      <c r="B195" s="295" t="s">
        <v>265</v>
      </c>
      <c r="C195" s="310" t="s">
        <v>283</v>
      </c>
      <c r="D195" s="319" t="s">
        <v>408</v>
      </c>
      <c r="E195" s="318">
        <v>1</v>
      </c>
      <c r="F195" s="317">
        <v>0</v>
      </c>
      <c r="G195" s="317">
        <f t="shared" si="3"/>
        <v>0</v>
      </c>
      <c r="H195" s="297"/>
      <c r="I195" s="292"/>
      <c r="J195" s="293"/>
      <c r="K195" s="293"/>
      <c r="L195" s="294"/>
      <c r="M195" s="251"/>
    </row>
    <row r="196" spans="1:13" s="233" customFormat="1" ht="12.75" customHeight="1">
      <c r="A196" s="295">
        <v>38</v>
      </c>
      <c r="B196" s="295" t="s">
        <v>266</v>
      </c>
      <c r="C196" s="310" t="s">
        <v>411</v>
      </c>
      <c r="D196" s="319" t="s">
        <v>270</v>
      </c>
      <c r="E196" s="318">
        <v>12</v>
      </c>
      <c r="F196" s="317">
        <v>0</v>
      </c>
      <c r="G196" s="317">
        <f t="shared" si="3"/>
        <v>0</v>
      </c>
      <c r="H196" s="297"/>
      <c r="I196" s="292"/>
      <c r="J196" s="293"/>
      <c r="K196" s="293"/>
      <c r="L196" s="294"/>
      <c r="M196" s="251"/>
    </row>
    <row r="197" spans="1:13" s="233" customFormat="1" ht="12.75" customHeight="1">
      <c r="A197" s="295">
        <v>39</v>
      </c>
      <c r="B197" s="295" t="s">
        <v>267</v>
      </c>
      <c r="C197" s="310" t="s">
        <v>412</v>
      </c>
      <c r="D197" s="319" t="s">
        <v>408</v>
      </c>
      <c r="E197" s="318">
        <v>1</v>
      </c>
      <c r="F197" s="317">
        <v>0</v>
      </c>
      <c r="G197" s="317">
        <f t="shared" si="3"/>
        <v>0</v>
      </c>
      <c r="H197" s="297"/>
      <c r="I197" s="292"/>
      <c r="J197" s="293"/>
      <c r="K197" s="293"/>
      <c r="L197" s="294"/>
      <c r="M197" s="251"/>
    </row>
    <row r="198" spans="1:13" s="233" customFormat="1" ht="24.75" customHeight="1">
      <c r="A198" s="295">
        <v>40</v>
      </c>
      <c r="B198" s="295" t="s">
        <v>268</v>
      </c>
      <c r="C198" s="310" t="s">
        <v>413</v>
      </c>
      <c r="D198" s="319" t="s">
        <v>270</v>
      </c>
      <c r="E198" s="318">
        <v>25</v>
      </c>
      <c r="F198" s="317">
        <v>0</v>
      </c>
      <c r="G198" s="317">
        <f t="shared" si="3"/>
        <v>0</v>
      </c>
      <c r="H198" s="297"/>
      <c r="I198" s="292"/>
      <c r="J198" s="293"/>
      <c r="K198" s="293"/>
      <c r="L198" s="294"/>
      <c r="M198" s="251"/>
    </row>
    <row r="199" spans="1:13" s="233" customFormat="1" ht="12.75" customHeight="1">
      <c r="A199" s="295">
        <v>41</v>
      </c>
      <c r="B199" s="295" t="s">
        <v>269</v>
      </c>
      <c r="C199" s="310" t="s">
        <v>414</v>
      </c>
      <c r="D199" s="319" t="s">
        <v>408</v>
      </c>
      <c r="E199" s="318">
        <v>3</v>
      </c>
      <c r="F199" s="317">
        <v>0</v>
      </c>
      <c r="G199" s="317">
        <f t="shared" si="3"/>
        <v>0</v>
      </c>
      <c r="H199" s="297"/>
      <c r="I199" s="292"/>
      <c r="J199" s="293"/>
      <c r="K199" s="293"/>
      <c r="L199" s="294"/>
      <c r="M199" s="251"/>
    </row>
    <row r="200" spans="1:13" s="233" customFormat="1" ht="12.75" customHeight="1">
      <c r="A200" s="295">
        <v>42</v>
      </c>
      <c r="B200" s="295" t="s">
        <v>271</v>
      </c>
      <c r="C200" s="310" t="s">
        <v>415</v>
      </c>
      <c r="D200" s="319" t="s">
        <v>376</v>
      </c>
      <c r="E200" s="318">
        <v>3</v>
      </c>
      <c r="F200" s="317">
        <v>0</v>
      </c>
      <c r="G200" s="317">
        <f t="shared" si="3"/>
        <v>0</v>
      </c>
      <c r="H200" s="297"/>
      <c r="I200" s="292"/>
      <c r="J200" s="293"/>
      <c r="K200" s="293"/>
      <c r="L200" s="294"/>
      <c r="M200" s="251"/>
    </row>
    <row r="201" spans="1:13" s="233" customFormat="1" ht="12.75" customHeight="1">
      <c r="A201" s="295">
        <v>43</v>
      </c>
      <c r="B201" s="295" t="s">
        <v>272</v>
      </c>
      <c r="C201" s="310" t="s">
        <v>416</v>
      </c>
      <c r="D201" s="319" t="s">
        <v>376</v>
      </c>
      <c r="E201" s="318">
        <v>1</v>
      </c>
      <c r="F201" s="317">
        <v>0</v>
      </c>
      <c r="G201" s="317">
        <f t="shared" si="3"/>
        <v>0</v>
      </c>
      <c r="H201" s="297"/>
      <c r="I201" s="292"/>
      <c r="J201" s="293"/>
      <c r="K201" s="293"/>
      <c r="L201" s="294"/>
      <c r="M201" s="251"/>
    </row>
    <row r="202" spans="1:13" s="233" customFormat="1" ht="12.75" customHeight="1">
      <c r="A202" s="295">
        <v>44</v>
      </c>
      <c r="B202" s="295" t="s">
        <v>273</v>
      </c>
      <c r="C202" s="310" t="s">
        <v>417</v>
      </c>
      <c r="D202" s="319" t="s">
        <v>270</v>
      </c>
      <c r="E202" s="318">
        <v>8</v>
      </c>
      <c r="F202" s="317">
        <v>0</v>
      </c>
      <c r="G202" s="317">
        <f t="shared" si="3"/>
        <v>0</v>
      </c>
      <c r="H202" s="297"/>
      <c r="I202" s="292"/>
      <c r="J202" s="293"/>
      <c r="K202" s="293"/>
      <c r="L202" s="294"/>
      <c r="M202" s="251"/>
    </row>
    <row r="203" spans="1:13" s="233" customFormat="1" ht="12.75" customHeight="1">
      <c r="A203" s="295">
        <v>45</v>
      </c>
      <c r="B203" s="295" t="s">
        <v>274</v>
      </c>
      <c r="C203" s="310" t="s">
        <v>418</v>
      </c>
      <c r="D203" s="319" t="s">
        <v>270</v>
      </c>
      <c r="E203" s="318">
        <v>8</v>
      </c>
      <c r="F203" s="317">
        <v>0</v>
      </c>
      <c r="G203" s="317">
        <f t="shared" si="3"/>
        <v>0</v>
      </c>
      <c r="H203" s="297"/>
      <c r="I203" s="292"/>
      <c r="J203" s="293"/>
      <c r="K203" s="293"/>
      <c r="L203" s="294"/>
      <c r="M203" s="251"/>
    </row>
    <row r="204" spans="1:13" s="233" customFormat="1" ht="12.75" customHeight="1">
      <c r="A204" s="295">
        <v>46</v>
      </c>
      <c r="B204" s="295" t="s">
        <v>275</v>
      </c>
      <c r="C204" s="310" t="s">
        <v>419</v>
      </c>
      <c r="D204" s="319" t="s">
        <v>408</v>
      </c>
      <c r="E204" s="318">
        <v>1</v>
      </c>
      <c r="F204" s="317">
        <v>0</v>
      </c>
      <c r="G204" s="317">
        <f t="shared" si="3"/>
        <v>0</v>
      </c>
      <c r="H204" s="297"/>
      <c r="I204" s="292"/>
      <c r="J204" s="293"/>
      <c r="K204" s="293"/>
      <c r="L204" s="294"/>
      <c r="M204" s="251"/>
    </row>
    <row r="205" spans="1:13" s="233" customFormat="1" ht="12.75" customHeight="1">
      <c r="A205" s="295">
        <v>47</v>
      </c>
      <c r="B205" s="295" t="s">
        <v>276</v>
      </c>
      <c r="C205" s="310" t="s">
        <v>420</v>
      </c>
      <c r="D205" s="319" t="s">
        <v>408</v>
      </c>
      <c r="E205" s="318">
        <v>2</v>
      </c>
      <c r="F205" s="317">
        <v>0</v>
      </c>
      <c r="G205" s="317">
        <f t="shared" si="3"/>
        <v>0</v>
      </c>
      <c r="H205" s="297"/>
      <c r="I205" s="292"/>
      <c r="J205" s="293"/>
      <c r="K205" s="293"/>
      <c r="L205" s="294"/>
      <c r="M205" s="251"/>
    </row>
    <row r="206" spans="1:13" s="233" customFormat="1" ht="12.75" customHeight="1">
      <c r="A206" s="295">
        <v>48</v>
      </c>
      <c r="B206" s="295" t="s">
        <v>277</v>
      </c>
      <c r="C206" s="310" t="s">
        <v>421</v>
      </c>
      <c r="D206" s="319" t="s">
        <v>376</v>
      </c>
      <c r="E206" s="318">
        <v>2</v>
      </c>
      <c r="F206" s="317">
        <v>0</v>
      </c>
      <c r="G206" s="317">
        <f t="shared" si="3"/>
        <v>0</v>
      </c>
      <c r="H206" s="297"/>
      <c r="I206" s="292"/>
      <c r="J206" s="293"/>
      <c r="K206" s="293"/>
      <c r="L206" s="294"/>
      <c r="M206" s="251"/>
    </row>
    <row r="207" spans="1:13" s="233" customFormat="1" ht="12.75" customHeight="1">
      <c r="A207" s="295">
        <v>49</v>
      </c>
      <c r="B207" s="295" t="s">
        <v>278</v>
      </c>
      <c r="C207" s="310" t="s">
        <v>422</v>
      </c>
      <c r="D207" s="319" t="s">
        <v>376</v>
      </c>
      <c r="E207" s="318">
        <v>3</v>
      </c>
      <c r="F207" s="317">
        <v>0</v>
      </c>
      <c r="G207" s="317">
        <f t="shared" si="3"/>
        <v>0</v>
      </c>
      <c r="H207" s="297"/>
      <c r="I207" s="292"/>
      <c r="J207" s="293"/>
      <c r="K207" s="293"/>
      <c r="L207" s="294"/>
      <c r="M207" s="251"/>
    </row>
    <row r="208" spans="1:13" s="233" customFormat="1" ht="12.75" customHeight="1">
      <c r="A208" s="295">
        <v>50</v>
      </c>
      <c r="B208" s="295" t="s">
        <v>279</v>
      </c>
      <c r="C208" s="310" t="s">
        <v>423</v>
      </c>
      <c r="D208" s="319" t="s">
        <v>376</v>
      </c>
      <c r="E208" s="318">
        <v>1</v>
      </c>
      <c r="F208" s="317">
        <v>0</v>
      </c>
      <c r="G208" s="317">
        <f t="shared" si="3"/>
        <v>0</v>
      </c>
      <c r="H208" s="297"/>
      <c r="I208" s="292"/>
      <c r="J208" s="293"/>
      <c r="K208" s="293"/>
      <c r="L208" s="294"/>
      <c r="M208" s="251"/>
    </row>
    <row r="209" spans="1:13" s="233" customFormat="1" ht="12.75" customHeight="1">
      <c r="A209" s="295">
        <v>51</v>
      </c>
      <c r="B209" s="295" t="s">
        <v>280</v>
      </c>
      <c r="C209" s="310" t="s">
        <v>424</v>
      </c>
      <c r="D209" s="319" t="s">
        <v>270</v>
      </c>
      <c r="E209" s="318">
        <v>2</v>
      </c>
      <c r="F209" s="317">
        <v>0</v>
      </c>
      <c r="G209" s="317">
        <f t="shared" si="3"/>
        <v>0</v>
      </c>
      <c r="H209" s="297"/>
      <c r="I209" s="292"/>
      <c r="J209" s="293"/>
      <c r="K209" s="293"/>
      <c r="L209" s="294"/>
      <c r="M209" s="251"/>
    </row>
    <row r="210" spans="1:13" s="233" customFormat="1" ht="12.75" customHeight="1">
      <c r="A210" s="295">
        <v>52</v>
      </c>
      <c r="B210" s="295" t="s">
        <v>281</v>
      </c>
      <c r="C210" s="310" t="s">
        <v>425</v>
      </c>
      <c r="D210" s="319" t="s">
        <v>270</v>
      </c>
      <c r="E210" s="318">
        <v>6</v>
      </c>
      <c r="F210" s="317">
        <v>0</v>
      </c>
      <c r="G210" s="317">
        <f t="shared" si="3"/>
        <v>0</v>
      </c>
      <c r="H210" s="297"/>
      <c r="I210" s="292"/>
      <c r="J210" s="293"/>
      <c r="K210" s="293"/>
      <c r="L210" s="294"/>
      <c r="M210" s="251"/>
    </row>
    <row r="211" spans="1:13" s="233" customFormat="1" ht="12.75" customHeight="1">
      <c r="A211" s="295">
        <v>53</v>
      </c>
      <c r="B211" s="295" t="s">
        <v>282</v>
      </c>
      <c r="C211" s="310" t="s">
        <v>426</v>
      </c>
      <c r="D211" s="319" t="s">
        <v>270</v>
      </c>
      <c r="E211" s="318">
        <v>18</v>
      </c>
      <c r="F211" s="317">
        <v>0</v>
      </c>
      <c r="G211" s="317">
        <f t="shared" si="3"/>
        <v>0</v>
      </c>
      <c r="H211" s="297"/>
      <c r="I211" s="292"/>
      <c r="J211" s="293"/>
      <c r="K211" s="293"/>
      <c r="L211" s="294"/>
      <c r="M211" s="251"/>
    </row>
    <row r="212" spans="1:13" s="233" customFormat="1" ht="12.75" customHeight="1">
      <c r="A212" s="295">
        <v>54</v>
      </c>
      <c r="B212" s="295" t="s">
        <v>284</v>
      </c>
      <c r="C212" s="312" t="s">
        <v>427</v>
      </c>
      <c r="D212" s="319" t="s">
        <v>270</v>
      </c>
      <c r="E212" s="318">
        <v>1</v>
      </c>
      <c r="F212" s="317">
        <v>0</v>
      </c>
      <c r="G212" s="317">
        <f t="shared" si="3"/>
        <v>0</v>
      </c>
      <c r="H212" s="297"/>
      <c r="I212" s="292"/>
      <c r="J212" s="293"/>
      <c r="K212" s="293"/>
      <c r="L212" s="294"/>
      <c r="M212" s="251"/>
    </row>
    <row r="213" spans="1:13" s="233" customFormat="1" ht="12.75" customHeight="1">
      <c r="A213" s="295">
        <v>55</v>
      </c>
      <c r="B213" s="295" t="s">
        <v>285</v>
      </c>
      <c r="C213" s="312" t="s">
        <v>428</v>
      </c>
      <c r="D213" s="319" t="s">
        <v>408</v>
      </c>
      <c r="E213" s="318">
        <v>1</v>
      </c>
      <c r="F213" s="317">
        <v>0</v>
      </c>
      <c r="G213" s="317">
        <f t="shared" si="3"/>
        <v>0</v>
      </c>
      <c r="H213" s="297"/>
      <c r="I213" s="292"/>
      <c r="J213" s="293"/>
      <c r="K213" s="293"/>
      <c r="L213" s="294"/>
      <c r="M213" s="251"/>
    </row>
    <row r="214" spans="1:13" s="233" customFormat="1" ht="23.25" customHeight="1">
      <c r="A214" s="295">
        <v>56</v>
      </c>
      <c r="B214" s="295" t="s">
        <v>286</v>
      </c>
      <c r="C214" s="312" t="s">
        <v>574</v>
      </c>
      <c r="D214" s="319" t="s">
        <v>408</v>
      </c>
      <c r="E214" s="318">
        <v>1</v>
      </c>
      <c r="F214" s="317">
        <v>0</v>
      </c>
      <c r="G214" s="317">
        <f t="shared" si="3"/>
        <v>0</v>
      </c>
      <c r="H214" s="297"/>
      <c r="I214" s="292"/>
      <c r="J214" s="293"/>
      <c r="K214" s="293"/>
      <c r="L214" s="294"/>
      <c r="M214" s="251"/>
    </row>
    <row r="215" spans="1:13" s="233" customFormat="1" ht="13.5" customHeight="1">
      <c r="A215" s="295">
        <v>57</v>
      </c>
      <c r="B215" s="295" t="s">
        <v>287</v>
      </c>
      <c r="C215" s="312" t="s">
        <v>432</v>
      </c>
      <c r="D215" s="319" t="s">
        <v>408</v>
      </c>
      <c r="E215" s="318">
        <v>1</v>
      </c>
      <c r="F215" s="317">
        <v>0</v>
      </c>
      <c r="G215" s="317">
        <f t="shared" si="3"/>
        <v>0</v>
      </c>
      <c r="H215" s="297"/>
      <c r="I215" s="292"/>
      <c r="J215" s="293"/>
      <c r="K215" s="293"/>
      <c r="L215" s="294"/>
      <c r="M215" s="251"/>
    </row>
    <row r="216" spans="1:13" s="233" customFormat="1" ht="13.5" customHeight="1">
      <c r="A216" s="295">
        <v>58</v>
      </c>
      <c r="B216" s="295" t="s">
        <v>288</v>
      </c>
      <c r="C216" s="309" t="s">
        <v>340</v>
      </c>
      <c r="D216" s="315" t="s">
        <v>408</v>
      </c>
      <c r="E216" s="320">
        <v>1</v>
      </c>
      <c r="F216" s="317">
        <v>0</v>
      </c>
      <c r="G216" s="317">
        <f t="shared" si="3"/>
        <v>0</v>
      </c>
      <c r="H216" s="297"/>
      <c r="I216" s="292"/>
      <c r="J216" s="293"/>
      <c r="K216" s="293"/>
      <c r="L216" s="294"/>
      <c r="M216" s="251"/>
    </row>
    <row r="217" spans="1:13" s="233" customFormat="1" ht="13.5" customHeight="1">
      <c r="A217" s="295">
        <v>59</v>
      </c>
      <c r="B217" s="295" t="s">
        <v>289</v>
      </c>
      <c r="C217" s="309" t="s">
        <v>429</v>
      </c>
      <c r="D217" s="315" t="s">
        <v>408</v>
      </c>
      <c r="E217" s="320">
        <v>1</v>
      </c>
      <c r="F217" s="317">
        <v>0</v>
      </c>
      <c r="G217" s="317">
        <f t="shared" si="3"/>
        <v>0</v>
      </c>
      <c r="H217" s="297"/>
      <c r="I217" s="292"/>
      <c r="J217" s="293"/>
      <c r="K217" s="293"/>
      <c r="L217" s="294"/>
      <c r="M217" s="251"/>
    </row>
    <row r="218" spans="1:13" s="233" customFormat="1" ht="13.5" customHeight="1">
      <c r="A218" s="295">
        <v>60</v>
      </c>
      <c r="B218" s="295" t="s">
        <v>290</v>
      </c>
      <c r="C218" s="309" t="s">
        <v>292</v>
      </c>
      <c r="D218" s="315" t="s">
        <v>376</v>
      </c>
      <c r="E218" s="320">
        <v>1</v>
      </c>
      <c r="F218" s="317">
        <v>0</v>
      </c>
      <c r="G218" s="317">
        <f>SUM(E218*F218)</f>
        <v>0</v>
      </c>
      <c r="H218" s="297"/>
      <c r="I218" s="292"/>
      <c r="J218" s="293"/>
      <c r="K218" s="293"/>
      <c r="L218" s="294"/>
      <c r="M218" s="251"/>
    </row>
    <row r="219" spans="1:13" s="233" customFormat="1" ht="25.5" customHeight="1">
      <c r="A219" s="295">
        <v>61</v>
      </c>
      <c r="B219" s="295" t="s">
        <v>291</v>
      </c>
      <c r="C219" s="321" t="s">
        <v>341</v>
      </c>
      <c r="D219" s="14" t="s">
        <v>211</v>
      </c>
      <c r="E219" s="104">
        <v>1</v>
      </c>
      <c r="F219" s="20">
        <v>0</v>
      </c>
      <c r="G219" s="104">
        <f>SUM(E219*F219)</f>
        <v>0</v>
      </c>
      <c r="H219" s="297"/>
      <c r="I219" s="292"/>
      <c r="J219" s="293"/>
      <c r="K219" s="293"/>
      <c r="L219" s="294"/>
      <c r="M219" s="251"/>
    </row>
    <row r="220" spans="1:13" s="233" customFormat="1" ht="13.5" customHeight="1">
      <c r="A220" s="209"/>
      <c r="B220" s="209"/>
      <c r="C220" s="300"/>
      <c r="D220" s="211"/>
      <c r="E220" s="298"/>
      <c r="F220" s="299"/>
      <c r="G220" s="298"/>
      <c r="H220" s="297"/>
      <c r="I220" s="292"/>
      <c r="J220" s="293"/>
      <c r="K220" s="293"/>
      <c r="L220" s="294"/>
      <c r="M220" s="251"/>
    </row>
    <row r="221" spans="1:13" s="233" customFormat="1" ht="13.5" customHeight="1">
      <c r="A221" s="209">
        <f>A157</f>
        <v>731</v>
      </c>
      <c r="B221" s="209"/>
      <c r="C221" s="288" t="str">
        <f>C157</f>
        <v>Ústřední vytápění, vzduchotechnika</v>
      </c>
      <c r="D221" s="211" t="s">
        <v>202</v>
      </c>
      <c r="E221" s="298"/>
      <c r="F221" s="299"/>
      <c r="G221" s="298">
        <f>SUM(G159:G220)</f>
        <v>0</v>
      </c>
      <c r="H221" s="297"/>
      <c r="I221" s="292"/>
      <c r="J221" s="293"/>
      <c r="K221" s="293"/>
      <c r="L221" s="294"/>
      <c r="M221" s="251"/>
    </row>
    <row r="222" spans="1:13" s="233" customFormat="1" ht="13.5" customHeight="1">
      <c r="A222" s="209"/>
      <c r="B222" s="209"/>
      <c r="C222" s="288"/>
      <c r="D222" s="211"/>
      <c r="E222" s="298"/>
      <c r="F222" s="299"/>
      <c r="G222" s="298"/>
      <c r="H222" s="297"/>
      <c r="I222" s="292"/>
      <c r="J222" s="293"/>
      <c r="K222" s="293"/>
      <c r="L222" s="294"/>
      <c r="M222" s="251"/>
    </row>
    <row r="223" spans="1:13" s="233" customFormat="1" ht="13.5" customHeight="1">
      <c r="A223" s="209"/>
      <c r="B223" s="209"/>
      <c r="C223" s="288"/>
      <c r="D223" s="211"/>
      <c r="E223" s="298"/>
      <c r="F223" s="299"/>
      <c r="G223" s="298"/>
      <c r="H223" s="297"/>
      <c r="I223" s="292"/>
      <c r="J223" s="293"/>
      <c r="K223" s="293"/>
      <c r="L223" s="294"/>
      <c r="M223" s="251"/>
    </row>
    <row r="224" spans="1:13" s="233" customFormat="1" ht="13.5" customHeight="1">
      <c r="A224" s="209"/>
      <c r="B224" s="209"/>
      <c r="C224" s="288"/>
      <c r="D224" s="211"/>
      <c r="E224" s="298"/>
      <c r="F224" s="299"/>
      <c r="G224" s="298"/>
      <c r="H224" s="297"/>
      <c r="I224" s="292"/>
      <c r="J224" s="293"/>
      <c r="K224" s="293"/>
      <c r="L224" s="294"/>
      <c r="M224" s="251"/>
    </row>
    <row r="225" spans="1:13" s="233" customFormat="1" ht="13.5" customHeight="1">
      <c r="A225" s="209">
        <v>741</v>
      </c>
      <c r="B225" s="209"/>
      <c r="C225" s="288" t="s">
        <v>111</v>
      </c>
      <c r="D225" s="211"/>
      <c r="E225" s="298"/>
      <c r="F225" s="299"/>
      <c r="G225" s="298"/>
      <c r="H225" s="297"/>
      <c r="I225" s="292"/>
      <c r="J225" s="293"/>
      <c r="K225" s="293"/>
      <c r="L225" s="294"/>
      <c r="M225" s="251"/>
    </row>
    <row r="226" spans="1:13" s="233" customFormat="1" ht="13.5" customHeight="1">
      <c r="A226" s="209"/>
      <c r="B226" s="209"/>
      <c r="C226" s="288"/>
      <c r="D226" s="211"/>
      <c r="E226" s="298"/>
      <c r="F226" s="299"/>
      <c r="G226" s="298"/>
      <c r="H226" s="297"/>
      <c r="I226" s="292"/>
      <c r="J226" s="293"/>
      <c r="K226" s="293"/>
      <c r="L226" s="294"/>
      <c r="M226" s="251"/>
    </row>
    <row r="227" spans="1:13" s="233" customFormat="1" ht="13.5" customHeight="1">
      <c r="A227" s="209">
        <v>1</v>
      </c>
      <c r="B227" s="209" t="s">
        <v>295</v>
      </c>
      <c r="C227" s="309" t="s">
        <v>296</v>
      </c>
      <c r="D227" s="315" t="s">
        <v>270</v>
      </c>
      <c r="E227" s="315">
        <v>10</v>
      </c>
      <c r="F227" s="322">
        <v>0</v>
      </c>
      <c r="G227" s="322">
        <f>SUM(E227*F227)</f>
        <v>0</v>
      </c>
      <c r="H227" s="297"/>
      <c r="I227" s="292"/>
      <c r="J227" s="293"/>
      <c r="K227" s="293"/>
      <c r="L227" s="294"/>
      <c r="M227" s="251"/>
    </row>
    <row r="228" spans="1:13" s="233" customFormat="1" ht="13.5" customHeight="1">
      <c r="A228" s="209">
        <v>2</v>
      </c>
      <c r="B228" s="209" t="s">
        <v>297</v>
      </c>
      <c r="C228" s="309" t="s">
        <v>298</v>
      </c>
      <c r="D228" s="315" t="s">
        <v>270</v>
      </c>
      <c r="E228" s="315">
        <v>22</v>
      </c>
      <c r="F228" s="322">
        <v>0</v>
      </c>
      <c r="G228" s="322">
        <f>SUM(E228*F228)</f>
        <v>0</v>
      </c>
      <c r="H228" s="297"/>
      <c r="I228" s="292"/>
      <c r="J228" s="293"/>
      <c r="K228" s="293"/>
      <c r="L228" s="294"/>
      <c r="M228" s="251"/>
    </row>
    <row r="229" spans="1:13" s="233" customFormat="1" ht="13.5" customHeight="1">
      <c r="A229" s="209">
        <v>3</v>
      </c>
      <c r="B229" s="209" t="s">
        <v>299</v>
      </c>
      <c r="C229" s="309" t="s">
        <v>78</v>
      </c>
      <c r="D229" s="315" t="s">
        <v>270</v>
      </c>
      <c r="E229" s="315">
        <v>28</v>
      </c>
      <c r="F229" s="322">
        <v>0</v>
      </c>
      <c r="G229" s="322">
        <f>SUM(E229*F229)</f>
        <v>0</v>
      </c>
      <c r="H229" s="297"/>
      <c r="I229" s="292"/>
      <c r="J229" s="293"/>
      <c r="K229" s="293"/>
      <c r="L229" s="294"/>
      <c r="M229" s="251"/>
    </row>
    <row r="230" spans="1:13" s="233" customFormat="1" ht="13.5" customHeight="1">
      <c r="A230" s="209">
        <v>4</v>
      </c>
      <c r="B230" s="209" t="s">
        <v>301</v>
      </c>
      <c r="C230" s="309" t="s">
        <v>300</v>
      </c>
      <c r="D230" s="315" t="s">
        <v>270</v>
      </c>
      <c r="E230" s="315">
        <v>95</v>
      </c>
      <c r="F230" s="322">
        <v>0</v>
      </c>
      <c r="G230" s="322">
        <f aca="true" t="shared" si="4" ref="G230:G260">SUM(E230*F230)</f>
        <v>0</v>
      </c>
      <c r="H230" s="297"/>
      <c r="I230" s="292"/>
      <c r="J230" s="293"/>
      <c r="K230" s="293"/>
      <c r="L230" s="294"/>
      <c r="M230" s="251"/>
    </row>
    <row r="231" spans="1:13" s="233" customFormat="1" ht="13.5" customHeight="1">
      <c r="A231" s="209">
        <v>5</v>
      </c>
      <c r="B231" s="209" t="s">
        <v>302</v>
      </c>
      <c r="C231" s="309" t="s">
        <v>79</v>
      </c>
      <c r="D231" s="315" t="s">
        <v>270</v>
      </c>
      <c r="E231" s="315">
        <v>12</v>
      </c>
      <c r="F231" s="322">
        <v>0</v>
      </c>
      <c r="G231" s="322">
        <f t="shared" si="4"/>
        <v>0</v>
      </c>
      <c r="H231" s="297"/>
      <c r="I231" s="292"/>
      <c r="J231" s="293"/>
      <c r="K231" s="293"/>
      <c r="L231" s="294"/>
      <c r="M231" s="251"/>
    </row>
    <row r="232" spans="1:13" s="233" customFormat="1" ht="13.5" customHeight="1">
      <c r="A232" s="209">
        <v>6</v>
      </c>
      <c r="B232" s="209" t="s">
        <v>303</v>
      </c>
      <c r="C232" s="309" t="s">
        <v>304</v>
      </c>
      <c r="D232" s="315" t="s">
        <v>270</v>
      </c>
      <c r="E232" s="315">
        <v>50</v>
      </c>
      <c r="F232" s="322">
        <v>0</v>
      </c>
      <c r="G232" s="322">
        <f t="shared" si="4"/>
        <v>0</v>
      </c>
      <c r="H232" s="297"/>
      <c r="I232" s="292"/>
      <c r="J232" s="293"/>
      <c r="K232" s="293"/>
      <c r="L232" s="294"/>
      <c r="M232" s="251"/>
    </row>
    <row r="233" spans="1:13" s="233" customFormat="1" ht="13.5" customHeight="1">
      <c r="A233" s="209">
        <v>7</v>
      </c>
      <c r="B233" s="209" t="s">
        <v>305</v>
      </c>
      <c r="C233" s="309" t="s">
        <v>80</v>
      </c>
      <c r="D233" s="315" t="s">
        <v>270</v>
      </c>
      <c r="E233" s="315">
        <v>10</v>
      </c>
      <c r="F233" s="322">
        <v>0</v>
      </c>
      <c r="G233" s="322">
        <f t="shared" si="4"/>
        <v>0</v>
      </c>
      <c r="H233" s="297"/>
      <c r="I233" s="292"/>
      <c r="J233" s="293"/>
      <c r="K233" s="293"/>
      <c r="L233" s="294"/>
      <c r="M233" s="251"/>
    </row>
    <row r="234" spans="1:13" s="233" customFormat="1" ht="13.5" customHeight="1">
      <c r="A234" s="209">
        <v>8</v>
      </c>
      <c r="B234" s="209" t="s">
        <v>306</v>
      </c>
      <c r="C234" s="309" t="s">
        <v>81</v>
      </c>
      <c r="D234" s="315" t="s">
        <v>270</v>
      </c>
      <c r="E234" s="315">
        <v>12</v>
      </c>
      <c r="F234" s="322">
        <v>0</v>
      </c>
      <c r="G234" s="322">
        <f t="shared" si="4"/>
        <v>0</v>
      </c>
      <c r="H234" s="297"/>
      <c r="I234" s="292"/>
      <c r="J234" s="293"/>
      <c r="K234" s="293"/>
      <c r="L234" s="294"/>
      <c r="M234" s="251"/>
    </row>
    <row r="235" spans="1:13" s="233" customFormat="1" ht="13.5" customHeight="1">
      <c r="A235" s="209">
        <v>9</v>
      </c>
      <c r="B235" s="209" t="s">
        <v>307</v>
      </c>
      <c r="C235" s="309" t="s">
        <v>308</v>
      </c>
      <c r="D235" s="315" t="s">
        <v>270</v>
      </c>
      <c r="E235" s="315">
        <v>20</v>
      </c>
      <c r="F235" s="322">
        <v>0</v>
      </c>
      <c r="G235" s="322">
        <f t="shared" si="4"/>
        <v>0</v>
      </c>
      <c r="H235" s="297"/>
      <c r="I235" s="292"/>
      <c r="J235" s="293"/>
      <c r="K235" s="293"/>
      <c r="L235" s="294"/>
      <c r="M235" s="251"/>
    </row>
    <row r="236" spans="1:13" s="233" customFormat="1" ht="13.5" customHeight="1">
      <c r="A236" s="209">
        <v>10</v>
      </c>
      <c r="B236" s="209" t="s">
        <v>309</v>
      </c>
      <c r="C236" s="309" t="s">
        <v>82</v>
      </c>
      <c r="D236" s="315" t="s">
        <v>376</v>
      </c>
      <c r="E236" s="315">
        <v>1</v>
      </c>
      <c r="F236" s="322">
        <v>0</v>
      </c>
      <c r="G236" s="322">
        <f t="shared" si="4"/>
        <v>0</v>
      </c>
      <c r="H236" s="297"/>
      <c r="I236" s="292"/>
      <c r="J236" s="293"/>
      <c r="K236" s="293"/>
      <c r="L236" s="294"/>
      <c r="M236" s="251"/>
    </row>
    <row r="237" spans="1:13" s="233" customFormat="1" ht="13.5" customHeight="1">
      <c r="A237" s="209">
        <v>11</v>
      </c>
      <c r="B237" s="209" t="s">
        <v>310</v>
      </c>
      <c r="C237" s="309" t="s">
        <v>83</v>
      </c>
      <c r="D237" s="315" t="s">
        <v>376</v>
      </c>
      <c r="E237" s="315">
        <v>1</v>
      </c>
      <c r="F237" s="322">
        <v>0</v>
      </c>
      <c r="G237" s="322">
        <f t="shared" si="4"/>
        <v>0</v>
      </c>
      <c r="H237" s="297"/>
      <c r="I237" s="292"/>
      <c r="J237" s="293"/>
      <c r="K237" s="293"/>
      <c r="L237" s="294"/>
      <c r="M237" s="251"/>
    </row>
    <row r="238" spans="1:13" s="233" customFormat="1" ht="12.75" customHeight="1">
      <c r="A238" s="209">
        <v>12</v>
      </c>
      <c r="B238" s="209" t="s">
        <v>311</v>
      </c>
      <c r="C238" s="309" t="s">
        <v>84</v>
      </c>
      <c r="D238" s="315" t="s">
        <v>376</v>
      </c>
      <c r="E238" s="315">
        <v>1</v>
      </c>
      <c r="F238" s="322">
        <v>0</v>
      </c>
      <c r="G238" s="322">
        <f t="shared" si="4"/>
        <v>0</v>
      </c>
      <c r="H238" s="297"/>
      <c r="I238" s="292"/>
      <c r="J238" s="293"/>
      <c r="K238" s="293"/>
      <c r="L238" s="294"/>
      <c r="M238" s="251"/>
    </row>
    <row r="239" spans="1:13" s="233" customFormat="1" ht="12.75" customHeight="1">
      <c r="A239" s="209">
        <v>13</v>
      </c>
      <c r="B239" s="209" t="s">
        <v>312</v>
      </c>
      <c r="C239" s="309" t="s">
        <v>85</v>
      </c>
      <c r="D239" s="315" t="s">
        <v>376</v>
      </c>
      <c r="E239" s="315">
        <v>1</v>
      </c>
      <c r="F239" s="322">
        <v>0</v>
      </c>
      <c r="G239" s="322">
        <f t="shared" si="4"/>
        <v>0</v>
      </c>
      <c r="H239" s="297"/>
      <c r="I239" s="292"/>
      <c r="J239" s="293"/>
      <c r="K239" s="293"/>
      <c r="L239" s="294"/>
      <c r="M239" s="251"/>
    </row>
    <row r="240" spans="1:13" s="233" customFormat="1" ht="12.75" customHeight="1">
      <c r="A240" s="209">
        <v>14</v>
      </c>
      <c r="B240" s="209" t="s">
        <v>313</v>
      </c>
      <c r="C240" s="309" t="s">
        <v>86</v>
      </c>
      <c r="D240" s="315" t="s">
        <v>376</v>
      </c>
      <c r="E240" s="315">
        <v>6</v>
      </c>
      <c r="F240" s="322">
        <v>0</v>
      </c>
      <c r="G240" s="322">
        <f t="shared" si="4"/>
        <v>0</v>
      </c>
      <c r="H240" s="297"/>
      <c r="I240" s="292"/>
      <c r="J240" s="293"/>
      <c r="K240" s="293"/>
      <c r="L240" s="294"/>
      <c r="M240" s="251"/>
    </row>
    <row r="241" spans="1:13" s="233" customFormat="1" ht="13.5" customHeight="1">
      <c r="A241" s="209">
        <v>15</v>
      </c>
      <c r="B241" s="209" t="s">
        <v>314</v>
      </c>
      <c r="C241" s="309" t="s">
        <v>87</v>
      </c>
      <c r="D241" s="315" t="s">
        <v>376</v>
      </c>
      <c r="E241" s="315">
        <v>2</v>
      </c>
      <c r="F241" s="322">
        <v>0</v>
      </c>
      <c r="G241" s="322">
        <f t="shared" si="4"/>
        <v>0</v>
      </c>
      <c r="H241" s="297"/>
      <c r="I241" s="292"/>
      <c r="J241" s="293"/>
      <c r="K241" s="293"/>
      <c r="L241" s="294"/>
      <c r="M241" s="251"/>
    </row>
    <row r="242" spans="1:13" s="233" customFormat="1" ht="13.5" customHeight="1">
      <c r="A242" s="209">
        <v>16</v>
      </c>
      <c r="B242" s="209" t="s">
        <v>315</v>
      </c>
      <c r="C242" s="309" t="s">
        <v>88</v>
      </c>
      <c r="D242" s="315" t="s">
        <v>376</v>
      </c>
      <c r="E242" s="315">
        <v>1</v>
      </c>
      <c r="F242" s="322">
        <v>0</v>
      </c>
      <c r="G242" s="322">
        <f t="shared" si="4"/>
        <v>0</v>
      </c>
      <c r="H242" s="297"/>
      <c r="I242" s="292"/>
      <c r="J242" s="293"/>
      <c r="K242" s="293"/>
      <c r="L242" s="294"/>
      <c r="M242" s="251"/>
    </row>
    <row r="243" spans="1:13" s="233" customFormat="1" ht="13.5" customHeight="1">
      <c r="A243" s="209">
        <v>17</v>
      </c>
      <c r="B243" s="209" t="s">
        <v>316</v>
      </c>
      <c r="C243" s="309" t="s">
        <v>89</v>
      </c>
      <c r="D243" s="315" t="s">
        <v>376</v>
      </c>
      <c r="E243" s="315">
        <v>6</v>
      </c>
      <c r="F243" s="322">
        <v>0</v>
      </c>
      <c r="G243" s="322">
        <f t="shared" si="4"/>
        <v>0</v>
      </c>
      <c r="H243" s="297"/>
      <c r="I243" s="292"/>
      <c r="J243" s="293"/>
      <c r="K243" s="293"/>
      <c r="L243" s="294"/>
      <c r="M243" s="251"/>
    </row>
    <row r="244" spans="1:13" s="233" customFormat="1" ht="13.5" customHeight="1">
      <c r="A244" s="209">
        <v>18</v>
      </c>
      <c r="B244" s="209" t="s">
        <v>317</v>
      </c>
      <c r="C244" s="309" t="s">
        <v>90</v>
      </c>
      <c r="D244" s="315" t="s">
        <v>376</v>
      </c>
      <c r="E244" s="315">
        <v>1</v>
      </c>
      <c r="F244" s="322">
        <v>0</v>
      </c>
      <c r="G244" s="322">
        <f t="shared" si="4"/>
        <v>0</v>
      </c>
      <c r="H244" s="297"/>
      <c r="I244" s="292"/>
      <c r="J244" s="293"/>
      <c r="K244" s="293"/>
      <c r="L244" s="294"/>
      <c r="M244" s="251"/>
    </row>
    <row r="245" spans="1:13" s="233" customFormat="1" ht="13.5" customHeight="1">
      <c r="A245" s="209">
        <v>19</v>
      </c>
      <c r="B245" s="209" t="s">
        <v>318</v>
      </c>
      <c r="C245" s="309" t="s">
        <v>91</v>
      </c>
      <c r="D245" s="315" t="s">
        <v>376</v>
      </c>
      <c r="E245" s="315">
        <v>1</v>
      </c>
      <c r="F245" s="322">
        <v>0</v>
      </c>
      <c r="G245" s="322">
        <f t="shared" si="4"/>
        <v>0</v>
      </c>
      <c r="H245" s="297"/>
      <c r="I245" s="292"/>
      <c r="J245" s="293"/>
      <c r="K245" s="293"/>
      <c r="L245" s="294"/>
      <c r="M245" s="251"/>
    </row>
    <row r="246" spans="1:13" s="233" customFormat="1" ht="13.5" customHeight="1">
      <c r="A246" s="209">
        <v>20</v>
      </c>
      <c r="B246" s="209" t="s">
        <v>320</v>
      </c>
      <c r="C246" s="309" t="s">
        <v>319</v>
      </c>
      <c r="D246" s="315" t="s">
        <v>376</v>
      </c>
      <c r="E246" s="315">
        <v>1</v>
      </c>
      <c r="F246" s="322">
        <v>0</v>
      </c>
      <c r="G246" s="322">
        <f t="shared" si="4"/>
        <v>0</v>
      </c>
      <c r="H246" s="297"/>
      <c r="I246" s="292"/>
      <c r="J246" s="293"/>
      <c r="K246" s="293"/>
      <c r="L246" s="294"/>
      <c r="M246" s="251"/>
    </row>
    <row r="247" spans="1:13" s="233" customFormat="1" ht="13.5" customHeight="1">
      <c r="A247" s="209">
        <v>21</v>
      </c>
      <c r="B247" s="209" t="s">
        <v>321</v>
      </c>
      <c r="C247" s="309" t="s">
        <v>92</v>
      </c>
      <c r="D247" s="315" t="s">
        <v>376</v>
      </c>
      <c r="E247" s="315">
        <v>6</v>
      </c>
      <c r="F247" s="322">
        <v>0</v>
      </c>
      <c r="G247" s="322">
        <f t="shared" si="4"/>
        <v>0</v>
      </c>
      <c r="H247" s="297"/>
      <c r="I247" s="292"/>
      <c r="J247" s="293"/>
      <c r="K247" s="293"/>
      <c r="L247" s="294"/>
      <c r="M247" s="251"/>
    </row>
    <row r="248" spans="1:13" s="233" customFormat="1" ht="13.5" customHeight="1">
      <c r="A248" s="209">
        <v>22</v>
      </c>
      <c r="B248" s="209" t="s">
        <v>322</v>
      </c>
      <c r="C248" s="309" t="s">
        <v>93</v>
      </c>
      <c r="D248" s="315" t="s">
        <v>376</v>
      </c>
      <c r="E248" s="315">
        <v>1</v>
      </c>
      <c r="F248" s="322">
        <v>0</v>
      </c>
      <c r="G248" s="322">
        <f t="shared" si="4"/>
        <v>0</v>
      </c>
      <c r="H248" s="297"/>
      <c r="I248" s="292"/>
      <c r="J248" s="293"/>
      <c r="K248" s="293"/>
      <c r="L248" s="294"/>
      <c r="M248" s="251"/>
    </row>
    <row r="249" spans="1:13" s="233" customFormat="1" ht="13.5" customHeight="1">
      <c r="A249" s="209">
        <v>23</v>
      </c>
      <c r="B249" s="209" t="s">
        <v>323</v>
      </c>
      <c r="C249" s="309" t="s">
        <v>94</v>
      </c>
      <c r="D249" s="315" t="s">
        <v>376</v>
      </c>
      <c r="E249" s="315">
        <v>1</v>
      </c>
      <c r="F249" s="322">
        <v>0</v>
      </c>
      <c r="G249" s="322">
        <f t="shared" si="4"/>
        <v>0</v>
      </c>
      <c r="H249" s="297"/>
      <c r="I249" s="292"/>
      <c r="J249" s="293"/>
      <c r="K249" s="293"/>
      <c r="L249" s="294"/>
      <c r="M249" s="251"/>
    </row>
    <row r="250" spans="1:13" s="233" customFormat="1" ht="13.5" customHeight="1">
      <c r="A250" s="209">
        <v>24</v>
      </c>
      <c r="B250" s="209" t="s">
        <v>324</v>
      </c>
      <c r="C250" s="309" t="s">
        <v>95</v>
      </c>
      <c r="D250" s="315" t="s">
        <v>376</v>
      </c>
      <c r="E250" s="315">
        <v>1</v>
      </c>
      <c r="F250" s="322">
        <v>0</v>
      </c>
      <c r="G250" s="322">
        <f t="shared" si="4"/>
        <v>0</v>
      </c>
      <c r="H250" s="297"/>
      <c r="I250" s="292"/>
      <c r="J250" s="293"/>
      <c r="K250" s="293"/>
      <c r="L250" s="294"/>
      <c r="M250" s="251"/>
    </row>
    <row r="251" spans="1:13" s="233" customFormat="1" ht="13.5" customHeight="1">
      <c r="A251" s="209">
        <v>25</v>
      </c>
      <c r="B251" s="209" t="s">
        <v>326</v>
      </c>
      <c r="C251" s="309" t="s">
        <v>96</v>
      </c>
      <c r="D251" s="315" t="s">
        <v>376</v>
      </c>
      <c r="E251" s="315">
        <v>2</v>
      </c>
      <c r="F251" s="322">
        <v>0</v>
      </c>
      <c r="G251" s="322">
        <f t="shared" si="4"/>
        <v>0</v>
      </c>
      <c r="H251" s="297"/>
      <c r="I251" s="292"/>
      <c r="J251" s="293"/>
      <c r="K251" s="293"/>
      <c r="L251" s="294"/>
      <c r="M251" s="251"/>
    </row>
    <row r="252" spans="1:13" s="233" customFormat="1" ht="13.5" customHeight="1">
      <c r="A252" s="209">
        <v>26</v>
      </c>
      <c r="B252" s="209" t="s">
        <v>328</v>
      </c>
      <c r="C252" s="309" t="s">
        <v>97</v>
      </c>
      <c r="D252" s="315" t="s">
        <v>376</v>
      </c>
      <c r="E252" s="315">
        <v>1</v>
      </c>
      <c r="F252" s="322">
        <v>0</v>
      </c>
      <c r="G252" s="322">
        <f t="shared" si="4"/>
        <v>0</v>
      </c>
      <c r="H252" s="297"/>
      <c r="I252" s="292"/>
      <c r="J252" s="293"/>
      <c r="K252" s="293"/>
      <c r="L252" s="294"/>
      <c r="M252" s="251"/>
    </row>
    <row r="253" spans="1:13" s="233" customFormat="1" ht="13.5" customHeight="1">
      <c r="A253" s="209">
        <v>27</v>
      </c>
      <c r="B253" s="209" t="s">
        <v>329</v>
      </c>
      <c r="C253" s="309" t="s">
        <v>98</v>
      </c>
      <c r="D253" s="315" t="s">
        <v>376</v>
      </c>
      <c r="E253" s="315">
        <v>12</v>
      </c>
      <c r="F253" s="322">
        <v>0</v>
      </c>
      <c r="G253" s="322">
        <f t="shared" si="4"/>
        <v>0</v>
      </c>
      <c r="H253" s="297"/>
      <c r="I253" s="292"/>
      <c r="J253" s="293"/>
      <c r="K253" s="293"/>
      <c r="L253" s="294"/>
      <c r="M253" s="251"/>
    </row>
    <row r="254" spans="1:13" s="233" customFormat="1" ht="13.5" customHeight="1">
      <c r="A254" s="209">
        <v>28</v>
      </c>
      <c r="B254" s="209" t="s">
        <v>331</v>
      </c>
      <c r="C254" s="323" t="s">
        <v>99</v>
      </c>
      <c r="D254" s="315" t="s">
        <v>376</v>
      </c>
      <c r="E254" s="315">
        <v>1</v>
      </c>
      <c r="F254" s="322">
        <v>0</v>
      </c>
      <c r="G254" s="322">
        <f t="shared" si="4"/>
        <v>0</v>
      </c>
      <c r="H254" s="297"/>
      <c r="I254" s="292"/>
      <c r="J254" s="293"/>
      <c r="K254" s="293"/>
      <c r="L254" s="294"/>
      <c r="M254" s="251"/>
    </row>
    <row r="255" spans="1:13" s="233" customFormat="1" ht="13.5" customHeight="1">
      <c r="A255" s="209">
        <v>29</v>
      </c>
      <c r="B255" s="209" t="s">
        <v>104</v>
      </c>
      <c r="C255" s="323" t="s">
        <v>100</v>
      </c>
      <c r="D255" s="315" t="s">
        <v>376</v>
      </c>
      <c r="E255" s="315">
        <v>2</v>
      </c>
      <c r="F255" s="322">
        <v>0</v>
      </c>
      <c r="G255" s="322">
        <f t="shared" si="4"/>
        <v>0</v>
      </c>
      <c r="H255" s="297"/>
      <c r="I255" s="292"/>
      <c r="J255" s="293"/>
      <c r="K255" s="293"/>
      <c r="L255" s="294"/>
      <c r="M255" s="251"/>
    </row>
    <row r="256" spans="1:13" s="233" customFormat="1" ht="13.5" customHeight="1">
      <c r="A256" s="209">
        <v>30</v>
      </c>
      <c r="B256" s="209" t="s">
        <v>105</v>
      </c>
      <c r="C256" s="309" t="s">
        <v>103</v>
      </c>
      <c r="D256" s="315" t="s">
        <v>325</v>
      </c>
      <c r="E256" s="315">
        <v>12</v>
      </c>
      <c r="F256" s="322">
        <v>0</v>
      </c>
      <c r="G256" s="322">
        <f t="shared" si="4"/>
        <v>0</v>
      </c>
      <c r="H256" s="297"/>
      <c r="I256" s="292"/>
      <c r="J256" s="293"/>
      <c r="K256" s="293"/>
      <c r="L256" s="294"/>
      <c r="M256" s="251"/>
    </row>
    <row r="257" spans="1:13" s="233" customFormat="1" ht="13.5" customHeight="1">
      <c r="A257" s="209">
        <v>31</v>
      </c>
      <c r="B257" s="209" t="s">
        <v>106</v>
      </c>
      <c r="C257" s="309" t="s">
        <v>327</v>
      </c>
      <c r="D257" s="315" t="s">
        <v>325</v>
      </c>
      <c r="E257" s="315">
        <v>72</v>
      </c>
      <c r="F257" s="322">
        <v>0</v>
      </c>
      <c r="G257" s="322">
        <f t="shared" si="4"/>
        <v>0</v>
      </c>
      <c r="H257" s="297"/>
      <c r="I257" s="292"/>
      <c r="J257" s="293"/>
      <c r="K257" s="293"/>
      <c r="L257" s="294"/>
      <c r="M257" s="251"/>
    </row>
    <row r="258" spans="1:13" s="233" customFormat="1" ht="13.5" customHeight="1">
      <c r="A258" s="209">
        <v>32</v>
      </c>
      <c r="B258" s="209" t="s">
        <v>107</v>
      </c>
      <c r="C258" s="309" t="s">
        <v>101</v>
      </c>
      <c r="D258" s="315" t="s">
        <v>325</v>
      </c>
      <c r="E258" s="315">
        <v>10</v>
      </c>
      <c r="F258" s="322">
        <v>0</v>
      </c>
      <c r="G258" s="322">
        <f t="shared" si="4"/>
        <v>0</v>
      </c>
      <c r="H258" s="297"/>
      <c r="I258" s="292"/>
      <c r="J258" s="293"/>
      <c r="K258" s="293"/>
      <c r="L258" s="294"/>
      <c r="M258" s="251"/>
    </row>
    <row r="259" spans="1:13" s="233" customFormat="1" ht="13.5" customHeight="1">
      <c r="A259" s="209">
        <v>33</v>
      </c>
      <c r="B259" s="209" t="s">
        <v>108</v>
      </c>
      <c r="C259" s="309" t="s">
        <v>330</v>
      </c>
      <c r="D259" s="315" t="s">
        <v>408</v>
      </c>
      <c r="E259" s="315">
        <v>1</v>
      </c>
      <c r="F259" s="322">
        <v>0</v>
      </c>
      <c r="G259" s="322">
        <f t="shared" si="4"/>
        <v>0</v>
      </c>
      <c r="H259" s="297"/>
      <c r="I259" s="292"/>
      <c r="J259" s="293"/>
      <c r="K259" s="293"/>
      <c r="L259" s="294"/>
      <c r="M259" s="251"/>
    </row>
    <row r="260" spans="1:13" s="233" customFormat="1" ht="13.5" customHeight="1">
      <c r="A260" s="209">
        <v>34</v>
      </c>
      <c r="B260" s="209" t="s">
        <v>109</v>
      </c>
      <c r="C260" s="309" t="s">
        <v>102</v>
      </c>
      <c r="D260" s="315" t="s">
        <v>408</v>
      </c>
      <c r="E260" s="315">
        <v>1</v>
      </c>
      <c r="F260" s="95">
        <v>0</v>
      </c>
      <c r="G260" s="322">
        <f t="shared" si="4"/>
        <v>0</v>
      </c>
      <c r="H260" s="297"/>
      <c r="I260" s="292"/>
      <c r="J260" s="293"/>
      <c r="K260" s="293"/>
      <c r="L260" s="294"/>
      <c r="M260" s="251"/>
    </row>
    <row r="261" spans="1:13" s="233" customFormat="1" ht="21.75" customHeight="1">
      <c r="A261" s="209">
        <v>35</v>
      </c>
      <c r="B261" s="209" t="s">
        <v>110</v>
      </c>
      <c r="C261" s="301" t="s">
        <v>341</v>
      </c>
      <c r="D261" s="211" t="s">
        <v>211</v>
      </c>
      <c r="E261" s="298">
        <v>1</v>
      </c>
      <c r="F261" s="299">
        <v>0</v>
      </c>
      <c r="G261" s="296">
        <f>E261*F261</f>
        <v>0</v>
      </c>
      <c r="H261" s="297"/>
      <c r="I261" s="292"/>
      <c r="J261" s="293"/>
      <c r="K261" s="293"/>
      <c r="L261" s="294"/>
      <c r="M261" s="251"/>
    </row>
    <row r="262" spans="1:13" s="233" customFormat="1" ht="13.5" customHeight="1">
      <c r="A262" s="209"/>
      <c r="B262" s="209"/>
      <c r="C262" s="288"/>
      <c r="D262" s="211"/>
      <c r="E262" s="298"/>
      <c r="F262" s="299"/>
      <c r="G262" s="298"/>
      <c r="H262" s="297"/>
      <c r="I262" s="292"/>
      <c r="J262" s="293"/>
      <c r="K262" s="293"/>
      <c r="L262" s="294"/>
      <c r="M262" s="251"/>
    </row>
    <row r="263" spans="1:13" s="233" customFormat="1" ht="13.5" customHeight="1">
      <c r="A263" s="209">
        <f>A225</f>
        <v>741</v>
      </c>
      <c r="B263" s="209"/>
      <c r="C263" s="288" t="str">
        <f>C225</f>
        <v>Měření a regulace, elektroinstalace</v>
      </c>
      <c r="D263" s="211" t="s">
        <v>202</v>
      </c>
      <c r="E263" s="298"/>
      <c r="F263" s="299"/>
      <c r="G263" s="298">
        <f>SUM(G227:G262)</f>
        <v>0</v>
      </c>
      <c r="H263" s="297"/>
      <c r="I263" s="292"/>
      <c r="J263" s="293"/>
      <c r="K263" s="293"/>
      <c r="L263" s="294"/>
      <c r="M263" s="251"/>
    </row>
    <row r="264" spans="1:13" s="233" customFormat="1" ht="13.5" customHeight="1">
      <c r="A264" s="209"/>
      <c r="B264" s="209"/>
      <c r="C264" s="288"/>
      <c r="D264" s="211"/>
      <c r="E264" s="298"/>
      <c r="F264" s="299"/>
      <c r="G264" s="298"/>
      <c r="H264" s="297"/>
      <c r="I264" s="292"/>
      <c r="J264" s="293"/>
      <c r="K264" s="293"/>
      <c r="L264" s="294"/>
      <c r="M264" s="251"/>
    </row>
    <row r="265" spans="1:12" s="233" customFormat="1" ht="13.5" customHeight="1">
      <c r="A265" s="209"/>
      <c r="B265" s="209"/>
      <c r="C265" s="214"/>
      <c r="D265" s="211"/>
      <c r="E265" s="230"/>
      <c r="F265" s="299"/>
      <c r="G265" s="298"/>
      <c r="H265" s="302"/>
      <c r="I265" s="265"/>
      <c r="J265" s="285"/>
      <c r="K265" s="285"/>
      <c r="L265" s="272"/>
    </row>
    <row r="266" spans="1:12" s="233" customFormat="1" ht="13.5" customHeight="1">
      <c r="A266" s="209">
        <v>763</v>
      </c>
      <c r="B266" s="209"/>
      <c r="C266" s="214" t="s">
        <v>342</v>
      </c>
      <c r="D266" s="211"/>
      <c r="E266" s="212"/>
      <c r="F266" s="268"/>
      <c r="G266" s="212"/>
      <c r="H266" s="265"/>
      <c r="I266" s="278"/>
      <c r="J266" s="166"/>
      <c r="K266" s="166"/>
      <c r="L266" s="272"/>
    </row>
    <row r="267" spans="1:12" s="233" customFormat="1" ht="13.5" customHeight="1">
      <c r="A267" s="209"/>
      <c r="B267" s="209"/>
      <c r="C267" s="214"/>
      <c r="D267" s="211"/>
      <c r="E267" s="212"/>
      <c r="F267" s="268"/>
      <c r="G267" s="212"/>
      <c r="H267" s="265"/>
      <c r="I267" s="278"/>
      <c r="J267" s="166"/>
      <c r="K267" s="166"/>
      <c r="L267" s="272"/>
    </row>
    <row r="268" spans="1:12" s="233" customFormat="1" ht="33.75" customHeight="1">
      <c r="A268" s="209">
        <v>1</v>
      </c>
      <c r="B268" s="209" t="s">
        <v>343</v>
      </c>
      <c r="C268" s="214" t="s">
        <v>344</v>
      </c>
      <c r="D268" s="211" t="s">
        <v>44</v>
      </c>
      <c r="E268" s="212">
        <v>31.54</v>
      </c>
      <c r="F268" s="268">
        <v>0</v>
      </c>
      <c r="G268" s="212">
        <f>E268*F268</f>
        <v>0</v>
      </c>
      <c r="H268" s="265"/>
      <c r="I268" s="278"/>
      <c r="J268" s="166"/>
      <c r="K268" s="166"/>
      <c r="L268" s="277"/>
    </row>
    <row r="269" spans="1:12" s="233" customFormat="1" ht="33.75" customHeight="1">
      <c r="A269" s="209">
        <v>2</v>
      </c>
      <c r="B269" s="209" t="s">
        <v>125</v>
      </c>
      <c r="C269" s="214" t="s">
        <v>124</v>
      </c>
      <c r="D269" s="211" t="s">
        <v>44</v>
      </c>
      <c r="E269" s="212">
        <v>10.98</v>
      </c>
      <c r="F269" s="268">
        <v>0</v>
      </c>
      <c r="G269" s="212">
        <f>E269*F269</f>
        <v>0</v>
      </c>
      <c r="H269" s="265"/>
      <c r="I269" s="278"/>
      <c r="J269" s="166"/>
      <c r="K269" s="166"/>
      <c r="L269" s="272"/>
    </row>
    <row r="270" spans="1:12" s="233" customFormat="1" ht="21.75" customHeight="1">
      <c r="A270" s="209">
        <v>3</v>
      </c>
      <c r="B270" s="209" t="s">
        <v>345</v>
      </c>
      <c r="C270" s="214" t="s">
        <v>126</v>
      </c>
      <c r="D270" s="270" t="s">
        <v>245</v>
      </c>
      <c r="E270" s="212">
        <v>1</v>
      </c>
      <c r="F270" s="268">
        <v>0</v>
      </c>
      <c r="G270" s="212">
        <f>E270*F270</f>
        <v>0</v>
      </c>
      <c r="H270" s="265"/>
      <c r="I270" s="278"/>
      <c r="J270" s="166"/>
      <c r="K270" s="166"/>
      <c r="L270" s="272"/>
    </row>
    <row r="271" spans="1:12" s="233" customFormat="1" ht="13.5" customHeight="1">
      <c r="A271" s="209">
        <v>4</v>
      </c>
      <c r="B271" s="209" t="s">
        <v>346</v>
      </c>
      <c r="C271" s="214" t="s">
        <v>347</v>
      </c>
      <c r="D271" s="211" t="s">
        <v>203</v>
      </c>
      <c r="E271" s="303">
        <f>SUM(G268:G270)</f>
        <v>0</v>
      </c>
      <c r="F271" s="268">
        <v>0</v>
      </c>
      <c r="G271" s="212">
        <f>E271*F271*0.01</f>
        <v>0</v>
      </c>
      <c r="H271" s="265"/>
      <c r="I271" s="278"/>
      <c r="J271" s="166"/>
      <c r="K271" s="166"/>
      <c r="L271" s="272"/>
    </row>
    <row r="272" spans="1:12" s="233" customFormat="1" ht="13.5" customHeight="1">
      <c r="A272" s="209"/>
      <c r="B272" s="209"/>
      <c r="C272" s="214"/>
      <c r="D272" s="211"/>
      <c r="E272" s="212"/>
      <c r="F272" s="268"/>
      <c r="G272" s="212"/>
      <c r="H272" s="265"/>
      <c r="I272" s="278"/>
      <c r="J272" s="166"/>
      <c r="K272" s="166"/>
      <c r="L272" s="272"/>
    </row>
    <row r="273" spans="1:12" s="233" customFormat="1" ht="13.5" customHeight="1">
      <c r="A273" s="209">
        <f>A266</f>
        <v>763</v>
      </c>
      <c r="B273" s="209"/>
      <c r="C273" s="214" t="str">
        <f>C266</f>
        <v>Dřevostavby, sádrokartony</v>
      </c>
      <c r="D273" s="211" t="s">
        <v>202</v>
      </c>
      <c r="E273" s="212"/>
      <c r="F273" s="268"/>
      <c r="G273" s="212">
        <f>SUM(G268:G272)</f>
        <v>0</v>
      </c>
      <c r="H273" s="265"/>
      <c r="I273" s="278"/>
      <c r="J273" s="166"/>
      <c r="K273" s="166"/>
      <c r="L273" s="272"/>
    </row>
    <row r="274" spans="1:12" s="233" customFormat="1" ht="13.5" customHeight="1">
      <c r="A274" s="209"/>
      <c r="B274" s="209"/>
      <c r="C274" s="214"/>
      <c r="D274" s="211"/>
      <c r="E274" s="230"/>
      <c r="F274" s="231"/>
      <c r="G274" s="230"/>
      <c r="H274" s="265"/>
      <c r="I274" s="278"/>
      <c r="J274" s="166"/>
      <c r="K274" s="166"/>
      <c r="L274" s="272"/>
    </row>
    <row r="275" spans="1:12" s="233" customFormat="1" ht="13.5" customHeight="1">
      <c r="A275" s="209">
        <v>766</v>
      </c>
      <c r="B275" s="209"/>
      <c r="C275" s="214" t="s">
        <v>348</v>
      </c>
      <c r="D275" s="211"/>
      <c r="E275" s="230"/>
      <c r="F275" s="231"/>
      <c r="G275" s="230"/>
      <c r="H275" s="265"/>
      <c r="I275" s="278"/>
      <c r="J275" s="166"/>
      <c r="K275" s="166"/>
      <c r="L275" s="272"/>
    </row>
    <row r="276" spans="1:12" s="233" customFormat="1" ht="13.5" customHeight="1">
      <c r="A276" s="209"/>
      <c r="B276" s="209"/>
      <c r="C276" s="214"/>
      <c r="D276" s="211"/>
      <c r="E276" s="230"/>
      <c r="F276" s="231"/>
      <c r="G276" s="230"/>
      <c r="H276" s="265"/>
      <c r="I276" s="278"/>
      <c r="J276" s="166"/>
      <c r="K276" s="166"/>
      <c r="L276" s="272"/>
    </row>
    <row r="277" spans="1:12" s="233" customFormat="1" ht="22.5" customHeight="1">
      <c r="A277" s="209">
        <v>1</v>
      </c>
      <c r="B277" s="209" t="s">
        <v>349</v>
      </c>
      <c r="C277" s="214" t="s">
        <v>135</v>
      </c>
      <c r="D277" s="211" t="s">
        <v>245</v>
      </c>
      <c r="E277" s="230">
        <v>1</v>
      </c>
      <c r="F277" s="231">
        <v>0</v>
      </c>
      <c r="G277" s="230">
        <f>E277*F277</f>
        <v>0</v>
      </c>
      <c r="H277" s="265"/>
      <c r="I277" s="278"/>
      <c r="J277" s="166"/>
      <c r="K277" s="166"/>
      <c r="L277" s="272"/>
    </row>
    <row r="278" spans="1:12" s="233" customFormat="1" ht="12.75" customHeight="1">
      <c r="A278" s="209">
        <v>2</v>
      </c>
      <c r="B278" s="209" t="s">
        <v>350</v>
      </c>
      <c r="C278" s="214" t="s">
        <v>136</v>
      </c>
      <c r="D278" s="211" t="s">
        <v>245</v>
      </c>
      <c r="E278" s="230">
        <v>1</v>
      </c>
      <c r="F278" s="231">
        <v>0</v>
      </c>
      <c r="G278" s="230">
        <f>E278*F278</f>
        <v>0</v>
      </c>
      <c r="H278" s="265"/>
      <c r="I278" s="278"/>
      <c r="J278" s="166"/>
      <c r="K278" s="166"/>
      <c r="L278" s="272"/>
    </row>
    <row r="279" spans="1:12" s="233" customFormat="1" ht="12.75" customHeight="1">
      <c r="A279" s="209">
        <v>3</v>
      </c>
      <c r="B279" s="209" t="s">
        <v>351</v>
      </c>
      <c r="C279" s="214" t="s">
        <v>353</v>
      </c>
      <c r="D279" s="211" t="s">
        <v>245</v>
      </c>
      <c r="E279" s="230">
        <v>2</v>
      </c>
      <c r="F279" s="231">
        <v>0</v>
      </c>
      <c r="G279" s="230">
        <f>E279*F279</f>
        <v>0</v>
      </c>
      <c r="H279" s="265"/>
      <c r="I279" s="278"/>
      <c r="J279" s="166"/>
      <c r="K279" s="166"/>
      <c r="L279" s="272"/>
    </row>
    <row r="280" spans="1:12" s="233" customFormat="1" ht="12.75" customHeight="1">
      <c r="A280" s="209">
        <v>4</v>
      </c>
      <c r="B280" s="209" t="s">
        <v>352</v>
      </c>
      <c r="C280" s="214" t="s">
        <v>354</v>
      </c>
      <c r="D280" s="211" t="s">
        <v>245</v>
      </c>
      <c r="E280" s="230">
        <v>2</v>
      </c>
      <c r="F280" s="231">
        <v>0</v>
      </c>
      <c r="G280" s="230">
        <f>E280*F280</f>
        <v>0</v>
      </c>
      <c r="H280" s="265"/>
      <c r="I280" s="278"/>
      <c r="J280" s="166"/>
      <c r="K280" s="166"/>
      <c r="L280" s="272"/>
    </row>
    <row r="281" spans="1:12" s="233" customFormat="1" ht="12.75" customHeight="1">
      <c r="A281" s="209">
        <v>5</v>
      </c>
      <c r="B281" s="209" t="s">
        <v>132</v>
      </c>
      <c r="C281" s="214" t="s">
        <v>133</v>
      </c>
      <c r="D281" s="211" t="s">
        <v>245</v>
      </c>
      <c r="E281" s="230">
        <v>1</v>
      </c>
      <c r="F281" s="231">
        <v>0</v>
      </c>
      <c r="G281" s="230">
        <f>E281*F281</f>
        <v>0</v>
      </c>
      <c r="H281" s="265"/>
      <c r="I281" s="278"/>
      <c r="J281" s="166"/>
      <c r="K281" s="166"/>
      <c r="L281" s="272"/>
    </row>
    <row r="282" spans="1:12" s="233" customFormat="1" ht="13.5" customHeight="1">
      <c r="A282" s="209">
        <v>6</v>
      </c>
      <c r="B282" s="209" t="s">
        <v>355</v>
      </c>
      <c r="C282" s="214" t="s">
        <v>356</v>
      </c>
      <c r="D282" s="211" t="s">
        <v>203</v>
      </c>
      <c r="E282" s="286">
        <f>SUM(G277:G281)</f>
        <v>0</v>
      </c>
      <c r="F282" s="231">
        <v>0</v>
      </c>
      <c r="G282" s="230">
        <f>E282*F282*0.01</f>
        <v>0</v>
      </c>
      <c r="H282" s="265"/>
      <c r="I282" s="278"/>
      <c r="J282" s="166"/>
      <c r="K282" s="166"/>
      <c r="L282" s="272"/>
    </row>
    <row r="283" spans="1:12" s="233" customFormat="1" ht="13.5" customHeight="1">
      <c r="A283" s="209"/>
      <c r="B283" s="209"/>
      <c r="C283" s="214"/>
      <c r="D283" s="211"/>
      <c r="E283" s="230"/>
      <c r="F283" s="231"/>
      <c r="G283" s="230"/>
      <c r="H283" s="265"/>
      <c r="I283" s="278"/>
      <c r="J283" s="166"/>
      <c r="K283" s="166"/>
      <c r="L283" s="272"/>
    </row>
    <row r="284" spans="1:12" s="233" customFormat="1" ht="13.5" customHeight="1">
      <c r="A284" s="209">
        <f>A275</f>
        <v>766</v>
      </c>
      <c r="B284" s="209"/>
      <c r="C284" s="214" t="str">
        <f>C275</f>
        <v>Konstrukce truhlářské</v>
      </c>
      <c r="D284" s="211" t="s">
        <v>202</v>
      </c>
      <c r="E284" s="230"/>
      <c r="F284" s="231"/>
      <c r="G284" s="230">
        <f>SUM(G277:G283)</f>
        <v>0</v>
      </c>
      <c r="H284" s="265"/>
      <c r="I284" s="278"/>
      <c r="J284" s="166"/>
      <c r="K284" s="166"/>
      <c r="L284" s="272"/>
    </row>
    <row r="285" spans="1:12" s="233" customFormat="1" ht="13.5" customHeight="1">
      <c r="A285" s="209"/>
      <c r="B285" s="209"/>
      <c r="C285" s="214"/>
      <c r="D285" s="211"/>
      <c r="E285" s="230"/>
      <c r="F285" s="231"/>
      <c r="G285" s="230"/>
      <c r="H285" s="265"/>
      <c r="I285" s="278"/>
      <c r="J285" s="166"/>
      <c r="K285" s="166"/>
      <c r="L285" s="272"/>
    </row>
    <row r="286" spans="1:12" s="233" customFormat="1" ht="13.5" customHeight="1">
      <c r="A286" s="209"/>
      <c r="B286" s="209"/>
      <c r="C286" s="214"/>
      <c r="D286" s="211"/>
      <c r="E286" s="230"/>
      <c r="F286" s="231"/>
      <c r="G286" s="230"/>
      <c r="H286" s="265"/>
      <c r="I286" s="278"/>
      <c r="J286" s="166"/>
      <c r="K286" s="166"/>
      <c r="L286" s="272"/>
    </row>
    <row r="287" spans="1:12" s="233" customFormat="1" ht="13.5" customHeight="1">
      <c r="A287" s="209"/>
      <c r="B287" s="209"/>
      <c r="C287" s="214"/>
      <c r="D287" s="211"/>
      <c r="E287" s="230"/>
      <c r="F287" s="231"/>
      <c r="G287" s="230"/>
      <c r="H287" s="265"/>
      <c r="I287" s="278"/>
      <c r="J287" s="166"/>
      <c r="K287" s="166"/>
      <c r="L287" s="272"/>
    </row>
    <row r="288" spans="1:12" s="233" customFormat="1" ht="13.5" customHeight="1">
      <c r="A288" s="209">
        <v>767</v>
      </c>
      <c r="B288" s="209"/>
      <c r="C288" s="214" t="s">
        <v>357</v>
      </c>
      <c r="D288" s="211"/>
      <c r="E288" s="230"/>
      <c r="F288" s="231"/>
      <c r="G288" s="230"/>
      <c r="H288" s="265"/>
      <c r="I288" s="278"/>
      <c r="J288" s="166"/>
      <c r="K288" s="166"/>
      <c r="L288" s="267"/>
    </row>
    <row r="289" spans="1:12" s="233" customFormat="1" ht="13.5" customHeight="1">
      <c r="A289" s="209"/>
      <c r="B289" s="209"/>
      <c r="C289" s="214"/>
      <c r="D289" s="211"/>
      <c r="E289" s="230"/>
      <c r="F289" s="231"/>
      <c r="G289" s="230"/>
      <c r="H289" s="265"/>
      <c r="I289" s="278"/>
      <c r="J289" s="166"/>
      <c r="K289" s="166"/>
      <c r="L289" s="272"/>
    </row>
    <row r="290" spans="1:12" s="233" customFormat="1" ht="22.5" customHeight="1">
      <c r="A290" s="209">
        <v>1</v>
      </c>
      <c r="B290" s="209" t="s">
        <v>358</v>
      </c>
      <c r="C290" s="325" t="s">
        <v>112</v>
      </c>
      <c r="D290" s="324" t="s">
        <v>376</v>
      </c>
      <c r="E290" s="230">
        <v>6</v>
      </c>
      <c r="F290" s="231">
        <v>0</v>
      </c>
      <c r="G290" s="230">
        <f>E290*F290</f>
        <v>0</v>
      </c>
      <c r="H290" s="265"/>
      <c r="I290" s="278"/>
      <c r="J290" s="166"/>
      <c r="K290" s="166"/>
      <c r="L290" s="272"/>
    </row>
    <row r="291" spans="1:12" s="233" customFormat="1" ht="22.5" customHeight="1">
      <c r="A291" s="209">
        <v>2</v>
      </c>
      <c r="B291" s="209" t="s">
        <v>359</v>
      </c>
      <c r="C291" s="325" t="s">
        <v>113</v>
      </c>
      <c r="D291" s="324" t="s">
        <v>376</v>
      </c>
      <c r="E291" s="230">
        <v>6</v>
      </c>
      <c r="F291" s="231">
        <v>0</v>
      </c>
      <c r="G291" s="230">
        <f>E291*F291</f>
        <v>0</v>
      </c>
      <c r="H291" s="265"/>
      <c r="I291" s="278"/>
      <c r="J291" s="166"/>
      <c r="K291" s="166"/>
      <c r="L291" s="272"/>
    </row>
    <row r="292" spans="1:12" s="233" customFormat="1" ht="24" customHeight="1">
      <c r="A292" s="209">
        <v>3</v>
      </c>
      <c r="B292" s="209" t="s">
        <v>360</v>
      </c>
      <c r="C292" s="325" t="s">
        <v>114</v>
      </c>
      <c r="D292" s="324" t="s">
        <v>376</v>
      </c>
      <c r="E292" s="230">
        <v>6</v>
      </c>
      <c r="F292" s="231">
        <v>0</v>
      </c>
      <c r="G292" s="230">
        <f>E292*F292</f>
        <v>0</v>
      </c>
      <c r="H292" s="265"/>
      <c r="I292" s="278"/>
      <c r="J292" s="166"/>
      <c r="K292" s="166"/>
      <c r="L292" s="272"/>
    </row>
    <row r="293" spans="1:12" s="233" customFormat="1" ht="12.75" customHeight="1">
      <c r="A293" s="209">
        <v>4</v>
      </c>
      <c r="B293" s="209" t="s">
        <v>361</v>
      </c>
      <c r="C293" s="214" t="s">
        <v>362</v>
      </c>
      <c r="D293" s="211" t="s">
        <v>203</v>
      </c>
      <c r="E293" s="286">
        <f>SUM(G290:G292)</f>
        <v>0</v>
      </c>
      <c r="F293" s="231">
        <v>0</v>
      </c>
      <c r="G293" s="230">
        <f>E293*F293*0.01</f>
        <v>0</v>
      </c>
      <c r="H293" s="265"/>
      <c r="I293" s="278"/>
      <c r="J293" s="166"/>
      <c r="K293" s="166"/>
      <c r="L293" s="272"/>
    </row>
    <row r="294" spans="1:12" s="233" customFormat="1" ht="13.5" customHeight="1">
      <c r="A294" s="209"/>
      <c r="B294" s="209"/>
      <c r="C294" s="214"/>
      <c r="D294" s="211"/>
      <c r="E294" s="230"/>
      <c r="F294" s="231"/>
      <c r="G294" s="230"/>
      <c r="H294" s="265"/>
      <c r="I294" s="278"/>
      <c r="J294" s="166"/>
      <c r="K294" s="166"/>
      <c r="L294" s="272"/>
    </row>
    <row r="295" spans="1:12" s="233" customFormat="1" ht="13.5" customHeight="1">
      <c r="A295" s="209">
        <f>A288</f>
        <v>767</v>
      </c>
      <c r="B295" s="209"/>
      <c r="C295" s="214" t="str">
        <f>C288</f>
        <v>Konstrukce zámečnické</v>
      </c>
      <c r="D295" s="211" t="s">
        <v>202</v>
      </c>
      <c r="E295" s="230"/>
      <c r="F295" s="231"/>
      <c r="G295" s="230">
        <f>SUM(G290:G294)</f>
        <v>0</v>
      </c>
      <c r="H295" s="265"/>
      <c r="I295" s="278"/>
      <c r="J295" s="166"/>
      <c r="K295" s="166"/>
      <c r="L295" s="272"/>
    </row>
    <row r="296" spans="1:12" s="233" customFormat="1" ht="13.5" customHeight="1">
      <c r="A296" s="209"/>
      <c r="B296" s="209"/>
      <c r="C296" s="214"/>
      <c r="D296" s="211"/>
      <c r="E296" s="230"/>
      <c r="F296" s="231"/>
      <c r="G296" s="230"/>
      <c r="H296" s="265"/>
      <c r="I296" s="278"/>
      <c r="J296" s="166"/>
      <c r="K296" s="166"/>
      <c r="L296" s="272"/>
    </row>
    <row r="297" spans="1:12" s="233" customFormat="1" ht="13.5" customHeight="1">
      <c r="A297" s="209"/>
      <c r="B297" s="209"/>
      <c r="C297" s="214"/>
      <c r="D297" s="211"/>
      <c r="E297" s="230"/>
      <c r="F297" s="231"/>
      <c r="G297" s="230"/>
      <c r="H297" s="265"/>
      <c r="I297" s="278"/>
      <c r="J297" s="166"/>
      <c r="K297" s="166"/>
      <c r="L297" s="272"/>
    </row>
    <row r="298" spans="1:12" s="233" customFormat="1" ht="13.5" customHeight="1">
      <c r="A298" s="209"/>
      <c r="B298" s="209"/>
      <c r="C298" s="214"/>
      <c r="D298" s="211"/>
      <c r="E298" s="230"/>
      <c r="F298" s="231"/>
      <c r="G298" s="230"/>
      <c r="H298" s="265"/>
      <c r="I298" s="278"/>
      <c r="J298" s="166"/>
      <c r="K298" s="166"/>
      <c r="L298" s="272"/>
    </row>
    <row r="299" spans="1:12" s="233" customFormat="1" ht="13.5" customHeight="1">
      <c r="A299" s="209">
        <v>783</v>
      </c>
      <c r="B299" s="209"/>
      <c r="C299" s="214" t="s">
        <v>364</v>
      </c>
      <c r="D299" s="211"/>
      <c r="E299" s="230"/>
      <c r="F299" s="231"/>
      <c r="G299" s="230"/>
      <c r="H299" s="265"/>
      <c r="I299" s="278"/>
      <c r="J299" s="166"/>
      <c r="K299" s="166"/>
      <c r="L299" s="267"/>
    </row>
    <row r="300" spans="1:12" s="233" customFormat="1" ht="13.5" customHeight="1">
      <c r="A300" s="209"/>
      <c r="B300" s="209"/>
      <c r="C300" s="214"/>
      <c r="D300" s="211"/>
      <c r="E300" s="230"/>
      <c r="F300" s="231"/>
      <c r="G300" s="230"/>
      <c r="H300" s="265"/>
      <c r="I300" s="278"/>
      <c r="J300" s="166"/>
      <c r="K300" s="166"/>
      <c r="L300" s="267"/>
    </row>
    <row r="301" spans="1:12" s="233" customFormat="1" ht="23.25" customHeight="1">
      <c r="A301" s="209">
        <v>1</v>
      </c>
      <c r="B301" s="209" t="s">
        <v>365</v>
      </c>
      <c r="C301" s="214" t="s">
        <v>576</v>
      </c>
      <c r="D301" s="211" t="s">
        <v>44</v>
      </c>
      <c r="E301" s="230">
        <v>12.03</v>
      </c>
      <c r="F301" s="231">
        <v>0</v>
      </c>
      <c r="G301" s="230">
        <f>E301*F301</f>
        <v>0</v>
      </c>
      <c r="H301" s="265"/>
      <c r="I301" s="278"/>
      <c r="J301" s="166"/>
      <c r="K301" s="166"/>
      <c r="L301" s="272"/>
    </row>
    <row r="302" spans="1:12" s="233" customFormat="1" ht="13.5" customHeight="1">
      <c r="A302" s="209">
        <v>2</v>
      </c>
      <c r="B302" s="209" t="s">
        <v>368</v>
      </c>
      <c r="C302" s="214" t="s">
        <v>366</v>
      </c>
      <c r="D302" s="211" t="s">
        <v>245</v>
      </c>
      <c r="E302" s="230">
        <v>2</v>
      </c>
      <c r="F302" s="231">
        <v>0</v>
      </c>
      <c r="G302" s="230">
        <f>E302*F302</f>
        <v>0</v>
      </c>
      <c r="H302" s="265"/>
      <c r="I302" s="278"/>
      <c r="J302" s="166"/>
      <c r="K302" s="166"/>
      <c r="L302" s="272"/>
    </row>
    <row r="303" spans="1:12" s="233" customFormat="1" ht="24.75" customHeight="1">
      <c r="A303" s="209">
        <v>3</v>
      </c>
      <c r="B303" s="209" t="s">
        <v>367</v>
      </c>
      <c r="C303" s="214" t="s">
        <v>134</v>
      </c>
      <c r="D303" s="211" t="s">
        <v>44</v>
      </c>
      <c r="E303" s="230">
        <v>4</v>
      </c>
      <c r="F303" s="231">
        <v>0</v>
      </c>
      <c r="G303" s="230">
        <f>E303*F303</f>
        <v>0</v>
      </c>
      <c r="H303" s="265"/>
      <c r="I303" s="278"/>
      <c r="J303" s="166"/>
      <c r="K303" s="166"/>
      <c r="L303" s="272"/>
    </row>
    <row r="304" spans="1:12" s="233" customFormat="1" ht="12.75" customHeight="1">
      <c r="A304" s="209"/>
      <c r="B304" s="209"/>
      <c r="C304" s="214"/>
      <c r="D304" s="211"/>
      <c r="E304" s="230"/>
      <c r="F304" s="231">
        <v>0</v>
      </c>
      <c r="G304" s="230"/>
      <c r="H304" s="265"/>
      <c r="I304" s="278"/>
      <c r="J304" s="166"/>
      <c r="K304" s="166"/>
      <c r="L304" s="272"/>
    </row>
    <row r="305" spans="1:12" s="233" customFormat="1" ht="12.75" customHeight="1">
      <c r="A305" s="209">
        <f>A299</f>
        <v>783</v>
      </c>
      <c r="B305" s="209"/>
      <c r="C305" s="214" t="str">
        <f>C299</f>
        <v>Nátěry</v>
      </c>
      <c r="D305" s="211" t="s">
        <v>202</v>
      </c>
      <c r="E305" s="230"/>
      <c r="F305" s="231"/>
      <c r="G305" s="230">
        <f>SUM(G301:G303)</f>
        <v>0</v>
      </c>
      <c r="H305" s="265"/>
      <c r="I305" s="278"/>
      <c r="J305" s="166"/>
      <c r="K305" s="166"/>
      <c r="L305" s="272"/>
    </row>
    <row r="306" spans="1:12" s="233" customFormat="1" ht="12.75" customHeight="1">
      <c r="A306" s="209"/>
      <c r="B306" s="209"/>
      <c r="C306" s="214"/>
      <c r="D306" s="211"/>
      <c r="E306" s="230"/>
      <c r="F306" s="231"/>
      <c r="G306" s="230"/>
      <c r="H306" s="265"/>
      <c r="I306" s="278"/>
      <c r="J306" s="166"/>
      <c r="K306" s="166"/>
      <c r="L306" s="272"/>
    </row>
    <row r="307" spans="1:12" s="233" customFormat="1" ht="12.75" customHeight="1">
      <c r="A307" s="209"/>
      <c r="B307" s="209"/>
      <c r="C307" s="214"/>
      <c r="D307" s="211"/>
      <c r="E307" s="230"/>
      <c r="F307" s="231"/>
      <c r="G307" s="230"/>
      <c r="H307" s="265"/>
      <c r="I307" s="278"/>
      <c r="J307" s="166"/>
      <c r="K307" s="166"/>
      <c r="L307" s="272"/>
    </row>
    <row r="308" spans="1:12" s="233" customFormat="1" ht="12.75" customHeight="1">
      <c r="A308" s="209"/>
      <c r="B308" s="209"/>
      <c r="C308" s="214"/>
      <c r="D308" s="211"/>
      <c r="E308" s="230"/>
      <c r="F308" s="231"/>
      <c r="G308" s="230"/>
      <c r="H308" s="265"/>
      <c r="I308" s="278"/>
      <c r="J308" s="166"/>
      <c r="K308" s="166"/>
      <c r="L308" s="272"/>
    </row>
    <row r="309" spans="1:12" s="233" customFormat="1" ht="12.75" customHeight="1">
      <c r="A309" s="209">
        <v>784</v>
      </c>
      <c r="B309" s="209"/>
      <c r="C309" s="214" t="s">
        <v>369</v>
      </c>
      <c r="D309" s="211"/>
      <c r="E309" s="230"/>
      <c r="F309" s="231"/>
      <c r="G309" s="230"/>
      <c r="H309" s="265"/>
      <c r="I309" s="278"/>
      <c r="J309" s="166"/>
      <c r="K309" s="166"/>
      <c r="L309" s="267"/>
    </row>
    <row r="310" spans="1:12" s="233" customFormat="1" ht="12.75" customHeight="1">
      <c r="A310" s="209"/>
      <c r="B310" s="209"/>
      <c r="C310" s="214"/>
      <c r="D310" s="211"/>
      <c r="E310" s="230"/>
      <c r="F310" s="231"/>
      <c r="G310" s="230"/>
      <c r="H310" s="265"/>
      <c r="I310" s="278"/>
      <c r="J310" s="166"/>
      <c r="K310" s="166"/>
      <c r="L310" s="272"/>
    </row>
    <row r="311" spans="1:12" s="233" customFormat="1" ht="22.5" customHeight="1">
      <c r="A311" s="209">
        <v>1</v>
      </c>
      <c r="B311" s="209" t="s">
        <v>370</v>
      </c>
      <c r="C311" s="214" t="s">
        <v>137</v>
      </c>
      <c r="D311" s="211" t="s">
        <v>44</v>
      </c>
      <c r="E311" s="230">
        <v>87.08</v>
      </c>
      <c r="F311" s="231">
        <v>0</v>
      </c>
      <c r="G311" s="230">
        <f>E311*F311</f>
        <v>0</v>
      </c>
      <c r="H311" s="265"/>
      <c r="I311" s="278"/>
      <c r="J311" s="166"/>
      <c r="K311" s="166"/>
      <c r="L311" s="272"/>
    </row>
    <row r="312" spans="1:12" s="233" customFormat="1" ht="13.5" customHeight="1">
      <c r="A312" s="209"/>
      <c r="B312" s="209"/>
      <c r="C312" s="214"/>
      <c r="D312" s="211"/>
      <c r="E312" s="230"/>
      <c r="F312" s="231"/>
      <c r="G312" s="230"/>
      <c r="H312" s="265"/>
      <c r="I312" s="278"/>
      <c r="J312" s="166"/>
      <c r="K312" s="166"/>
      <c r="L312" s="272"/>
    </row>
    <row r="313" spans="1:12" s="233" customFormat="1" ht="13.5" customHeight="1">
      <c r="A313" s="209">
        <f>A309</f>
        <v>784</v>
      </c>
      <c r="B313" s="209"/>
      <c r="C313" s="214" t="str">
        <f>C309</f>
        <v>Malby</v>
      </c>
      <c r="D313" s="211" t="s">
        <v>202</v>
      </c>
      <c r="E313" s="230"/>
      <c r="F313" s="231"/>
      <c r="G313" s="230">
        <f>SUM(G311:G311)</f>
        <v>0</v>
      </c>
      <c r="H313" s="265"/>
      <c r="I313" s="278"/>
      <c r="J313" s="166"/>
      <c r="K313" s="166"/>
      <c r="L313" s="272"/>
    </row>
    <row r="314" spans="1:12" s="233" customFormat="1" ht="13.5" customHeight="1">
      <c r="A314" s="209"/>
      <c r="B314" s="209"/>
      <c r="C314" s="214"/>
      <c r="D314" s="211"/>
      <c r="E314" s="230"/>
      <c r="F314" s="231"/>
      <c r="G314" s="230"/>
      <c r="H314" s="265"/>
      <c r="I314" s="278"/>
      <c r="J314" s="166"/>
      <c r="K314" s="166"/>
      <c r="L314" s="216"/>
    </row>
    <row r="315" spans="1:12" s="233" customFormat="1" ht="13.5" customHeight="1">
      <c r="A315" s="209"/>
      <c r="B315" s="209"/>
      <c r="C315" s="214"/>
      <c r="D315" s="211"/>
      <c r="E315" s="230"/>
      <c r="F315" s="231"/>
      <c r="G315" s="230"/>
      <c r="H315" s="265"/>
      <c r="I315" s="278"/>
      <c r="J315" s="166"/>
      <c r="K315" s="166"/>
      <c r="L315" s="216"/>
    </row>
    <row r="316" spans="1:12" s="233" customFormat="1" ht="13.5" customHeight="1">
      <c r="A316" s="166"/>
      <c r="B316" s="166"/>
      <c r="C316" s="305"/>
      <c r="D316" s="306"/>
      <c r="E316" s="307"/>
      <c r="F316" s="308"/>
      <c r="G316" s="307"/>
      <c r="H316" s="285"/>
      <c r="I316" s="166"/>
      <c r="J316" s="166"/>
      <c r="K316" s="166"/>
      <c r="L316" s="216"/>
    </row>
    <row r="317" ht="11.25" customHeight="1">
      <c r="F317" s="175"/>
    </row>
    <row r="318" ht="11.25" customHeight="1">
      <c r="F318" s="175"/>
    </row>
    <row r="319" ht="11.25" customHeight="1">
      <c r="F319" s="175"/>
    </row>
    <row r="320" ht="11.25" customHeight="1">
      <c r="F320" s="175"/>
    </row>
    <row r="321" ht="11.25" customHeight="1">
      <c r="F321" s="175"/>
    </row>
    <row r="322" ht="11.25" customHeight="1">
      <c r="F322" s="175"/>
    </row>
    <row r="323" ht="11.25" customHeight="1">
      <c r="F323" s="175"/>
    </row>
    <row r="324" ht="11.25" customHeight="1">
      <c r="F324" s="175"/>
    </row>
    <row r="325" ht="11.25" customHeight="1">
      <c r="F325" s="175"/>
    </row>
    <row r="326" ht="11.25" customHeight="1">
      <c r="F326" s="175"/>
    </row>
    <row r="327" ht="11.25" customHeight="1">
      <c r="F327" s="175"/>
    </row>
    <row r="328" ht="11.25" customHeight="1">
      <c r="F328" s="175"/>
    </row>
    <row r="329" ht="11.25" customHeight="1">
      <c r="F329" s="175"/>
    </row>
    <row r="330" ht="11.25" customHeight="1">
      <c r="F330" s="175"/>
    </row>
    <row r="331" ht="11.25" customHeight="1">
      <c r="F331" s="175"/>
    </row>
    <row r="332" ht="11.25" customHeight="1">
      <c r="F332" s="175"/>
    </row>
    <row r="333" ht="11.25" customHeight="1">
      <c r="F333" s="175"/>
    </row>
    <row r="334" ht="11.25" customHeight="1">
      <c r="F334" s="175"/>
    </row>
    <row r="335" ht="11.25" customHeight="1">
      <c r="F335" s="175"/>
    </row>
    <row r="336" ht="11.25" customHeight="1">
      <c r="F336" s="175"/>
    </row>
    <row r="337" ht="11.25" customHeight="1">
      <c r="F337" s="175"/>
    </row>
    <row r="338" ht="11.25" customHeight="1">
      <c r="F338" s="175"/>
    </row>
    <row r="339" ht="11.25" customHeight="1">
      <c r="F339" s="175"/>
    </row>
    <row r="340" ht="11.25" customHeight="1">
      <c r="F340" s="175"/>
    </row>
    <row r="341" ht="11.25" customHeight="1">
      <c r="F341" s="175"/>
    </row>
    <row r="342" ht="11.25" customHeight="1">
      <c r="F342" s="175"/>
    </row>
    <row r="343" ht="11.25" customHeight="1">
      <c r="F343" s="175"/>
    </row>
    <row r="344" ht="11.25" customHeight="1">
      <c r="F344" s="175"/>
    </row>
    <row r="345" ht="11.25" customHeight="1">
      <c r="F345" s="175"/>
    </row>
    <row r="346" ht="11.25" customHeight="1">
      <c r="F346" s="175"/>
    </row>
    <row r="347" ht="11.25" customHeight="1">
      <c r="F347" s="175"/>
    </row>
    <row r="348" ht="11.25" customHeight="1">
      <c r="F348" s="175"/>
    </row>
    <row r="349" ht="11.25" customHeight="1">
      <c r="F349" s="175"/>
    </row>
    <row r="350" ht="11.25" customHeight="1">
      <c r="F350" s="175"/>
    </row>
    <row r="351" ht="11.25" customHeight="1">
      <c r="F351" s="175"/>
    </row>
    <row r="352" ht="11.25" customHeight="1">
      <c r="F352" s="175"/>
    </row>
    <row r="353" ht="11.25" customHeight="1">
      <c r="F353" s="175"/>
    </row>
    <row r="354" ht="11.25" customHeight="1">
      <c r="F354" s="175"/>
    </row>
    <row r="355" ht="11.25" customHeight="1">
      <c r="F355" s="175"/>
    </row>
    <row r="356" ht="11.25" customHeight="1">
      <c r="F356" s="175"/>
    </row>
    <row r="357" ht="11.25" customHeight="1">
      <c r="F357" s="175"/>
    </row>
    <row r="358" ht="11.25" customHeight="1">
      <c r="F358" s="175"/>
    </row>
    <row r="359" ht="11.25" customHeight="1">
      <c r="F359" s="175"/>
    </row>
    <row r="360" ht="11.25" customHeight="1">
      <c r="F360" s="175"/>
    </row>
    <row r="361" ht="11.25" customHeight="1">
      <c r="F361" s="175"/>
    </row>
    <row r="362" ht="11.25" customHeight="1">
      <c r="F362" s="175"/>
    </row>
    <row r="363" ht="11.25" customHeight="1">
      <c r="F363" s="175"/>
    </row>
    <row r="364" ht="11.25" customHeight="1">
      <c r="F364" s="175"/>
    </row>
    <row r="365" ht="11.25" customHeight="1">
      <c r="F365" s="175"/>
    </row>
    <row r="366" ht="11.25" customHeight="1">
      <c r="F366" s="175"/>
    </row>
    <row r="367" ht="11.25" customHeight="1">
      <c r="F367" s="175"/>
    </row>
    <row r="368" ht="11.25" customHeight="1">
      <c r="F368" s="175"/>
    </row>
    <row r="369" ht="11.25" customHeight="1">
      <c r="F369" s="175"/>
    </row>
    <row r="370" ht="11.25" customHeight="1">
      <c r="F370" s="175"/>
    </row>
    <row r="371" ht="11.25" customHeight="1">
      <c r="F371" s="175"/>
    </row>
    <row r="372" ht="11.25" customHeight="1">
      <c r="F372" s="175"/>
    </row>
    <row r="373" ht="11.25" customHeight="1">
      <c r="F373" s="175"/>
    </row>
    <row r="374" ht="11.25" customHeight="1">
      <c r="F374" s="175"/>
    </row>
    <row r="375" ht="11.25" customHeight="1">
      <c r="F375" s="175"/>
    </row>
    <row r="376" ht="11.25" customHeight="1">
      <c r="F376" s="175"/>
    </row>
    <row r="377" ht="11.25" customHeight="1">
      <c r="F377" s="175"/>
    </row>
    <row r="378" ht="11.25" customHeight="1">
      <c r="F378" s="175"/>
    </row>
    <row r="379" ht="11.25" customHeight="1">
      <c r="F379" s="175"/>
    </row>
    <row r="380" ht="11.25" customHeight="1">
      <c r="F380" s="175"/>
    </row>
    <row r="381" ht="11.25" customHeight="1">
      <c r="F381" s="175"/>
    </row>
    <row r="382" ht="11.25" customHeight="1">
      <c r="F382" s="175"/>
    </row>
    <row r="383" ht="11.25" customHeight="1">
      <c r="F383" s="175"/>
    </row>
    <row r="384" ht="11.25" customHeight="1">
      <c r="F384" s="175"/>
    </row>
    <row r="385" ht="11.25" customHeight="1">
      <c r="F385" s="175"/>
    </row>
    <row r="386" ht="11.25" customHeight="1">
      <c r="F386" s="175"/>
    </row>
    <row r="387" ht="11.25" customHeight="1">
      <c r="F387" s="175"/>
    </row>
    <row r="388" ht="11.25" customHeight="1">
      <c r="F388" s="175"/>
    </row>
    <row r="389" ht="11.25" customHeight="1">
      <c r="F389" s="175"/>
    </row>
    <row r="390" ht="11.25" customHeight="1">
      <c r="F390" s="175"/>
    </row>
    <row r="391" ht="11.25" customHeight="1">
      <c r="F391" s="175"/>
    </row>
    <row r="392" ht="11.25" customHeight="1">
      <c r="F392" s="175"/>
    </row>
    <row r="393" ht="11.25" customHeight="1">
      <c r="F393" s="175"/>
    </row>
    <row r="394" ht="11.25" customHeight="1">
      <c r="F394" s="175"/>
    </row>
    <row r="395" ht="11.25" customHeight="1">
      <c r="F395" s="175"/>
    </row>
    <row r="396" ht="11.25" customHeight="1">
      <c r="F396" s="175"/>
    </row>
    <row r="397" ht="11.25" customHeight="1">
      <c r="F397" s="175"/>
    </row>
    <row r="398" ht="11.25" customHeight="1">
      <c r="F398" s="175"/>
    </row>
    <row r="399" ht="11.25" customHeight="1">
      <c r="F399" s="175"/>
    </row>
    <row r="400" ht="11.25" customHeight="1">
      <c r="F400" s="175"/>
    </row>
    <row r="401" ht="11.25" customHeight="1">
      <c r="F401" s="175"/>
    </row>
    <row r="402" ht="11.25" customHeight="1">
      <c r="F402" s="175"/>
    </row>
    <row r="403" ht="11.25" customHeight="1">
      <c r="F403" s="175"/>
    </row>
    <row r="404" ht="11.25" customHeight="1">
      <c r="F404" s="175"/>
    </row>
    <row r="405" ht="11.25" customHeight="1">
      <c r="F405" s="175"/>
    </row>
    <row r="406" ht="11.25" customHeight="1">
      <c r="F406" s="175"/>
    </row>
    <row r="407" ht="11.25" customHeight="1">
      <c r="F407" s="175"/>
    </row>
    <row r="408" ht="11.25" customHeight="1">
      <c r="F408" s="175"/>
    </row>
    <row r="409" ht="11.25" customHeight="1">
      <c r="F409" s="175"/>
    </row>
    <row r="410" ht="11.25" customHeight="1">
      <c r="F410" s="175"/>
    </row>
    <row r="411" ht="11.25" customHeight="1">
      <c r="F411" s="175"/>
    </row>
  </sheetData>
  <sheetProtection/>
  <mergeCells count="28">
    <mergeCell ref="A14:B14"/>
    <mergeCell ref="C14:F14"/>
    <mergeCell ref="H13:J13"/>
    <mergeCell ref="K7:L7"/>
    <mergeCell ref="H7:J7"/>
    <mergeCell ref="H12:J12"/>
    <mergeCell ref="K12:L12"/>
    <mergeCell ref="H8:J8"/>
    <mergeCell ref="K8:L8"/>
    <mergeCell ref="H9:J9"/>
    <mergeCell ref="K9:L9"/>
    <mergeCell ref="H10:J10"/>
    <mergeCell ref="K10:L10"/>
    <mergeCell ref="C16:F16"/>
    <mergeCell ref="C15:F15"/>
    <mergeCell ref="K13:L13"/>
    <mergeCell ref="G14:H14"/>
    <mergeCell ref="I14:K14"/>
    <mergeCell ref="A16:B16"/>
    <mergeCell ref="A17:B17"/>
    <mergeCell ref="A15:B15"/>
    <mergeCell ref="I17:K17"/>
    <mergeCell ref="G16:H16"/>
    <mergeCell ref="G15:H15"/>
    <mergeCell ref="I16:K16"/>
    <mergeCell ref="G17:H17"/>
    <mergeCell ref="I15:K15"/>
    <mergeCell ref="C17:F17"/>
  </mergeCells>
  <hyperlinks>
    <hyperlink ref="C38" location="'Rozpočet - výkaz výměr,'!C213" display="'Rozpočet - výkaz výměr,'!C213"/>
    <hyperlink ref="C39" location="'Rozpočet - výkaz výměr,'!C285" display="'Rozpočet - výkaz výměr,'!C285"/>
    <hyperlink ref="C40" location="'Rozpočet - výkaz výměr,'!C356" display="'Rozpočet - výkaz výměr,'!C356"/>
    <hyperlink ref="C41" location="'Rozpočet - výkaz výměr,'!C554" display="'Rozpočet - výkaz výměr,'!C554"/>
    <hyperlink ref="C42" location="'Rozpočet - výkaz výměr,'!C586" display="'Rozpočet - výkaz výměr,'!C586"/>
    <hyperlink ref="C43" location="'Rozpočet - výkaz výměr,'!C730" display="'Rozpočet - výkaz výměr,'!C730"/>
    <hyperlink ref="C51" location="'Rozpočet - výkaz výměr,'!C835" display="'Rozpočet - výkaz výměr,'!C835"/>
    <hyperlink ref="C52" location="'Rozpočet - výkaz výměr,'!C852" display="'Rozpočet - výkaz výměr,'!C852"/>
    <hyperlink ref="C53" location="'Rozpočet - výkaz výměr,'!C914" display="'Rozpočet - výkaz výměr,'!C914"/>
    <hyperlink ref="C54" location="'Rozpočet - výkaz výměr,'!C972" display="'Rozpočet - výkaz výměr,'!C972"/>
    <hyperlink ref="C55" location="'Rozpočet - výkaz výměr,'!C1002" display="'Rozpočet - výkaz výměr,'!C1002"/>
    <hyperlink ref="C56" location="'Rozpočet - výkaz výměr,'!C1080" display="'Rozpočet - výkaz výměr,'!C1080"/>
    <hyperlink ref="C57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F108" sqref="F108"/>
    </sheetView>
  </sheetViews>
  <sheetFormatPr defaultColWidth="9.140625" defaultRowHeight="11.25" customHeight="1"/>
  <cols>
    <col min="1" max="1" width="4.8515625" style="27" customWidth="1"/>
    <col min="2" max="2" width="12.7109375" style="27" customWidth="1"/>
    <col min="3" max="3" width="38.00390625" style="110" customWidth="1"/>
    <col min="4" max="4" width="5.421875" style="27" customWidth="1"/>
    <col min="5" max="5" width="9.00390625" style="125" customWidth="1"/>
    <col min="6" max="6" width="10.00390625" style="27" customWidth="1"/>
    <col min="7" max="7" width="13.00390625" style="126" customWidth="1"/>
    <col min="8" max="8" width="7.7109375" style="109" customWidth="1"/>
    <col min="9" max="11" width="7.7109375" style="27" customWidth="1"/>
    <col min="12" max="12" width="13.7109375" style="110" customWidth="1"/>
    <col min="13" max="13" width="9.00390625" style="27" customWidth="1"/>
    <col min="14" max="16384" width="9.140625" style="27" customWidth="1"/>
  </cols>
  <sheetData>
    <row r="1" spans="1:12" ht="16.5" customHeight="1">
      <c r="A1" s="21" t="s">
        <v>244</v>
      </c>
      <c r="B1" s="22"/>
      <c r="C1" s="23"/>
      <c r="D1" s="22"/>
      <c r="E1" s="24"/>
      <c r="F1" s="22"/>
      <c r="G1" s="22"/>
      <c r="H1" s="25"/>
      <c r="I1" s="22"/>
      <c r="J1" s="22"/>
      <c r="K1" s="22"/>
      <c r="L1" s="26"/>
    </row>
    <row r="2" spans="1:12" ht="16.5" customHeight="1">
      <c r="A2" s="21"/>
      <c r="B2" s="22"/>
      <c r="C2" s="23"/>
      <c r="D2" s="22"/>
      <c r="E2" s="24"/>
      <c r="F2" s="22"/>
      <c r="G2" s="22"/>
      <c r="H2" s="25"/>
      <c r="I2" s="22"/>
      <c r="J2" s="22"/>
      <c r="K2" s="22"/>
      <c r="L2" s="26"/>
    </row>
    <row r="3" spans="1:12" ht="15" customHeight="1">
      <c r="A3" s="28" t="s">
        <v>332</v>
      </c>
      <c r="B3" s="29"/>
      <c r="C3" s="30"/>
      <c r="D3" s="29"/>
      <c r="E3" s="31"/>
      <c r="F3" s="29"/>
      <c r="G3" s="29"/>
      <c r="H3" s="32"/>
      <c r="I3" s="29"/>
      <c r="J3" s="33"/>
      <c r="K3" s="33"/>
      <c r="L3" s="26"/>
    </row>
    <row r="4" spans="1:12" ht="15" customHeight="1">
      <c r="A4" s="28" t="s">
        <v>167</v>
      </c>
      <c r="B4" s="29"/>
      <c r="C4" s="30"/>
      <c r="D4" s="29"/>
      <c r="E4" s="31"/>
      <c r="F4" s="29"/>
      <c r="G4" s="29"/>
      <c r="H4" s="32"/>
      <c r="I4" s="29"/>
      <c r="J4" s="33"/>
      <c r="K4" s="33"/>
      <c r="L4" s="26"/>
    </row>
    <row r="5" spans="1:12" ht="15" customHeight="1">
      <c r="A5" s="28" t="s">
        <v>448</v>
      </c>
      <c r="B5" s="29"/>
      <c r="C5" s="30"/>
      <c r="D5" s="29"/>
      <c r="E5" s="31"/>
      <c r="F5" s="29"/>
      <c r="G5" s="29"/>
      <c r="H5" s="32"/>
      <c r="I5" s="29"/>
      <c r="J5" s="33"/>
      <c r="K5" s="33"/>
      <c r="L5" s="26"/>
    </row>
    <row r="6" spans="1:12" ht="15" customHeight="1">
      <c r="A6" s="28"/>
      <c r="B6" s="29"/>
      <c r="C6" s="30"/>
      <c r="D6" s="29"/>
      <c r="E6" s="31"/>
      <c r="F6" s="29"/>
      <c r="G6" s="29"/>
      <c r="H6" s="32"/>
      <c r="I6" s="29"/>
      <c r="J6" s="33"/>
      <c r="K6" s="33"/>
      <c r="L6" s="26"/>
    </row>
    <row r="7" spans="1:12" s="37" customFormat="1" ht="15" customHeight="1">
      <c r="A7" s="34" t="s">
        <v>214</v>
      </c>
      <c r="B7" s="34"/>
      <c r="C7" s="35"/>
      <c r="D7" s="34"/>
      <c r="E7" s="36"/>
      <c r="F7" s="34"/>
      <c r="G7" s="34"/>
      <c r="H7" s="360" t="s">
        <v>212</v>
      </c>
      <c r="I7" s="360"/>
      <c r="J7" s="360"/>
      <c r="K7" s="359"/>
      <c r="L7" s="359"/>
    </row>
    <row r="8" spans="1:12" s="37" customFormat="1" ht="15" customHeight="1">
      <c r="A8" s="34" t="s">
        <v>215</v>
      </c>
      <c r="B8" s="34"/>
      <c r="C8" s="35"/>
      <c r="D8" s="34"/>
      <c r="E8" s="36"/>
      <c r="F8" s="34"/>
      <c r="G8" s="34"/>
      <c r="H8" s="360"/>
      <c r="I8" s="360"/>
      <c r="J8" s="360"/>
      <c r="K8" s="359"/>
      <c r="L8" s="359"/>
    </row>
    <row r="9" spans="1:12" s="37" customFormat="1" ht="15" customHeight="1">
      <c r="A9" s="34" t="s">
        <v>216</v>
      </c>
      <c r="B9" s="34"/>
      <c r="C9" s="35"/>
      <c r="D9" s="34"/>
      <c r="E9" s="36"/>
      <c r="F9" s="34"/>
      <c r="G9" s="34"/>
      <c r="H9" s="360" t="s">
        <v>213</v>
      </c>
      <c r="I9" s="361"/>
      <c r="J9" s="361"/>
      <c r="K9" s="359" t="s">
        <v>372</v>
      </c>
      <c r="L9" s="359"/>
    </row>
    <row r="10" spans="1:12" s="37" customFormat="1" ht="15" customHeight="1">
      <c r="A10" s="34" t="s">
        <v>217</v>
      </c>
      <c r="B10" s="34"/>
      <c r="C10" s="35"/>
      <c r="D10" s="34"/>
      <c r="E10" s="36"/>
      <c r="F10" s="34"/>
      <c r="G10" s="34"/>
      <c r="H10" s="360"/>
      <c r="I10" s="361"/>
      <c r="J10" s="361"/>
      <c r="K10" s="359"/>
      <c r="L10" s="359"/>
    </row>
    <row r="11" spans="1:12" ht="15" customHeight="1">
      <c r="A11" s="28"/>
      <c r="B11" s="29"/>
      <c r="C11" s="30"/>
      <c r="D11" s="29"/>
      <c r="E11" s="31"/>
      <c r="F11" s="29"/>
      <c r="G11" s="29"/>
      <c r="H11" s="32"/>
      <c r="I11" s="29"/>
      <c r="J11" s="33"/>
      <c r="K11" s="33"/>
      <c r="L11" s="26"/>
    </row>
    <row r="12" spans="1:12" ht="15" customHeight="1">
      <c r="A12" s="29" t="s">
        <v>182</v>
      </c>
      <c r="B12" s="29"/>
      <c r="C12" s="30"/>
      <c r="D12" s="29"/>
      <c r="E12" s="31"/>
      <c r="F12" s="29"/>
      <c r="G12" s="29"/>
      <c r="H12" s="360"/>
      <c r="I12" s="361"/>
      <c r="J12" s="361"/>
      <c r="K12" s="359"/>
      <c r="L12" s="359"/>
    </row>
    <row r="13" spans="1:12" ht="15" customHeight="1">
      <c r="A13" s="29"/>
      <c r="B13" s="29"/>
      <c r="C13" s="30"/>
      <c r="D13" s="29"/>
      <c r="E13" s="31"/>
      <c r="F13" s="29"/>
      <c r="G13" s="29"/>
      <c r="H13" s="360"/>
      <c r="I13" s="361"/>
      <c r="J13" s="361"/>
      <c r="K13" s="359"/>
      <c r="L13" s="359"/>
    </row>
    <row r="14" spans="1:12" ht="15" customHeight="1">
      <c r="A14" s="345"/>
      <c r="B14" s="345"/>
      <c r="C14" s="353" t="s">
        <v>222</v>
      </c>
      <c r="D14" s="346"/>
      <c r="E14" s="346"/>
      <c r="F14" s="346"/>
      <c r="G14" s="345" t="s">
        <v>221</v>
      </c>
      <c r="H14" s="346"/>
      <c r="I14" s="345" t="s">
        <v>223</v>
      </c>
      <c r="J14" s="358"/>
      <c r="K14" s="358"/>
      <c r="L14" s="26"/>
    </row>
    <row r="15" spans="1:12" ht="15" customHeight="1">
      <c r="A15" s="345" t="s">
        <v>218</v>
      </c>
      <c r="B15" s="345"/>
      <c r="C15" s="345" t="s">
        <v>333</v>
      </c>
      <c r="D15" s="346"/>
      <c r="E15" s="346"/>
      <c r="F15" s="346"/>
      <c r="G15" s="345"/>
      <c r="H15" s="346"/>
      <c r="I15" s="345"/>
      <c r="J15" s="358"/>
      <c r="K15" s="358"/>
      <c r="L15" s="26"/>
    </row>
    <row r="16" spans="1:12" ht="15" customHeight="1">
      <c r="A16" s="345" t="s">
        <v>219</v>
      </c>
      <c r="B16" s="345"/>
      <c r="C16" s="345" t="s">
        <v>334</v>
      </c>
      <c r="D16" s="346"/>
      <c r="E16" s="346"/>
      <c r="F16" s="346"/>
      <c r="G16" s="345"/>
      <c r="H16" s="346"/>
      <c r="I16" s="345"/>
      <c r="J16" s="358"/>
      <c r="K16" s="358"/>
      <c r="L16" s="26"/>
    </row>
    <row r="17" spans="1:12" ht="15" customHeight="1">
      <c r="A17" s="345" t="s">
        <v>220</v>
      </c>
      <c r="B17" s="345"/>
      <c r="C17" s="353"/>
      <c r="D17" s="346"/>
      <c r="E17" s="346"/>
      <c r="F17" s="346"/>
      <c r="G17" s="345"/>
      <c r="H17" s="346"/>
      <c r="I17" s="345"/>
      <c r="J17" s="358"/>
      <c r="K17" s="358"/>
      <c r="L17" s="26"/>
    </row>
    <row r="18" spans="1:12" ht="13.5" customHeight="1">
      <c r="A18" s="29"/>
      <c r="B18" s="29"/>
      <c r="C18" s="30"/>
      <c r="D18" s="29"/>
      <c r="E18" s="31"/>
      <c r="F18" s="29"/>
      <c r="G18" s="33"/>
      <c r="H18" s="29"/>
      <c r="I18" s="33"/>
      <c r="J18" s="33"/>
      <c r="K18" s="26"/>
      <c r="L18" s="26"/>
    </row>
    <row r="19" spans="1:12" ht="13.5" customHeight="1">
      <c r="A19" s="29" t="s">
        <v>335</v>
      </c>
      <c r="B19" s="29"/>
      <c r="C19" s="30"/>
      <c r="D19" s="29"/>
      <c r="E19" s="31"/>
      <c r="F19" s="29"/>
      <c r="G19" s="33"/>
      <c r="H19" s="32"/>
      <c r="I19" s="29"/>
      <c r="J19" s="33"/>
      <c r="K19" s="33"/>
      <c r="L19" s="26"/>
    </row>
    <row r="20" spans="1:12" ht="15.75" customHeight="1">
      <c r="A20" s="33"/>
      <c r="B20" s="33"/>
      <c r="C20" s="26"/>
      <c r="D20" s="33"/>
      <c r="E20" s="38"/>
      <c r="F20" s="39"/>
      <c r="G20" s="33"/>
      <c r="H20" s="40"/>
      <c r="I20" s="33"/>
      <c r="J20" s="33"/>
      <c r="K20" s="33"/>
      <c r="L20" s="26"/>
    </row>
    <row r="21" spans="1:12" s="48" customFormat="1" ht="34.5" customHeight="1">
      <c r="A21" s="41" t="s">
        <v>183</v>
      </c>
      <c r="B21" s="42" t="s">
        <v>184</v>
      </c>
      <c r="C21" s="42" t="s">
        <v>185</v>
      </c>
      <c r="D21" s="42" t="s">
        <v>186</v>
      </c>
      <c r="E21" s="43"/>
      <c r="F21" s="44" t="s">
        <v>179</v>
      </c>
      <c r="G21" s="45" t="s">
        <v>190</v>
      </c>
      <c r="H21" s="46" t="s">
        <v>193</v>
      </c>
      <c r="I21" s="42" t="s">
        <v>194</v>
      </c>
      <c r="J21" s="42" t="s">
        <v>195</v>
      </c>
      <c r="K21" s="42" t="s">
        <v>196</v>
      </c>
      <c r="L21" s="47" t="s">
        <v>169</v>
      </c>
    </row>
    <row r="22" spans="1:12" s="48" customFormat="1" ht="12.75" customHeight="1">
      <c r="A22" s="49" t="s">
        <v>198</v>
      </c>
      <c r="B22" s="50" t="s">
        <v>199</v>
      </c>
      <c r="C22" s="51" t="s">
        <v>200</v>
      </c>
      <c r="D22" s="50" t="s">
        <v>201</v>
      </c>
      <c r="E22" s="52" t="s">
        <v>204</v>
      </c>
      <c r="F22" s="50" t="s">
        <v>205</v>
      </c>
      <c r="G22" s="53" t="s">
        <v>206</v>
      </c>
      <c r="H22" s="54" t="s">
        <v>207</v>
      </c>
      <c r="I22" s="50" t="s">
        <v>208</v>
      </c>
      <c r="J22" s="50" t="s">
        <v>209</v>
      </c>
      <c r="K22" s="50" t="s">
        <v>210</v>
      </c>
      <c r="L22" s="55" t="s">
        <v>168</v>
      </c>
    </row>
    <row r="23" spans="1:12" s="62" customFormat="1" ht="17.25" customHeight="1">
      <c r="A23" s="56"/>
      <c r="B23" s="56"/>
      <c r="C23" s="57"/>
      <c r="D23" s="56"/>
      <c r="E23" s="58"/>
      <c r="F23" s="59"/>
      <c r="G23" s="56"/>
      <c r="H23" s="60"/>
      <c r="I23" s="56"/>
      <c r="J23" s="56"/>
      <c r="K23" s="56"/>
      <c r="L23" s="61"/>
    </row>
    <row r="24" spans="1:12" s="62" customFormat="1" ht="18.75" customHeight="1">
      <c r="A24" s="56"/>
      <c r="B24" s="56"/>
      <c r="C24" s="57"/>
      <c r="D24" s="56"/>
      <c r="E24" s="58"/>
      <c r="F24" s="59"/>
      <c r="G24" s="56"/>
      <c r="H24" s="60"/>
      <c r="I24" s="56"/>
      <c r="J24" s="56"/>
      <c r="K24" s="56"/>
      <c r="L24" s="61"/>
    </row>
    <row r="25" spans="1:12" s="68" customFormat="1" ht="12" customHeight="1">
      <c r="A25" s="2"/>
      <c r="B25" s="3"/>
      <c r="C25" s="4"/>
      <c r="D25" s="9"/>
      <c r="E25" s="10"/>
      <c r="F25" s="10"/>
      <c r="G25" s="127"/>
      <c r="H25" s="66"/>
      <c r="I25" s="65"/>
      <c r="J25" s="65"/>
      <c r="K25" s="65"/>
      <c r="L25" s="67"/>
    </row>
    <row r="26" spans="1:12" s="73" customFormat="1" ht="12" customHeight="1">
      <c r="A26" s="128"/>
      <c r="B26" s="128"/>
      <c r="C26" s="129" t="s">
        <v>175</v>
      </c>
      <c r="D26" s="130"/>
      <c r="E26" s="131"/>
      <c r="F26" s="132"/>
      <c r="G26" s="128"/>
      <c r="H26" s="7"/>
      <c r="I26" s="6"/>
      <c r="J26" s="70"/>
      <c r="K26" s="71"/>
      <c r="L26" s="72"/>
    </row>
    <row r="27" spans="1:12" s="73" customFormat="1" ht="12" customHeight="1">
      <c r="A27" s="128"/>
      <c r="B27" s="128"/>
      <c r="C27" s="129"/>
      <c r="D27" s="130"/>
      <c r="E27" s="131"/>
      <c r="F27" s="132"/>
      <c r="G27" s="128"/>
      <c r="H27" s="7"/>
      <c r="I27" s="6"/>
      <c r="J27" s="74"/>
      <c r="K27" s="75"/>
      <c r="L27" s="72"/>
    </row>
    <row r="28" spans="1:12" s="79" customFormat="1" ht="12" customHeight="1">
      <c r="A28" s="128"/>
      <c r="B28" s="128"/>
      <c r="C28" s="133"/>
      <c r="D28" s="130"/>
      <c r="E28" s="131"/>
      <c r="F28" s="132"/>
      <c r="G28" s="128"/>
      <c r="H28" s="7"/>
      <c r="I28" s="6"/>
      <c r="J28" s="76"/>
      <c r="K28" s="77"/>
      <c r="L28" s="78"/>
    </row>
    <row r="29" spans="1:12" s="79" customFormat="1" ht="12" customHeight="1">
      <c r="A29" s="2" t="s">
        <v>188</v>
      </c>
      <c r="B29" s="3"/>
      <c r="C29" s="4" t="s">
        <v>171</v>
      </c>
      <c r="D29" s="5" t="s">
        <v>197</v>
      </c>
      <c r="E29" s="6" t="s">
        <v>197</v>
      </c>
      <c r="F29" s="6"/>
      <c r="G29" s="6"/>
      <c r="H29" s="7"/>
      <c r="I29" s="6"/>
      <c r="J29" s="76"/>
      <c r="K29" s="77"/>
      <c r="L29" s="78"/>
    </row>
    <row r="30" spans="1:12" s="79" customFormat="1" ht="12" customHeight="1">
      <c r="A30" s="3"/>
      <c r="B30" s="3"/>
      <c r="C30" s="8"/>
      <c r="D30" s="5" t="s">
        <v>197</v>
      </c>
      <c r="E30" s="6" t="s">
        <v>197</v>
      </c>
      <c r="F30" s="6"/>
      <c r="G30" s="6"/>
      <c r="H30" s="11"/>
      <c r="I30" s="10"/>
      <c r="J30" s="76"/>
      <c r="K30" s="77"/>
      <c r="L30" s="78"/>
    </row>
    <row r="31" spans="1:12" s="79" customFormat="1" ht="12" customHeight="1">
      <c r="A31" s="3">
        <v>1</v>
      </c>
      <c r="B31" s="3"/>
      <c r="C31" s="8" t="s">
        <v>170</v>
      </c>
      <c r="D31" s="5" t="s">
        <v>202</v>
      </c>
      <c r="E31" s="6"/>
      <c r="F31" s="6"/>
      <c r="G31" s="134">
        <f>G43</f>
        <v>0</v>
      </c>
      <c r="H31" s="7"/>
      <c r="I31" s="6"/>
      <c r="J31" s="76"/>
      <c r="K31" s="77"/>
      <c r="L31" s="78"/>
    </row>
    <row r="32" spans="1:12" s="79" customFormat="1" ht="12" customHeight="1">
      <c r="A32" s="3"/>
      <c r="B32" s="3"/>
      <c r="C32" s="8"/>
      <c r="D32" s="5"/>
      <c r="E32" s="6"/>
      <c r="F32" s="6"/>
      <c r="G32" s="134"/>
      <c r="H32" s="7"/>
      <c r="I32" s="6"/>
      <c r="J32" s="76"/>
      <c r="K32" s="77"/>
      <c r="L32" s="78"/>
    </row>
    <row r="33" spans="1:12" s="79" customFormat="1" ht="12" customHeight="1">
      <c r="A33" s="2" t="s">
        <v>188</v>
      </c>
      <c r="B33" s="2"/>
      <c r="C33" s="4" t="s">
        <v>172</v>
      </c>
      <c r="D33" s="9" t="s">
        <v>202</v>
      </c>
      <c r="E33" s="10"/>
      <c r="F33" s="10"/>
      <c r="G33" s="127">
        <f>SUM(G31:G32)</f>
        <v>0</v>
      </c>
      <c r="H33" s="7"/>
      <c r="I33" s="6"/>
      <c r="J33" s="76"/>
      <c r="K33" s="77"/>
      <c r="L33" s="78"/>
    </row>
    <row r="34" spans="1:12" s="79" customFormat="1" ht="12" customHeight="1">
      <c r="A34" s="3"/>
      <c r="B34" s="3"/>
      <c r="C34" s="8"/>
      <c r="D34" s="5"/>
      <c r="E34" s="6"/>
      <c r="F34" s="6"/>
      <c r="G34" s="134"/>
      <c r="H34" s="7"/>
      <c r="I34" s="6"/>
      <c r="J34" s="76"/>
      <c r="K34" s="77"/>
      <c r="L34" s="78"/>
    </row>
    <row r="35" spans="1:12" s="79" customFormat="1" ht="12" customHeight="1">
      <c r="A35" s="3"/>
      <c r="B35" s="3"/>
      <c r="C35" s="8"/>
      <c r="D35" s="5"/>
      <c r="E35" s="6"/>
      <c r="F35" s="6"/>
      <c r="G35" s="134"/>
      <c r="H35" s="7"/>
      <c r="I35" s="6"/>
      <c r="J35" s="76"/>
      <c r="K35" s="77"/>
      <c r="L35" s="78"/>
    </row>
    <row r="36" spans="1:12" s="79" customFormat="1" ht="12" customHeight="1">
      <c r="A36" s="3"/>
      <c r="B36" s="3"/>
      <c r="C36" s="8"/>
      <c r="D36" s="5"/>
      <c r="E36" s="6"/>
      <c r="F36" s="6"/>
      <c r="G36" s="134"/>
      <c r="H36" s="7"/>
      <c r="I36" s="6"/>
      <c r="J36" s="76"/>
      <c r="K36" s="77"/>
      <c r="L36" s="78"/>
    </row>
    <row r="37" spans="1:12" s="79" customFormat="1" ht="12" customHeight="1">
      <c r="A37" s="2"/>
      <c r="B37" s="3"/>
      <c r="C37" s="4"/>
      <c r="D37" s="9"/>
      <c r="E37" s="63"/>
      <c r="F37" s="10"/>
      <c r="G37" s="64"/>
      <c r="H37" s="7"/>
      <c r="I37" s="6"/>
      <c r="J37" s="76"/>
      <c r="K37" s="77"/>
      <c r="L37" s="78"/>
    </row>
    <row r="38" spans="1:12" s="79" customFormat="1" ht="12" customHeight="1">
      <c r="A38" s="3"/>
      <c r="B38" s="3"/>
      <c r="C38" s="4" t="s">
        <v>180</v>
      </c>
      <c r="D38" s="5"/>
      <c r="E38" s="69"/>
      <c r="F38" s="6"/>
      <c r="G38" s="18"/>
      <c r="H38" s="7"/>
      <c r="I38" s="6"/>
      <c r="J38" s="76"/>
      <c r="K38" s="77"/>
      <c r="L38" s="78"/>
    </row>
    <row r="39" spans="1:12" s="79" customFormat="1" ht="12" customHeight="1">
      <c r="A39" s="3"/>
      <c r="B39" s="3"/>
      <c r="C39" s="8"/>
      <c r="D39" s="5"/>
      <c r="E39" s="69"/>
      <c r="F39" s="6"/>
      <c r="G39" s="18"/>
      <c r="H39" s="7"/>
      <c r="I39" s="6"/>
      <c r="J39" s="76"/>
      <c r="K39" s="77"/>
      <c r="L39" s="78"/>
    </row>
    <row r="40" spans="1:12" s="79" customFormat="1" ht="12" customHeight="1">
      <c r="A40" s="3">
        <v>731</v>
      </c>
      <c r="B40" s="3"/>
      <c r="C40" s="8" t="str">
        <f>C72</f>
        <v>Ústřední vytápění</v>
      </c>
      <c r="D40" s="5" t="s">
        <v>202</v>
      </c>
      <c r="E40" s="69"/>
      <c r="F40" s="6"/>
      <c r="G40" s="80">
        <f>G72</f>
        <v>0</v>
      </c>
      <c r="H40" s="7"/>
      <c r="I40" s="6"/>
      <c r="J40" s="76"/>
      <c r="K40" s="77"/>
      <c r="L40" s="78"/>
    </row>
    <row r="41" spans="1:12" s="79" customFormat="1" ht="12" customHeight="1">
      <c r="A41" s="3">
        <v>741</v>
      </c>
      <c r="B41" s="3"/>
      <c r="C41" s="8" t="str">
        <f>C100</f>
        <v>Měření a regulace</v>
      </c>
      <c r="D41" s="5" t="s">
        <v>202</v>
      </c>
      <c r="E41" s="69"/>
      <c r="F41" s="6"/>
      <c r="G41" s="80">
        <f>G100</f>
        <v>0</v>
      </c>
      <c r="H41" s="7"/>
      <c r="I41" s="6"/>
      <c r="J41" s="76"/>
      <c r="K41" s="77"/>
      <c r="L41" s="78"/>
    </row>
    <row r="42" spans="1:12" s="79" customFormat="1" ht="12" customHeight="1">
      <c r="A42" s="3"/>
      <c r="B42" s="3"/>
      <c r="C42" s="8"/>
      <c r="D42" s="5"/>
      <c r="E42" s="69"/>
      <c r="F42" s="6"/>
      <c r="G42" s="18"/>
      <c r="H42" s="7"/>
      <c r="I42" s="6"/>
      <c r="J42" s="76"/>
      <c r="K42" s="77"/>
      <c r="L42" s="78"/>
    </row>
    <row r="43" spans="1:12" s="79" customFormat="1" ht="12" customHeight="1">
      <c r="A43" s="2"/>
      <c r="B43" s="2"/>
      <c r="C43" s="4" t="s">
        <v>181</v>
      </c>
      <c r="D43" s="9" t="s">
        <v>202</v>
      </c>
      <c r="E43" s="63"/>
      <c r="F43" s="10"/>
      <c r="G43" s="64">
        <f>SUM(G40:G42)</f>
        <v>0</v>
      </c>
      <c r="H43" s="11"/>
      <c r="I43" s="10"/>
      <c r="J43" s="76"/>
      <c r="K43" s="77"/>
      <c r="L43" s="78"/>
    </row>
    <row r="44" spans="1:12" s="79" customFormat="1" ht="12" customHeight="1">
      <c r="A44" s="2"/>
      <c r="B44" s="2"/>
      <c r="C44" s="4"/>
      <c r="D44" s="9"/>
      <c r="E44" s="63"/>
      <c r="F44" s="10"/>
      <c r="G44" s="64"/>
      <c r="H44" s="11"/>
      <c r="I44" s="10"/>
      <c r="J44" s="76"/>
      <c r="K44" s="77"/>
      <c r="L44" s="78"/>
    </row>
    <row r="45" spans="1:12" s="79" customFormat="1" ht="12" customHeight="1">
      <c r="A45" s="2"/>
      <c r="B45" s="2"/>
      <c r="C45" s="4"/>
      <c r="D45" s="9"/>
      <c r="E45" s="63"/>
      <c r="F45" s="10"/>
      <c r="G45" s="64"/>
      <c r="H45" s="11"/>
      <c r="I45" s="10"/>
      <c r="J45" s="76"/>
      <c r="K45" s="77"/>
      <c r="L45" s="78"/>
    </row>
    <row r="46" spans="1:12" s="79" customFormat="1" ht="12" customHeight="1">
      <c r="A46" s="2"/>
      <c r="B46" s="2"/>
      <c r="C46" s="4"/>
      <c r="D46" s="9"/>
      <c r="E46" s="63"/>
      <c r="F46" s="10"/>
      <c r="G46" s="64"/>
      <c r="H46" s="11"/>
      <c r="I46" s="10"/>
      <c r="J46" s="76"/>
      <c r="K46" s="77"/>
      <c r="L46" s="78"/>
    </row>
    <row r="47" spans="1:12" s="79" customFormat="1" ht="12" customHeight="1">
      <c r="A47" s="2"/>
      <c r="B47" s="2"/>
      <c r="C47" s="4"/>
      <c r="D47" s="9"/>
      <c r="E47" s="63"/>
      <c r="F47" s="10"/>
      <c r="G47" s="81"/>
      <c r="H47" s="11"/>
      <c r="I47" s="10"/>
      <c r="J47" s="76"/>
      <c r="K47" s="77"/>
      <c r="L47" s="78"/>
    </row>
    <row r="48" spans="1:12" s="79" customFormat="1" ht="41.25" customHeight="1">
      <c r="A48" s="82" t="s">
        <v>183</v>
      </c>
      <c r="B48" s="83" t="s">
        <v>184</v>
      </c>
      <c r="C48" s="83" t="s">
        <v>185</v>
      </c>
      <c r="D48" s="83" t="s">
        <v>186</v>
      </c>
      <c r="E48" s="84" t="s">
        <v>187</v>
      </c>
      <c r="F48" s="1" t="s">
        <v>191</v>
      </c>
      <c r="G48" s="85" t="s">
        <v>192</v>
      </c>
      <c r="H48" s="86" t="s">
        <v>193</v>
      </c>
      <c r="I48" s="83" t="s">
        <v>194</v>
      </c>
      <c r="J48" s="83" t="s">
        <v>195</v>
      </c>
      <c r="K48" s="83" t="s">
        <v>196</v>
      </c>
      <c r="L48" s="87" t="s">
        <v>169</v>
      </c>
    </row>
    <row r="49" spans="1:12" s="79" customFormat="1" ht="14.25" customHeight="1">
      <c r="A49" s="88" t="s">
        <v>198</v>
      </c>
      <c r="B49" s="89" t="s">
        <v>199</v>
      </c>
      <c r="C49" s="90" t="s">
        <v>200</v>
      </c>
      <c r="D49" s="89" t="s">
        <v>201</v>
      </c>
      <c r="E49" s="91" t="s">
        <v>204</v>
      </c>
      <c r="F49" s="89" t="s">
        <v>205</v>
      </c>
      <c r="G49" s="92" t="s">
        <v>206</v>
      </c>
      <c r="H49" s="93" t="s">
        <v>207</v>
      </c>
      <c r="I49" s="89" t="s">
        <v>208</v>
      </c>
      <c r="J49" s="89" t="s">
        <v>209</v>
      </c>
      <c r="K49" s="89" t="s">
        <v>210</v>
      </c>
      <c r="L49" s="94" t="s">
        <v>168</v>
      </c>
    </row>
    <row r="50" spans="1:12" s="79" customFormat="1" ht="14.25" customHeight="1">
      <c r="A50" s="12"/>
      <c r="B50" s="12"/>
      <c r="C50" s="13"/>
      <c r="D50" s="14"/>
      <c r="E50" s="95"/>
      <c r="F50" s="14"/>
      <c r="G50" s="14"/>
      <c r="H50" s="15"/>
      <c r="I50" s="14"/>
      <c r="J50" s="96"/>
      <c r="K50" s="97"/>
      <c r="L50" s="98"/>
    </row>
    <row r="51" spans="1:12" s="48" customFormat="1" ht="14.25" customHeight="1">
      <c r="A51" s="3"/>
      <c r="B51" s="3"/>
      <c r="C51" s="8"/>
      <c r="D51" s="5"/>
      <c r="E51" s="69"/>
      <c r="F51" s="16"/>
      <c r="G51" s="16"/>
      <c r="H51" s="17"/>
      <c r="I51" s="17"/>
      <c r="J51" s="99"/>
      <c r="K51" s="99"/>
      <c r="L51" s="100"/>
    </row>
    <row r="52" spans="1:12" s="48" customFormat="1" ht="14.25" customHeight="1">
      <c r="A52" s="101">
        <v>731</v>
      </c>
      <c r="B52" s="101"/>
      <c r="C52" s="102" t="s">
        <v>226</v>
      </c>
      <c r="D52" s="14"/>
      <c r="E52" s="95"/>
      <c r="F52" s="19"/>
      <c r="G52" s="19"/>
      <c r="H52" s="17"/>
      <c r="I52" s="17"/>
      <c r="J52" s="99"/>
      <c r="K52" s="99"/>
      <c r="L52" s="100"/>
    </row>
    <row r="53" spans="1:12" s="48" customFormat="1" ht="14.25" customHeight="1">
      <c r="A53" s="101"/>
      <c r="B53" s="101"/>
      <c r="C53" s="102"/>
      <c r="D53" s="14"/>
      <c r="E53" s="95"/>
      <c r="F53" s="19"/>
      <c r="G53" s="19"/>
      <c r="H53" s="17"/>
      <c r="I53" s="17"/>
      <c r="J53" s="99"/>
      <c r="K53" s="99"/>
      <c r="L53" s="100"/>
    </row>
    <row r="54" spans="1:12" s="108" customFormat="1" ht="48" customHeight="1">
      <c r="A54" s="101">
        <v>1</v>
      </c>
      <c r="B54" s="101" t="s">
        <v>227</v>
      </c>
      <c r="C54" s="121" t="s">
        <v>435</v>
      </c>
      <c r="D54" s="315" t="s">
        <v>408</v>
      </c>
      <c r="E54" s="316">
        <v>4</v>
      </c>
      <c r="F54" s="317">
        <v>0</v>
      </c>
      <c r="G54" s="317">
        <f>SUM(E54*F54)</f>
        <v>0</v>
      </c>
      <c r="H54" s="105"/>
      <c r="I54" s="105"/>
      <c r="J54" s="106"/>
      <c r="K54" s="106"/>
      <c r="L54" s="107"/>
    </row>
    <row r="55" spans="1:12" s="108" customFormat="1" ht="36" customHeight="1">
      <c r="A55" s="101">
        <v>2</v>
      </c>
      <c r="B55" s="101" t="s">
        <v>228</v>
      </c>
      <c r="C55" s="121" t="s">
        <v>436</v>
      </c>
      <c r="D55" s="315" t="s">
        <v>408</v>
      </c>
      <c r="E55" s="316">
        <v>3</v>
      </c>
      <c r="F55" s="317">
        <v>0</v>
      </c>
      <c r="G55" s="317">
        <f>SUM(E55*F55)</f>
        <v>0</v>
      </c>
      <c r="H55" s="105"/>
      <c r="I55" s="105"/>
      <c r="J55" s="106"/>
      <c r="K55" s="106"/>
      <c r="L55" s="107"/>
    </row>
    <row r="56" spans="1:12" s="108" customFormat="1" ht="12" customHeight="1">
      <c r="A56" s="101">
        <v>3</v>
      </c>
      <c r="B56" s="101" t="s">
        <v>229</v>
      </c>
      <c r="C56" s="310" t="s">
        <v>437</v>
      </c>
      <c r="D56" s="319" t="s">
        <v>408</v>
      </c>
      <c r="E56" s="318">
        <v>4</v>
      </c>
      <c r="F56" s="317">
        <v>0</v>
      </c>
      <c r="G56" s="317">
        <f aca="true" t="shared" si="0" ref="G56:G68">SUM(E56*F56)</f>
        <v>0</v>
      </c>
      <c r="H56" s="105"/>
      <c r="I56" s="105"/>
      <c r="J56" s="106"/>
      <c r="K56" s="106"/>
      <c r="L56" s="107"/>
    </row>
    <row r="57" spans="1:12" s="108" customFormat="1" ht="12.75" customHeight="1">
      <c r="A57" s="101">
        <v>4</v>
      </c>
      <c r="B57" s="101" t="s">
        <v>230</v>
      </c>
      <c r="C57" s="310" t="s">
        <v>422</v>
      </c>
      <c r="D57" s="319" t="s">
        <v>376</v>
      </c>
      <c r="E57" s="318">
        <v>3</v>
      </c>
      <c r="F57" s="317">
        <v>0</v>
      </c>
      <c r="G57" s="317">
        <f t="shared" si="0"/>
        <v>0</v>
      </c>
      <c r="H57" s="105"/>
      <c r="I57" s="105"/>
      <c r="J57" s="106"/>
      <c r="K57" s="106"/>
      <c r="L57" s="107"/>
    </row>
    <row r="58" spans="1:12" s="108" customFormat="1" ht="13.5" customHeight="1">
      <c r="A58" s="101">
        <v>5</v>
      </c>
      <c r="B58" s="101" t="s">
        <v>231</v>
      </c>
      <c r="C58" s="310" t="s">
        <v>438</v>
      </c>
      <c r="D58" s="319" t="s">
        <v>376</v>
      </c>
      <c r="E58" s="318">
        <v>4</v>
      </c>
      <c r="F58" s="317">
        <v>0</v>
      </c>
      <c r="G58" s="317">
        <f t="shared" si="0"/>
        <v>0</v>
      </c>
      <c r="H58" s="105"/>
      <c r="I58" s="105"/>
      <c r="J58" s="106"/>
      <c r="K58" s="106"/>
      <c r="L58" s="107"/>
    </row>
    <row r="59" spans="1:12" s="108" customFormat="1" ht="23.25" customHeight="1">
      <c r="A59" s="101">
        <v>6</v>
      </c>
      <c r="B59" s="101" t="s">
        <v>232</v>
      </c>
      <c r="C59" s="310" t="s">
        <v>425</v>
      </c>
      <c r="D59" s="319" t="s">
        <v>270</v>
      </c>
      <c r="E59" s="318">
        <v>36</v>
      </c>
      <c r="F59" s="317">
        <v>0</v>
      </c>
      <c r="G59" s="317">
        <f t="shared" si="0"/>
        <v>0</v>
      </c>
      <c r="H59" s="105"/>
      <c r="I59" s="105"/>
      <c r="J59" s="106"/>
      <c r="K59" s="106"/>
      <c r="L59" s="107"/>
    </row>
    <row r="60" spans="1:12" s="108" customFormat="1" ht="23.25" customHeight="1">
      <c r="A60" s="101">
        <v>7</v>
      </c>
      <c r="B60" s="101" t="s">
        <v>233</v>
      </c>
      <c r="C60" s="310" t="s">
        <v>439</v>
      </c>
      <c r="D60" s="319" t="s">
        <v>270</v>
      </c>
      <c r="E60" s="318">
        <v>12</v>
      </c>
      <c r="F60" s="317">
        <v>0</v>
      </c>
      <c r="G60" s="317">
        <f>SUM(E60*F60)</f>
        <v>0</v>
      </c>
      <c r="H60" s="105"/>
      <c r="I60" s="105"/>
      <c r="J60" s="106"/>
      <c r="K60" s="106"/>
      <c r="L60" s="107"/>
    </row>
    <row r="61" spans="1:12" s="108" customFormat="1" ht="23.25" customHeight="1">
      <c r="A61" s="101">
        <v>8</v>
      </c>
      <c r="B61" s="101" t="s">
        <v>234</v>
      </c>
      <c r="C61" s="310" t="s">
        <v>440</v>
      </c>
      <c r="D61" s="319" t="s">
        <v>270</v>
      </c>
      <c r="E61" s="318">
        <v>35</v>
      </c>
      <c r="F61" s="317">
        <v>0</v>
      </c>
      <c r="G61" s="317">
        <f>SUM(E61*F61)</f>
        <v>0</v>
      </c>
      <c r="H61" s="105"/>
      <c r="I61" s="105"/>
      <c r="J61" s="106"/>
      <c r="K61" s="106"/>
      <c r="L61" s="107"/>
    </row>
    <row r="62" spans="1:12" s="108" customFormat="1" ht="23.25" customHeight="1">
      <c r="A62" s="101">
        <v>9</v>
      </c>
      <c r="B62" s="101" t="s">
        <v>235</v>
      </c>
      <c r="C62" s="310" t="s">
        <v>426</v>
      </c>
      <c r="D62" s="319" t="s">
        <v>270</v>
      </c>
      <c r="E62" s="318">
        <v>12</v>
      </c>
      <c r="F62" s="317">
        <v>0</v>
      </c>
      <c r="G62" s="317">
        <f t="shared" si="0"/>
        <v>0</v>
      </c>
      <c r="H62" s="105"/>
      <c r="I62" s="105"/>
      <c r="J62" s="106"/>
      <c r="K62" s="106"/>
      <c r="L62" s="107"/>
    </row>
    <row r="63" spans="1:12" s="108" customFormat="1" ht="24" customHeight="1">
      <c r="A63" s="101">
        <v>10</v>
      </c>
      <c r="B63" s="101" t="s">
        <v>236</v>
      </c>
      <c r="C63" s="312" t="s">
        <v>427</v>
      </c>
      <c r="D63" s="319" t="s">
        <v>270</v>
      </c>
      <c r="E63" s="318">
        <v>1</v>
      </c>
      <c r="F63" s="317">
        <v>0</v>
      </c>
      <c r="G63" s="317">
        <f t="shared" si="0"/>
        <v>0</v>
      </c>
      <c r="H63" s="105"/>
      <c r="I63" s="105"/>
      <c r="J63" s="106"/>
      <c r="K63" s="106"/>
      <c r="L63" s="107"/>
    </row>
    <row r="64" spans="1:12" s="108" customFormat="1" ht="15.75" customHeight="1">
      <c r="A64" s="101">
        <v>11</v>
      </c>
      <c r="B64" s="101" t="s">
        <v>237</v>
      </c>
      <c r="C64" s="312" t="s">
        <v>428</v>
      </c>
      <c r="D64" s="319" t="s">
        <v>408</v>
      </c>
      <c r="E64" s="318">
        <v>1</v>
      </c>
      <c r="F64" s="317">
        <v>0</v>
      </c>
      <c r="G64" s="317">
        <f t="shared" si="0"/>
        <v>0</v>
      </c>
      <c r="H64" s="105"/>
      <c r="I64" s="105"/>
      <c r="J64" s="106"/>
      <c r="K64" s="106"/>
      <c r="L64" s="107"/>
    </row>
    <row r="65" spans="1:12" s="108" customFormat="1" ht="13.5" customHeight="1">
      <c r="A65" s="101">
        <v>12</v>
      </c>
      <c r="B65" s="101" t="s">
        <v>238</v>
      </c>
      <c r="C65" s="312" t="s">
        <v>432</v>
      </c>
      <c r="D65" s="319" t="s">
        <v>408</v>
      </c>
      <c r="E65" s="318">
        <v>1</v>
      </c>
      <c r="F65" s="317">
        <v>0</v>
      </c>
      <c r="G65" s="317">
        <f t="shared" si="0"/>
        <v>0</v>
      </c>
      <c r="H65" s="105"/>
      <c r="I65" s="105"/>
      <c r="J65" s="106"/>
      <c r="K65" s="106"/>
      <c r="L65" s="107"/>
    </row>
    <row r="66" spans="1:12" s="108" customFormat="1" ht="27" customHeight="1">
      <c r="A66" s="101">
        <v>13</v>
      </c>
      <c r="B66" s="101" t="s">
        <v>239</v>
      </c>
      <c r="C66" s="312" t="s">
        <v>573</v>
      </c>
      <c r="D66" s="319" t="s">
        <v>408</v>
      </c>
      <c r="E66" s="318">
        <v>1</v>
      </c>
      <c r="F66" s="317">
        <v>0</v>
      </c>
      <c r="G66" s="317">
        <f t="shared" si="0"/>
        <v>0</v>
      </c>
      <c r="H66" s="105"/>
      <c r="I66" s="105"/>
      <c r="J66" s="106"/>
      <c r="K66" s="106"/>
      <c r="L66" s="107"/>
    </row>
    <row r="67" spans="1:12" s="108" customFormat="1" ht="14.25" customHeight="1">
      <c r="A67" s="101">
        <v>14</v>
      </c>
      <c r="B67" s="101" t="s">
        <v>240</v>
      </c>
      <c r="C67" s="309" t="s">
        <v>340</v>
      </c>
      <c r="D67" s="315" t="s">
        <v>408</v>
      </c>
      <c r="E67" s="320">
        <v>1</v>
      </c>
      <c r="F67" s="317">
        <v>0</v>
      </c>
      <c r="G67" s="317">
        <f t="shared" si="0"/>
        <v>0</v>
      </c>
      <c r="H67" s="105"/>
      <c r="I67" s="105"/>
      <c r="J67" s="106"/>
      <c r="K67" s="106"/>
      <c r="L67" s="107"/>
    </row>
    <row r="68" spans="1:12" s="108" customFormat="1" ht="14.25" customHeight="1">
      <c r="A68" s="101">
        <v>15</v>
      </c>
      <c r="B68" s="101" t="s">
        <v>241</v>
      </c>
      <c r="C68" s="309" t="s">
        <v>429</v>
      </c>
      <c r="D68" s="315" t="s">
        <v>408</v>
      </c>
      <c r="E68" s="320">
        <v>1</v>
      </c>
      <c r="F68" s="317">
        <v>0</v>
      </c>
      <c r="G68" s="317">
        <f t="shared" si="0"/>
        <v>0</v>
      </c>
      <c r="H68" s="105"/>
      <c r="I68" s="105"/>
      <c r="J68" s="106"/>
      <c r="K68" s="106"/>
      <c r="L68" s="107"/>
    </row>
    <row r="69" spans="1:12" s="108" customFormat="1" ht="14.25" customHeight="1">
      <c r="A69" s="101">
        <v>16</v>
      </c>
      <c r="B69" s="101" t="s">
        <v>242</v>
      </c>
      <c r="C69" s="309" t="s">
        <v>292</v>
      </c>
      <c r="D69" s="315" t="s">
        <v>376</v>
      </c>
      <c r="E69" s="320">
        <v>1</v>
      </c>
      <c r="F69" s="317">
        <v>0</v>
      </c>
      <c r="G69" s="317">
        <f>SUM(E69*F69)</f>
        <v>0</v>
      </c>
      <c r="H69" s="105"/>
      <c r="I69" s="105"/>
      <c r="J69" s="106"/>
      <c r="K69" s="106"/>
      <c r="L69" s="107"/>
    </row>
    <row r="70" spans="1:7" ht="36.75" customHeight="1">
      <c r="A70" s="101">
        <v>68</v>
      </c>
      <c r="B70" s="101" t="s">
        <v>293</v>
      </c>
      <c r="C70" s="321" t="s">
        <v>341</v>
      </c>
      <c r="D70" s="14" t="s">
        <v>211</v>
      </c>
      <c r="E70" s="104">
        <v>1</v>
      </c>
      <c r="F70" s="20">
        <v>0</v>
      </c>
      <c r="G70" s="104">
        <f>SUM(E70*F70)</f>
        <v>0</v>
      </c>
    </row>
    <row r="71" spans="1:7" ht="11.25" customHeight="1">
      <c r="A71" s="101"/>
      <c r="B71" s="101"/>
      <c r="C71" s="103"/>
      <c r="D71" s="14"/>
      <c r="E71" s="95"/>
      <c r="F71" s="20">
        <v>0</v>
      </c>
      <c r="G71" s="19"/>
    </row>
    <row r="72" spans="1:7" ht="11.25" customHeight="1">
      <c r="A72" s="101">
        <v>731</v>
      </c>
      <c r="B72" s="101"/>
      <c r="C72" s="113" t="s">
        <v>226</v>
      </c>
      <c r="D72" s="14" t="s">
        <v>202</v>
      </c>
      <c r="E72" s="95"/>
      <c r="F72" s="19"/>
      <c r="G72" s="19">
        <f>SUM(G54:G71)</f>
        <v>0</v>
      </c>
    </row>
    <row r="73" spans="3:7" ht="11.25" customHeight="1">
      <c r="C73" s="78"/>
      <c r="D73" s="108"/>
      <c r="E73" s="114"/>
      <c r="F73" s="108"/>
      <c r="G73" s="115"/>
    </row>
    <row r="74" spans="3:7" ht="11.25" customHeight="1">
      <c r="C74" s="78"/>
      <c r="D74" s="116"/>
      <c r="E74" s="114"/>
      <c r="F74" s="108"/>
      <c r="G74" s="115"/>
    </row>
    <row r="75" spans="3:7" ht="11.25" customHeight="1">
      <c r="C75" s="78"/>
      <c r="D75" s="116"/>
      <c r="E75" s="114"/>
      <c r="F75" s="108"/>
      <c r="G75" s="115"/>
    </row>
    <row r="76" spans="3:7" ht="11.25" customHeight="1">
      <c r="C76" s="78"/>
      <c r="D76" s="116"/>
      <c r="E76" s="114"/>
      <c r="F76" s="108"/>
      <c r="G76" s="115"/>
    </row>
    <row r="77" spans="1:7" ht="11.25" customHeight="1">
      <c r="A77" s="101">
        <v>741</v>
      </c>
      <c r="B77" s="101"/>
      <c r="C77" s="113" t="s">
        <v>111</v>
      </c>
      <c r="D77" s="116"/>
      <c r="E77" s="114"/>
      <c r="F77" s="108"/>
      <c r="G77" s="115"/>
    </row>
    <row r="78" spans="1:7" ht="11.25" customHeight="1">
      <c r="A78" s="108"/>
      <c r="B78" s="108"/>
      <c r="C78" s="78"/>
      <c r="D78" s="116"/>
      <c r="E78" s="117"/>
      <c r="F78" s="118"/>
      <c r="G78" s="119"/>
    </row>
    <row r="79" spans="1:7" ht="11.25" customHeight="1">
      <c r="A79" s="120">
        <v>1</v>
      </c>
      <c r="B79" s="101" t="s">
        <v>295</v>
      </c>
      <c r="C79" s="309" t="s">
        <v>296</v>
      </c>
      <c r="D79" s="327" t="s">
        <v>270</v>
      </c>
      <c r="E79" s="331">
        <v>10</v>
      </c>
      <c r="F79" s="329">
        <v>0</v>
      </c>
      <c r="G79" s="322">
        <f>SUM(E79*F79)</f>
        <v>0</v>
      </c>
    </row>
    <row r="80" spans="1:7" ht="11.25" customHeight="1">
      <c r="A80" s="120">
        <v>2</v>
      </c>
      <c r="B80" s="101" t="s">
        <v>297</v>
      </c>
      <c r="C80" s="309" t="s">
        <v>441</v>
      </c>
      <c r="D80" s="327" t="s">
        <v>270</v>
      </c>
      <c r="E80" s="331">
        <v>30</v>
      </c>
      <c r="F80" s="329">
        <v>0</v>
      </c>
      <c r="G80" s="322">
        <f>SUM(E80*F80)</f>
        <v>0</v>
      </c>
    </row>
    <row r="81" spans="1:7" ht="11.25" customHeight="1">
      <c r="A81" s="120">
        <v>3</v>
      </c>
      <c r="B81" s="101" t="s">
        <v>299</v>
      </c>
      <c r="C81" s="309" t="s">
        <v>298</v>
      </c>
      <c r="D81" s="327" t="s">
        <v>270</v>
      </c>
      <c r="E81" s="331">
        <v>190</v>
      </c>
      <c r="F81" s="329">
        <v>0</v>
      </c>
      <c r="G81" s="322">
        <f>SUM(E81*F81)</f>
        <v>0</v>
      </c>
    </row>
    <row r="82" spans="1:7" ht="11.25" customHeight="1">
      <c r="A82" s="120">
        <v>4</v>
      </c>
      <c r="B82" s="101" t="s">
        <v>301</v>
      </c>
      <c r="C82" s="309" t="s">
        <v>442</v>
      </c>
      <c r="D82" s="327" t="s">
        <v>270</v>
      </c>
      <c r="E82" s="331">
        <v>160</v>
      </c>
      <c r="F82" s="329">
        <v>0</v>
      </c>
      <c r="G82" s="322">
        <f>SUM(E82*F82)</f>
        <v>0</v>
      </c>
    </row>
    <row r="83" spans="1:7" ht="11.25" customHeight="1">
      <c r="A83" s="120">
        <v>5</v>
      </c>
      <c r="B83" s="101" t="s">
        <v>302</v>
      </c>
      <c r="C83" s="309" t="s">
        <v>81</v>
      </c>
      <c r="D83" s="327" t="s">
        <v>270</v>
      </c>
      <c r="E83" s="331">
        <v>36</v>
      </c>
      <c r="F83" s="329">
        <v>0</v>
      </c>
      <c r="G83" s="322">
        <f>SUM(E83*F83)</f>
        <v>0</v>
      </c>
    </row>
    <row r="84" spans="1:7" ht="11.25" customHeight="1">
      <c r="A84" s="120">
        <v>6</v>
      </c>
      <c r="B84" s="101" t="s">
        <v>303</v>
      </c>
      <c r="C84" s="309" t="s">
        <v>308</v>
      </c>
      <c r="D84" s="327" t="s">
        <v>270</v>
      </c>
      <c r="E84" s="331">
        <v>22</v>
      </c>
      <c r="F84" s="329">
        <v>0</v>
      </c>
      <c r="G84" s="322">
        <f aca="true" t="shared" si="1" ref="G84:G96">SUM(E84*F84)</f>
        <v>0</v>
      </c>
    </row>
    <row r="85" spans="1:7" ht="11.25" customHeight="1">
      <c r="A85" s="120">
        <v>7</v>
      </c>
      <c r="B85" s="101" t="s">
        <v>305</v>
      </c>
      <c r="C85" s="309" t="s">
        <v>86</v>
      </c>
      <c r="D85" s="327" t="s">
        <v>376</v>
      </c>
      <c r="E85" s="331">
        <v>2</v>
      </c>
      <c r="F85" s="329">
        <v>0</v>
      </c>
      <c r="G85" s="322">
        <f t="shared" si="1"/>
        <v>0</v>
      </c>
    </row>
    <row r="86" spans="1:7" ht="11.25" customHeight="1">
      <c r="A86" s="120">
        <v>8</v>
      </c>
      <c r="B86" s="101" t="s">
        <v>306</v>
      </c>
      <c r="C86" s="309" t="s">
        <v>443</v>
      </c>
      <c r="D86" s="327" t="s">
        <v>408</v>
      </c>
      <c r="E86" s="331">
        <v>1</v>
      </c>
      <c r="F86" s="329">
        <v>0</v>
      </c>
      <c r="G86" s="322">
        <f t="shared" si="1"/>
        <v>0</v>
      </c>
    </row>
    <row r="87" spans="1:7" ht="11.25" customHeight="1">
      <c r="A87" s="120">
        <v>9</v>
      </c>
      <c r="B87" s="101" t="s">
        <v>307</v>
      </c>
      <c r="C87" s="309" t="s">
        <v>444</v>
      </c>
      <c r="D87" s="327" t="s">
        <v>376</v>
      </c>
      <c r="E87" s="331">
        <v>1</v>
      </c>
      <c r="F87" s="329">
        <v>0</v>
      </c>
      <c r="G87" s="322">
        <f t="shared" si="1"/>
        <v>0</v>
      </c>
    </row>
    <row r="88" spans="1:7" ht="11.25" customHeight="1">
      <c r="A88" s="120">
        <v>10</v>
      </c>
      <c r="B88" s="101" t="s">
        <v>309</v>
      </c>
      <c r="C88" s="309" t="s">
        <v>91</v>
      </c>
      <c r="D88" s="327" t="s">
        <v>376</v>
      </c>
      <c r="E88" s="331">
        <v>1</v>
      </c>
      <c r="F88" s="329">
        <v>0</v>
      </c>
      <c r="G88" s="322">
        <f t="shared" si="1"/>
        <v>0</v>
      </c>
    </row>
    <row r="89" spans="1:7" ht="11.25" customHeight="1">
      <c r="A89" s="120">
        <v>11</v>
      </c>
      <c r="B89" s="101" t="s">
        <v>310</v>
      </c>
      <c r="C89" s="309" t="s">
        <v>445</v>
      </c>
      <c r="D89" s="327" t="s">
        <v>376</v>
      </c>
      <c r="E89" s="331">
        <v>4</v>
      </c>
      <c r="F89" s="329">
        <v>0</v>
      </c>
      <c r="G89" s="322">
        <f t="shared" si="1"/>
        <v>0</v>
      </c>
    </row>
    <row r="90" spans="1:7" ht="11.25" customHeight="1">
      <c r="A90" s="120">
        <v>12</v>
      </c>
      <c r="B90" s="101" t="s">
        <v>311</v>
      </c>
      <c r="C90" s="309" t="s">
        <v>92</v>
      </c>
      <c r="D90" s="327" t="s">
        <v>376</v>
      </c>
      <c r="E90" s="331">
        <v>5</v>
      </c>
      <c r="F90" s="329">
        <v>0</v>
      </c>
      <c r="G90" s="322">
        <f t="shared" si="1"/>
        <v>0</v>
      </c>
    </row>
    <row r="91" spans="1:7" ht="11.25" customHeight="1">
      <c r="A91" s="120">
        <v>13</v>
      </c>
      <c r="B91" s="101" t="s">
        <v>312</v>
      </c>
      <c r="C91" s="309" t="s">
        <v>446</v>
      </c>
      <c r="D91" s="327" t="s">
        <v>376</v>
      </c>
      <c r="E91" s="331">
        <v>1</v>
      </c>
      <c r="F91" s="329">
        <v>0</v>
      </c>
      <c r="G91" s="322">
        <f t="shared" si="1"/>
        <v>0</v>
      </c>
    </row>
    <row r="92" spans="1:7" ht="11.25" customHeight="1">
      <c r="A92" s="120">
        <v>14</v>
      </c>
      <c r="B92" s="101" t="s">
        <v>313</v>
      </c>
      <c r="C92" s="309" t="s">
        <v>98</v>
      </c>
      <c r="D92" s="327" t="s">
        <v>376</v>
      </c>
      <c r="E92" s="331">
        <v>12</v>
      </c>
      <c r="F92" s="329">
        <v>0</v>
      </c>
      <c r="G92" s="322">
        <f t="shared" si="1"/>
        <v>0</v>
      </c>
    </row>
    <row r="93" spans="1:7" ht="11.25" customHeight="1">
      <c r="A93" s="120">
        <v>15</v>
      </c>
      <c r="B93" s="101" t="s">
        <v>314</v>
      </c>
      <c r="C93" s="309" t="s">
        <v>447</v>
      </c>
      <c r="D93" s="327" t="s">
        <v>325</v>
      </c>
      <c r="E93" s="331">
        <v>4</v>
      </c>
      <c r="F93" s="329">
        <v>0</v>
      </c>
      <c r="G93" s="322">
        <f t="shared" si="1"/>
        <v>0</v>
      </c>
    </row>
    <row r="94" spans="1:7" ht="11.25" customHeight="1">
      <c r="A94" s="120">
        <v>16</v>
      </c>
      <c r="B94" s="101" t="s">
        <v>315</v>
      </c>
      <c r="C94" s="309" t="s">
        <v>327</v>
      </c>
      <c r="D94" s="327" t="s">
        <v>325</v>
      </c>
      <c r="E94" s="331">
        <v>78</v>
      </c>
      <c r="F94" s="329">
        <v>0</v>
      </c>
      <c r="G94" s="322">
        <f t="shared" si="1"/>
        <v>0</v>
      </c>
    </row>
    <row r="95" spans="1:7" ht="11.25" customHeight="1">
      <c r="A95" s="120">
        <v>17</v>
      </c>
      <c r="B95" s="101" t="s">
        <v>316</v>
      </c>
      <c r="C95" s="309" t="s">
        <v>101</v>
      </c>
      <c r="D95" s="327" t="s">
        <v>325</v>
      </c>
      <c r="E95" s="331">
        <v>6</v>
      </c>
      <c r="F95" s="329">
        <v>0</v>
      </c>
      <c r="G95" s="322">
        <f t="shared" si="1"/>
        <v>0</v>
      </c>
    </row>
    <row r="96" spans="1:7" ht="11.25" customHeight="1">
      <c r="A96" s="120">
        <v>18</v>
      </c>
      <c r="B96" s="101" t="s">
        <v>317</v>
      </c>
      <c r="C96" s="309" t="s">
        <v>330</v>
      </c>
      <c r="D96" s="327" t="s">
        <v>376</v>
      </c>
      <c r="E96" s="331">
        <v>1</v>
      </c>
      <c r="F96" s="329">
        <v>0</v>
      </c>
      <c r="G96" s="322">
        <f t="shared" si="1"/>
        <v>0</v>
      </c>
    </row>
    <row r="97" spans="1:7" ht="11.25" customHeight="1">
      <c r="A97" s="120">
        <v>19</v>
      </c>
      <c r="B97" s="101" t="s">
        <v>318</v>
      </c>
      <c r="C97" s="309" t="s">
        <v>102</v>
      </c>
      <c r="D97" s="328" t="s">
        <v>408</v>
      </c>
      <c r="E97" s="331">
        <v>1</v>
      </c>
      <c r="F97" s="330">
        <v>0</v>
      </c>
      <c r="G97" s="322">
        <f>SUM(E97*F97)</f>
        <v>0</v>
      </c>
    </row>
    <row r="98" spans="1:7" ht="34.5" customHeight="1">
      <c r="A98" s="120">
        <v>28</v>
      </c>
      <c r="B98" s="101" t="s">
        <v>331</v>
      </c>
      <c r="C98" s="321" t="s">
        <v>341</v>
      </c>
      <c r="D98" s="14" t="s">
        <v>211</v>
      </c>
      <c r="E98" s="104">
        <v>1</v>
      </c>
      <c r="F98" s="20">
        <v>0</v>
      </c>
      <c r="G98" s="104">
        <f>SUM(E98*F98)</f>
        <v>0</v>
      </c>
    </row>
    <row r="99" spans="1:7" ht="11.25" customHeight="1">
      <c r="A99" s="120"/>
      <c r="B99" s="108"/>
      <c r="C99" s="78"/>
      <c r="D99" s="116"/>
      <c r="E99" s="117"/>
      <c r="F99" s="118"/>
      <c r="G99" s="119"/>
    </row>
    <row r="100" spans="1:7" ht="11.25" customHeight="1">
      <c r="A100" s="101">
        <v>741</v>
      </c>
      <c r="B100" s="101"/>
      <c r="C100" s="102" t="s">
        <v>294</v>
      </c>
      <c r="D100" s="14" t="s">
        <v>202</v>
      </c>
      <c r="E100" s="112"/>
      <c r="F100" s="19"/>
      <c r="G100" s="19">
        <f>SUM(G77:G99)</f>
        <v>0</v>
      </c>
    </row>
    <row r="101" spans="5:7" ht="11.25" customHeight="1">
      <c r="E101" s="122"/>
      <c r="F101" s="123"/>
      <c r="G101" s="124"/>
    </row>
    <row r="102" spans="5:7" ht="11.25" customHeight="1">
      <c r="E102" s="122"/>
      <c r="F102" s="123"/>
      <c r="G102" s="124"/>
    </row>
    <row r="103" spans="5:7" ht="11.25" customHeight="1">
      <c r="E103" s="122"/>
      <c r="F103" s="123"/>
      <c r="G103" s="124"/>
    </row>
  </sheetData>
  <sheetProtection/>
  <mergeCells count="28">
    <mergeCell ref="A15:B15"/>
    <mergeCell ref="H9:J9"/>
    <mergeCell ref="K9:L9"/>
    <mergeCell ref="H10:J10"/>
    <mergeCell ref="K10:L10"/>
    <mergeCell ref="C15:F15"/>
    <mergeCell ref="G15:H15"/>
    <mergeCell ref="I15:K15"/>
    <mergeCell ref="A14:B14"/>
    <mergeCell ref="C14:F14"/>
    <mergeCell ref="G14:H14"/>
    <mergeCell ref="I14:K14"/>
    <mergeCell ref="K7:L7"/>
    <mergeCell ref="H7:J7"/>
    <mergeCell ref="H12:J12"/>
    <mergeCell ref="K12:L12"/>
    <mergeCell ref="H8:J8"/>
    <mergeCell ref="K8:L8"/>
    <mergeCell ref="H13:J13"/>
    <mergeCell ref="K13:L13"/>
    <mergeCell ref="A17:B17"/>
    <mergeCell ref="C17:F17"/>
    <mergeCell ref="G17:H17"/>
    <mergeCell ref="I17:K17"/>
    <mergeCell ref="A16:B16"/>
    <mergeCell ref="C16:F16"/>
    <mergeCell ref="G16:H16"/>
    <mergeCell ref="I16:K16"/>
  </mergeCell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&amp;LCenová soustava ÚRS&amp;C&amp;A&amp;RStránka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1"/>
  <sheetViews>
    <sheetView tabSelected="1" zoomScale="130" zoomScaleNormal="130" zoomScalePageLayoutView="0" workbookViewId="0" topLeftCell="A1">
      <selection activeCell="F243" sqref="F243"/>
    </sheetView>
  </sheetViews>
  <sheetFormatPr defaultColWidth="9.140625" defaultRowHeight="11.25" customHeight="1"/>
  <cols>
    <col min="1" max="1" width="4.8515625" style="142" customWidth="1"/>
    <col min="2" max="2" width="12.7109375" style="142" customWidth="1"/>
    <col min="3" max="3" width="45.57421875" style="220" customWidth="1"/>
    <col min="4" max="4" width="5.421875" style="221" customWidth="1"/>
    <col min="5" max="5" width="9.00390625" style="222" customWidth="1"/>
    <col min="6" max="6" width="10.00390625" style="142" customWidth="1"/>
    <col min="7" max="7" width="13.00390625" style="142" customWidth="1"/>
    <col min="8" max="8" width="7.7109375" style="179" customWidth="1"/>
    <col min="9" max="11" width="7.7109375" style="142" customWidth="1"/>
    <col min="12" max="12" width="13.7109375" style="180" customWidth="1"/>
    <col min="13" max="13" width="9.00390625" style="213" customWidth="1"/>
    <col min="14" max="16384" width="9.140625" style="213" customWidth="1"/>
  </cols>
  <sheetData>
    <row r="1" spans="1:12" s="142" customFormat="1" ht="16.5" customHeight="1">
      <c r="A1" s="21" t="s">
        <v>244</v>
      </c>
      <c r="B1" s="22"/>
      <c r="C1" s="23"/>
      <c r="D1" s="22"/>
      <c r="E1" s="24"/>
      <c r="F1" s="22"/>
      <c r="G1" s="22"/>
      <c r="H1" s="25"/>
      <c r="I1" s="22"/>
      <c r="J1" s="22"/>
      <c r="K1" s="22"/>
      <c r="L1" s="26"/>
    </row>
    <row r="2" spans="1:12" s="142" customFormat="1" ht="16.5" customHeight="1">
      <c r="A2" s="21"/>
      <c r="B2" s="22"/>
      <c r="C2" s="23"/>
      <c r="D2" s="22"/>
      <c r="E2" s="24"/>
      <c r="F2" s="22"/>
      <c r="G2" s="22"/>
      <c r="H2" s="25"/>
      <c r="I2" s="22"/>
      <c r="J2" s="22"/>
      <c r="K2" s="22"/>
      <c r="L2" s="26"/>
    </row>
    <row r="3" spans="1:12" s="142" customFormat="1" ht="15" customHeight="1">
      <c r="A3" s="28" t="s">
        <v>332</v>
      </c>
      <c r="B3" s="29"/>
      <c r="C3" s="30"/>
      <c r="D3" s="29"/>
      <c r="E3" s="31"/>
      <c r="F3" s="29"/>
      <c r="G3" s="29"/>
      <c r="H3" s="32"/>
      <c r="I3" s="29"/>
      <c r="J3" s="33"/>
      <c r="K3" s="33"/>
      <c r="L3" s="26"/>
    </row>
    <row r="4" spans="1:12" s="142" customFormat="1" ht="15" customHeight="1">
      <c r="A4" s="28" t="s">
        <v>167</v>
      </c>
      <c r="B4" s="29"/>
      <c r="C4" s="30"/>
      <c r="D4" s="29"/>
      <c r="E4" s="31"/>
      <c r="F4" s="29"/>
      <c r="G4" s="29"/>
      <c r="H4" s="32"/>
      <c r="I4" s="29"/>
      <c r="J4" s="33"/>
      <c r="K4" s="33"/>
      <c r="L4" s="26"/>
    </row>
    <row r="5" spans="1:12" s="142" customFormat="1" ht="15" customHeight="1">
      <c r="A5" s="28" t="s">
        <v>14</v>
      </c>
      <c r="B5" s="29"/>
      <c r="C5" s="30"/>
      <c r="D5" s="29"/>
      <c r="E5" s="31"/>
      <c r="F5" s="29"/>
      <c r="G5" s="29"/>
      <c r="H5" s="32"/>
      <c r="I5" s="29"/>
      <c r="J5" s="33"/>
      <c r="K5" s="33"/>
      <c r="L5" s="26"/>
    </row>
    <row r="6" spans="1:12" s="142" customFormat="1" ht="15" customHeight="1">
      <c r="A6" s="28"/>
      <c r="B6" s="29"/>
      <c r="C6" s="30"/>
      <c r="D6" s="29"/>
      <c r="E6" s="31"/>
      <c r="F6" s="29"/>
      <c r="G6" s="29"/>
      <c r="H6" s="32"/>
      <c r="I6" s="29"/>
      <c r="J6" s="33"/>
      <c r="K6" s="33"/>
      <c r="L6" s="26"/>
    </row>
    <row r="7" spans="1:12" s="154" customFormat="1" ht="15" customHeight="1">
      <c r="A7" s="34" t="s">
        <v>214</v>
      </c>
      <c r="B7" s="34"/>
      <c r="C7" s="35"/>
      <c r="D7" s="34"/>
      <c r="E7" s="36"/>
      <c r="F7" s="34"/>
      <c r="G7" s="34"/>
      <c r="H7" s="360" t="s">
        <v>212</v>
      </c>
      <c r="I7" s="360"/>
      <c r="J7" s="360"/>
      <c r="K7" s="359"/>
      <c r="L7" s="359"/>
    </row>
    <row r="8" spans="1:12" s="154" customFormat="1" ht="15" customHeight="1">
      <c r="A8" s="34" t="s">
        <v>215</v>
      </c>
      <c r="B8" s="34"/>
      <c r="C8" s="35"/>
      <c r="D8" s="34"/>
      <c r="E8" s="36"/>
      <c r="F8" s="34"/>
      <c r="G8" s="34"/>
      <c r="H8" s="360"/>
      <c r="I8" s="360"/>
      <c r="J8" s="360"/>
      <c r="K8" s="359"/>
      <c r="L8" s="359"/>
    </row>
    <row r="9" spans="1:12" s="154" customFormat="1" ht="15" customHeight="1">
      <c r="A9" s="34" t="s">
        <v>216</v>
      </c>
      <c r="B9" s="34"/>
      <c r="C9" s="35"/>
      <c r="D9" s="34"/>
      <c r="E9" s="36"/>
      <c r="F9" s="34"/>
      <c r="G9" s="34"/>
      <c r="H9" s="360" t="s">
        <v>213</v>
      </c>
      <c r="I9" s="361"/>
      <c r="J9" s="361"/>
      <c r="K9" s="359" t="s">
        <v>372</v>
      </c>
      <c r="L9" s="359"/>
    </row>
    <row r="10" spans="1:12" s="154" customFormat="1" ht="15" customHeight="1">
      <c r="A10" s="34" t="s">
        <v>217</v>
      </c>
      <c r="B10" s="34"/>
      <c r="C10" s="35"/>
      <c r="D10" s="34"/>
      <c r="E10" s="36"/>
      <c r="F10" s="34"/>
      <c r="G10" s="34"/>
      <c r="H10" s="360"/>
      <c r="I10" s="361"/>
      <c r="J10" s="361"/>
      <c r="K10" s="359"/>
      <c r="L10" s="359"/>
    </row>
    <row r="11" spans="1:12" s="142" customFormat="1" ht="15" customHeight="1">
      <c r="A11" s="28"/>
      <c r="B11" s="29"/>
      <c r="C11" s="30"/>
      <c r="D11" s="29"/>
      <c r="E11" s="31"/>
      <c r="F11" s="29"/>
      <c r="G11" s="29"/>
      <c r="H11" s="32"/>
      <c r="I11" s="29"/>
      <c r="J11" s="33"/>
      <c r="K11" s="33"/>
      <c r="L11" s="26"/>
    </row>
    <row r="12" spans="1:12" s="142" customFormat="1" ht="15" customHeight="1">
      <c r="A12" s="29" t="s">
        <v>182</v>
      </c>
      <c r="B12" s="29"/>
      <c r="C12" s="30"/>
      <c r="D12" s="29"/>
      <c r="E12" s="31"/>
      <c r="F12" s="29"/>
      <c r="G12" s="29"/>
      <c r="H12" s="360"/>
      <c r="I12" s="361"/>
      <c r="J12" s="361"/>
      <c r="K12" s="359"/>
      <c r="L12" s="359"/>
    </row>
    <row r="13" spans="1:12" s="142" customFormat="1" ht="14.25" customHeight="1">
      <c r="A13" s="29"/>
      <c r="B13" s="29"/>
      <c r="C13" s="30"/>
      <c r="D13" s="29"/>
      <c r="E13" s="31"/>
      <c r="F13" s="29"/>
      <c r="G13" s="29"/>
      <c r="H13" s="360"/>
      <c r="I13" s="361"/>
      <c r="J13" s="361"/>
      <c r="K13" s="359"/>
      <c r="L13" s="359"/>
    </row>
    <row r="14" spans="1:12" s="142" customFormat="1" ht="18" customHeight="1">
      <c r="A14" s="345"/>
      <c r="B14" s="345"/>
      <c r="C14" s="353" t="s">
        <v>222</v>
      </c>
      <c r="D14" s="346"/>
      <c r="E14" s="346"/>
      <c r="F14" s="346"/>
      <c r="G14" s="345" t="s">
        <v>221</v>
      </c>
      <c r="H14" s="346"/>
      <c r="I14" s="345" t="s">
        <v>223</v>
      </c>
      <c r="J14" s="358"/>
      <c r="K14" s="358"/>
      <c r="L14" s="26"/>
    </row>
    <row r="15" spans="1:12" s="142" customFormat="1" ht="21.75" customHeight="1">
      <c r="A15" s="345" t="s">
        <v>218</v>
      </c>
      <c r="B15" s="345"/>
      <c r="C15" s="345" t="s">
        <v>333</v>
      </c>
      <c r="D15" s="346"/>
      <c r="E15" s="346"/>
      <c r="F15" s="346"/>
      <c r="G15" s="345"/>
      <c r="H15" s="346"/>
      <c r="I15" s="345"/>
      <c r="J15" s="358"/>
      <c r="K15" s="358"/>
      <c r="L15" s="26"/>
    </row>
    <row r="16" spans="1:12" s="142" customFormat="1" ht="21.75" customHeight="1">
      <c r="A16" s="345" t="s">
        <v>219</v>
      </c>
      <c r="B16" s="345"/>
      <c r="C16" s="345" t="s">
        <v>334</v>
      </c>
      <c r="D16" s="346"/>
      <c r="E16" s="346"/>
      <c r="F16" s="346"/>
      <c r="G16" s="345"/>
      <c r="H16" s="346"/>
      <c r="I16" s="345"/>
      <c r="J16" s="358"/>
      <c r="K16" s="358"/>
      <c r="L16" s="26"/>
    </row>
    <row r="17" spans="1:12" s="142" customFormat="1" ht="21.75" customHeight="1">
      <c r="A17" s="345" t="s">
        <v>220</v>
      </c>
      <c r="B17" s="345"/>
      <c r="C17" s="353"/>
      <c r="D17" s="346"/>
      <c r="E17" s="346"/>
      <c r="F17" s="346"/>
      <c r="G17" s="345"/>
      <c r="H17" s="346"/>
      <c r="I17" s="345"/>
      <c r="J17" s="358"/>
      <c r="K17" s="358"/>
      <c r="L17" s="26"/>
    </row>
    <row r="18" spans="1:12" s="142" customFormat="1" ht="13.5" customHeight="1">
      <c r="A18" s="29"/>
      <c r="B18" s="29"/>
      <c r="C18" s="30"/>
      <c r="D18" s="29"/>
      <c r="E18" s="31"/>
      <c r="F18" s="29"/>
      <c r="G18" s="33"/>
      <c r="H18" s="29"/>
      <c r="I18" s="33"/>
      <c r="J18" s="33"/>
      <c r="K18" s="26"/>
      <c r="L18" s="26"/>
    </row>
    <row r="19" spans="1:12" s="142" customFormat="1" ht="13.5" customHeight="1">
      <c r="A19" s="29" t="s">
        <v>335</v>
      </c>
      <c r="B19" s="29"/>
      <c r="C19" s="30"/>
      <c r="D19" s="29"/>
      <c r="E19" s="31"/>
      <c r="F19" s="29"/>
      <c r="G19" s="33"/>
      <c r="H19" s="32"/>
      <c r="I19" s="29"/>
      <c r="J19" s="33"/>
      <c r="K19" s="33"/>
      <c r="L19" s="26"/>
    </row>
    <row r="20" spans="1:12" s="142" customFormat="1" ht="15.75" customHeight="1">
      <c r="A20" s="149"/>
      <c r="B20" s="149"/>
      <c r="C20" s="141"/>
      <c r="D20" s="234"/>
      <c r="E20" s="155"/>
      <c r="F20" s="156"/>
      <c r="G20" s="149"/>
      <c r="H20" s="157"/>
      <c r="I20" s="149"/>
      <c r="J20" s="149"/>
      <c r="K20" s="149"/>
      <c r="L20" s="141"/>
    </row>
    <row r="21" spans="1:12" s="166" customFormat="1" ht="34.5" customHeight="1">
      <c r="A21" s="158" t="s">
        <v>183</v>
      </c>
      <c r="B21" s="159" t="s">
        <v>184</v>
      </c>
      <c r="C21" s="159" t="s">
        <v>185</v>
      </c>
      <c r="D21" s="159" t="s">
        <v>186</v>
      </c>
      <c r="E21" s="160"/>
      <c r="F21" s="161" t="s">
        <v>179</v>
      </c>
      <c r="G21" s="159" t="s">
        <v>190</v>
      </c>
      <c r="H21" s="161"/>
      <c r="I21" s="159"/>
      <c r="J21" s="165"/>
      <c r="K21" s="161"/>
      <c r="L21" s="159"/>
    </row>
    <row r="22" spans="1:12" s="166" customFormat="1" ht="12.75" customHeight="1">
      <c r="A22" s="167" t="s">
        <v>198</v>
      </c>
      <c r="B22" s="168" t="s">
        <v>199</v>
      </c>
      <c r="C22" s="169" t="s">
        <v>200</v>
      </c>
      <c r="D22" s="168" t="s">
        <v>201</v>
      </c>
      <c r="E22" s="168" t="s">
        <v>204</v>
      </c>
      <c r="F22" s="168" t="s">
        <v>205</v>
      </c>
      <c r="G22" s="168" t="s">
        <v>206</v>
      </c>
      <c r="H22" s="168"/>
      <c r="I22" s="168"/>
      <c r="J22" s="173"/>
      <c r="K22" s="168"/>
      <c r="L22" s="168"/>
    </row>
    <row r="23" spans="1:12" s="175" customFormat="1" ht="18.75" customHeight="1">
      <c r="A23" s="174"/>
      <c r="B23" s="174"/>
      <c r="C23" s="181"/>
      <c r="D23" s="176"/>
      <c r="E23" s="177"/>
      <c r="F23" s="178"/>
      <c r="G23" s="174"/>
      <c r="H23" s="235"/>
      <c r="I23" s="203"/>
      <c r="J23" s="203"/>
      <c r="K23" s="203"/>
      <c r="L23" s="236"/>
    </row>
    <row r="24" spans="1:12" s="249" customFormat="1" ht="13.5" customHeight="1">
      <c r="A24" s="203"/>
      <c r="B24" s="203"/>
      <c r="C24" s="248"/>
      <c r="D24" s="205"/>
      <c r="E24" s="206"/>
      <c r="F24" s="207"/>
      <c r="G24" s="203"/>
      <c r="H24" s="235"/>
      <c r="I24" s="203"/>
      <c r="J24" s="203"/>
      <c r="K24" s="203"/>
      <c r="L24" s="236"/>
    </row>
    <row r="25" spans="1:12" s="249" customFormat="1" ht="13.5" customHeight="1">
      <c r="A25" s="203"/>
      <c r="B25" s="203"/>
      <c r="C25" s="204"/>
      <c r="D25" s="205"/>
      <c r="E25" s="206"/>
      <c r="F25" s="207"/>
      <c r="G25" s="203"/>
      <c r="H25" s="235"/>
      <c r="I25" s="203"/>
      <c r="J25" s="203"/>
      <c r="K25" s="203"/>
      <c r="L25" s="236"/>
    </row>
    <row r="26" spans="1:12" s="250" customFormat="1" ht="13.5" customHeight="1">
      <c r="A26" s="208" t="s">
        <v>188</v>
      </c>
      <c r="B26" s="209"/>
      <c r="C26" s="210" t="s">
        <v>171</v>
      </c>
      <c r="D26" s="211" t="s">
        <v>197</v>
      </c>
      <c r="E26" s="212" t="s">
        <v>197</v>
      </c>
      <c r="F26" s="212"/>
      <c r="G26" s="212"/>
      <c r="H26" s="237"/>
      <c r="I26" s="212"/>
      <c r="J26" s="238"/>
      <c r="K26" s="239"/>
      <c r="L26" s="240"/>
    </row>
    <row r="27" spans="1:12" s="250" customFormat="1" ht="13.5" customHeight="1">
      <c r="A27" s="209"/>
      <c r="B27" s="209"/>
      <c r="C27" s="214"/>
      <c r="D27" s="211" t="s">
        <v>197</v>
      </c>
      <c r="E27" s="212" t="s">
        <v>197</v>
      </c>
      <c r="F27" s="212"/>
      <c r="G27" s="212"/>
      <c r="H27" s="237"/>
      <c r="I27" s="212"/>
      <c r="J27" s="241"/>
      <c r="K27" s="242"/>
      <c r="L27" s="240"/>
    </row>
    <row r="28" spans="1:12" s="251" customFormat="1" ht="13.5" customHeight="1">
      <c r="A28" s="209">
        <v>1</v>
      </c>
      <c r="B28" s="209"/>
      <c r="C28" s="214" t="s">
        <v>41</v>
      </c>
      <c r="D28" s="211" t="s">
        <v>202</v>
      </c>
      <c r="E28" s="212" t="s">
        <v>197</v>
      </c>
      <c r="F28" s="212"/>
      <c r="G28" s="215">
        <f>G46</f>
        <v>0</v>
      </c>
      <c r="H28" s="237"/>
      <c r="I28" s="212"/>
      <c r="J28" s="243"/>
      <c r="K28" s="244"/>
      <c r="L28" s="245"/>
    </row>
    <row r="29" spans="1:12" s="251" customFormat="1" ht="13.5" customHeight="1">
      <c r="A29" s="209">
        <v>2</v>
      </c>
      <c r="B29" s="209"/>
      <c r="C29" s="214" t="s">
        <v>170</v>
      </c>
      <c r="D29" s="211" t="s">
        <v>202</v>
      </c>
      <c r="E29" s="212"/>
      <c r="F29" s="212"/>
      <c r="G29" s="215">
        <f>G54</f>
        <v>0</v>
      </c>
      <c r="H29" s="237"/>
      <c r="I29" s="212"/>
      <c r="J29" s="243"/>
      <c r="K29" s="244"/>
      <c r="L29" s="246"/>
    </row>
    <row r="30" spans="1:12" s="251" customFormat="1" ht="13.5" customHeight="1">
      <c r="A30" s="209"/>
      <c r="B30" s="209"/>
      <c r="C30" s="214"/>
      <c r="D30" s="211"/>
      <c r="E30" s="212"/>
      <c r="F30" s="212"/>
      <c r="G30" s="215"/>
      <c r="H30" s="237"/>
      <c r="I30" s="212"/>
      <c r="J30" s="243"/>
      <c r="K30" s="244"/>
      <c r="L30" s="246"/>
    </row>
    <row r="31" spans="1:12" s="251" customFormat="1" ht="13.5" customHeight="1">
      <c r="A31" s="208" t="s">
        <v>188</v>
      </c>
      <c r="B31" s="208"/>
      <c r="C31" s="210" t="s">
        <v>172</v>
      </c>
      <c r="D31" s="217" t="s">
        <v>202</v>
      </c>
      <c r="E31" s="218"/>
      <c r="F31" s="218"/>
      <c r="G31" s="219">
        <f>SUM(G28:G30)</f>
        <v>0</v>
      </c>
      <c r="H31" s="247"/>
      <c r="I31" s="218"/>
      <c r="J31" s="243"/>
      <c r="K31" s="244"/>
      <c r="L31" s="246"/>
    </row>
    <row r="32" spans="1:12" s="251" customFormat="1" ht="13.5" customHeight="1">
      <c r="A32" s="209"/>
      <c r="B32" s="209"/>
      <c r="C32" s="214"/>
      <c r="D32" s="211"/>
      <c r="E32" s="212"/>
      <c r="F32" s="212"/>
      <c r="G32" s="215"/>
      <c r="H32" s="237"/>
      <c r="I32" s="212"/>
      <c r="J32" s="243"/>
      <c r="K32" s="244"/>
      <c r="L32" s="246"/>
    </row>
    <row r="33" spans="1:12" s="251" customFormat="1" ht="13.5" customHeight="1">
      <c r="A33" s="209"/>
      <c r="B33" s="209"/>
      <c r="C33" s="214"/>
      <c r="D33" s="211"/>
      <c r="E33" s="212"/>
      <c r="F33" s="212"/>
      <c r="G33" s="215"/>
      <c r="H33" s="237"/>
      <c r="I33" s="212"/>
      <c r="J33" s="243"/>
      <c r="K33" s="244"/>
      <c r="L33" s="246"/>
    </row>
    <row r="34" spans="1:12" s="251" customFormat="1" ht="13.5" customHeight="1">
      <c r="A34" s="209"/>
      <c r="B34" s="209"/>
      <c r="C34" s="214"/>
      <c r="D34" s="211"/>
      <c r="E34" s="212"/>
      <c r="F34" s="212"/>
      <c r="G34" s="215"/>
      <c r="H34" s="237"/>
      <c r="I34" s="212"/>
      <c r="J34" s="243"/>
      <c r="K34" s="244"/>
      <c r="L34" s="246"/>
    </row>
    <row r="35" spans="1:12" s="251" customFormat="1" ht="13.5" customHeight="1">
      <c r="A35" s="209"/>
      <c r="B35" s="209"/>
      <c r="C35" s="214"/>
      <c r="D35" s="211"/>
      <c r="E35" s="212"/>
      <c r="F35" s="212"/>
      <c r="G35" s="215"/>
      <c r="H35" s="237"/>
      <c r="I35" s="212"/>
      <c r="J35" s="243"/>
      <c r="K35" s="244"/>
      <c r="L35" s="246"/>
    </row>
    <row r="36" spans="1:12" s="251" customFormat="1" ht="13.5" customHeight="1">
      <c r="A36" s="209"/>
      <c r="B36" s="209"/>
      <c r="C36" s="214"/>
      <c r="D36" s="211"/>
      <c r="E36" s="212"/>
      <c r="F36" s="212"/>
      <c r="G36" s="215"/>
      <c r="H36" s="237"/>
      <c r="I36" s="212"/>
      <c r="J36" s="243"/>
      <c r="K36" s="244"/>
      <c r="L36" s="246"/>
    </row>
    <row r="37" spans="1:12" s="251" customFormat="1" ht="13.5" customHeight="1">
      <c r="A37" s="209"/>
      <c r="B37" s="209"/>
      <c r="C37" s="210" t="s">
        <v>42</v>
      </c>
      <c r="D37" s="211"/>
      <c r="E37" s="212"/>
      <c r="F37" s="212"/>
      <c r="G37" s="215"/>
      <c r="H37" s="237"/>
      <c r="I37" s="212"/>
      <c r="J37" s="243"/>
      <c r="K37" s="244"/>
      <c r="L37" s="246"/>
    </row>
    <row r="38" spans="1:12" s="251" customFormat="1" ht="13.5" customHeight="1">
      <c r="A38" s="209"/>
      <c r="B38" s="209"/>
      <c r="C38" s="214"/>
      <c r="D38" s="211"/>
      <c r="E38" s="212"/>
      <c r="F38" s="212"/>
      <c r="G38" s="215"/>
      <c r="H38" s="237"/>
      <c r="I38" s="212"/>
      <c r="J38" s="243"/>
      <c r="K38" s="244"/>
      <c r="L38" s="246"/>
    </row>
    <row r="39" spans="1:12" s="251" customFormat="1" ht="13.5" customHeight="1">
      <c r="A39" s="209">
        <f>A80</f>
        <v>1</v>
      </c>
      <c r="B39" s="209"/>
      <c r="C39" s="252" t="str">
        <f>C80</f>
        <v>Zemní práce</v>
      </c>
      <c r="D39" s="211" t="s">
        <v>202</v>
      </c>
      <c r="E39" s="212"/>
      <c r="F39" s="212"/>
      <c r="G39" s="215">
        <f>G95</f>
        <v>0</v>
      </c>
      <c r="H39" s="237"/>
      <c r="I39" s="212"/>
      <c r="J39" s="243"/>
      <c r="K39" s="244"/>
      <c r="L39" s="246"/>
    </row>
    <row r="40" spans="1:12" s="251" customFormat="1" ht="13.5" customHeight="1">
      <c r="A40" s="209">
        <f>A99</f>
        <v>3</v>
      </c>
      <c r="B40" s="209"/>
      <c r="C40" s="252" t="str">
        <f>C99</f>
        <v>Svislé konstrukce</v>
      </c>
      <c r="D40" s="211" t="s">
        <v>202</v>
      </c>
      <c r="E40" s="212"/>
      <c r="F40" s="212"/>
      <c r="G40" s="215">
        <f>G105</f>
        <v>0</v>
      </c>
      <c r="H40" s="237"/>
      <c r="I40" s="212"/>
      <c r="J40" s="243"/>
      <c r="K40" s="244"/>
      <c r="L40" s="246"/>
    </row>
    <row r="41" spans="1:12" s="251" customFormat="1" ht="13.5" customHeight="1">
      <c r="A41" s="209">
        <f>A111</f>
        <v>5</v>
      </c>
      <c r="B41" s="209"/>
      <c r="C41" s="252" t="str">
        <f>C111</f>
        <v>Komunikace</v>
      </c>
      <c r="D41" s="211" t="s">
        <v>202</v>
      </c>
      <c r="E41" s="212"/>
      <c r="F41" s="212"/>
      <c r="G41" s="215">
        <f>G127</f>
        <v>0</v>
      </c>
      <c r="H41" s="237"/>
      <c r="I41" s="212"/>
      <c r="J41" s="335"/>
      <c r="K41" s="336"/>
      <c r="L41" s="246"/>
    </row>
    <row r="42" spans="1:12" s="251" customFormat="1" ht="13.5" customHeight="1">
      <c r="A42" s="209">
        <f>A131</f>
        <v>8</v>
      </c>
      <c r="B42" s="209"/>
      <c r="C42" s="252" t="str">
        <f>C131</f>
        <v>Trubní vedení</v>
      </c>
      <c r="D42" s="211" t="s">
        <v>202</v>
      </c>
      <c r="E42" s="212"/>
      <c r="F42" s="212"/>
      <c r="G42" s="215">
        <f>G135</f>
        <v>0</v>
      </c>
      <c r="H42" s="237"/>
      <c r="I42" s="212"/>
      <c r="J42" s="243"/>
      <c r="K42" s="244"/>
      <c r="L42" s="246"/>
    </row>
    <row r="43" spans="1:12" s="251" customFormat="1" ht="13.5" customHeight="1">
      <c r="A43" s="209">
        <f>A139</f>
        <v>96</v>
      </c>
      <c r="B43" s="209"/>
      <c r="C43" s="252" t="str">
        <f>C139</f>
        <v>Bourání</v>
      </c>
      <c r="D43" s="211" t="s">
        <v>202</v>
      </c>
      <c r="E43" s="212"/>
      <c r="F43" s="212"/>
      <c r="G43" s="215">
        <f>G149</f>
        <v>0</v>
      </c>
      <c r="H43" s="237"/>
      <c r="I43" s="212"/>
      <c r="J43" s="243"/>
      <c r="K43" s="244"/>
      <c r="L43" s="246"/>
    </row>
    <row r="44" spans="1:12" s="251" customFormat="1" ht="13.5" customHeight="1">
      <c r="A44" s="209">
        <f>A153</f>
        <v>99</v>
      </c>
      <c r="B44" s="209"/>
      <c r="C44" s="252" t="str">
        <f>C153</f>
        <v>Přesun hmot</v>
      </c>
      <c r="D44" s="211" t="s">
        <v>202</v>
      </c>
      <c r="E44" s="212"/>
      <c r="F44" s="212"/>
      <c r="G44" s="215">
        <f>G159</f>
        <v>0</v>
      </c>
      <c r="H44" s="237"/>
      <c r="I44" s="212"/>
      <c r="J44" s="243"/>
      <c r="K44" s="244"/>
      <c r="L44" s="246"/>
    </row>
    <row r="45" spans="1:12" s="251" customFormat="1" ht="13.5" customHeight="1">
      <c r="A45" s="209"/>
      <c r="B45" s="209"/>
      <c r="C45" s="214"/>
      <c r="D45" s="211"/>
      <c r="E45" s="212"/>
      <c r="F45" s="212"/>
      <c r="G45" s="215"/>
      <c r="H45" s="237"/>
      <c r="I45" s="212"/>
      <c r="J45" s="243"/>
      <c r="K45" s="244"/>
      <c r="L45" s="246"/>
    </row>
    <row r="46" spans="1:12" s="251" customFormat="1" ht="13.5" customHeight="1">
      <c r="A46" s="208"/>
      <c r="B46" s="208"/>
      <c r="C46" s="210" t="s">
        <v>43</v>
      </c>
      <c r="D46" s="217" t="s">
        <v>202</v>
      </c>
      <c r="E46" s="218"/>
      <c r="F46" s="218"/>
      <c r="G46" s="219">
        <f>SUM(G39:G45)</f>
        <v>0</v>
      </c>
      <c r="H46" s="247"/>
      <c r="I46" s="218"/>
      <c r="J46" s="243"/>
      <c r="K46" s="244"/>
      <c r="L46" s="246"/>
    </row>
    <row r="47" spans="1:12" s="251" customFormat="1" ht="13.5" customHeight="1">
      <c r="A47" s="209"/>
      <c r="B47" s="209"/>
      <c r="C47" s="214"/>
      <c r="D47" s="211"/>
      <c r="E47" s="212"/>
      <c r="F47" s="212"/>
      <c r="G47" s="215"/>
      <c r="H47" s="237"/>
      <c r="I47" s="212"/>
      <c r="J47" s="243"/>
      <c r="K47" s="244"/>
      <c r="L47" s="246"/>
    </row>
    <row r="48" spans="1:12" s="251" customFormat="1" ht="13.5" customHeight="1">
      <c r="A48" s="209"/>
      <c r="B48" s="209"/>
      <c r="C48" s="214"/>
      <c r="D48" s="211"/>
      <c r="E48" s="212"/>
      <c r="F48" s="212"/>
      <c r="G48" s="215"/>
      <c r="H48" s="237"/>
      <c r="I48" s="212"/>
      <c r="J48" s="243"/>
      <c r="K48" s="244"/>
      <c r="L48" s="246"/>
    </row>
    <row r="49" spans="1:12" s="251" customFormat="1" ht="13.5" customHeight="1">
      <c r="A49" s="209"/>
      <c r="B49" s="209"/>
      <c r="C49" s="214"/>
      <c r="D49" s="211"/>
      <c r="E49" s="212"/>
      <c r="F49" s="212"/>
      <c r="G49" s="215"/>
      <c r="H49" s="237"/>
      <c r="I49" s="212"/>
      <c r="J49" s="243"/>
      <c r="K49" s="244"/>
      <c r="L49" s="246"/>
    </row>
    <row r="50" spans="1:12" s="251" customFormat="1" ht="13.5" customHeight="1">
      <c r="A50" s="209"/>
      <c r="B50" s="209"/>
      <c r="C50" s="210" t="s">
        <v>180</v>
      </c>
      <c r="D50" s="211"/>
      <c r="E50" s="212"/>
      <c r="F50" s="212"/>
      <c r="G50" s="215"/>
      <c r="H50" s="237"/>
      <c r="I50" s="212"/>
      <c r="J50" s="243"/>
      <c r="K50" s="244"/>
      <c r="L50" s="246"/>
    </row>
    <row r="51" spans="1:12" s="251" customFormat="1" ht="13.5" customHeight="1">
      <c r="A51" s="209"/>
      <c r="B51" s="209"/>
      <c r="C51" s="214"/>
      <c r="D51" s="211"/>
      <c r="E51" s="212"/>
      <c r="F51" s="212"/>
      <c r="G51" s="215"/>
      <c r="H51" s="237"/>
      <c r="I51" s="212"/>
      <c r="J51" s="243"/>
      <c r="K51" s="244"/>
      <c r="L51" s="246"/>
    </row>
    <row r="52" spans="1:12" s="251" customFormat="1" ht="13.5" customHeight="1">
      <c r="A52" s="209">
        <f>A211</f>
        <v>721</v>
      </c>
      <c r="B52" s="209"/>
      <c r="C52" s="252" t="str">
        <f>C211</f>
        <v>Zdravotechnika</v>
      </c>
      <c r="D52" s="211" t="s">
        <v>202</v>
      </c>
      <c r="E52" s="212"/>
      <c r="F52" s="212"/>
      <c r="G52" s="215">
        <f>G211</f>
        <v>0</v>
      </c>
      <c r="H52" s="237"/>
      <c r="I52" s="212"/>
      <c r="J52" s="243"/>
      <c r="K52" s="244"/>
      <c r="L52" s="246"/>
    </row>
    <row r="53" spans="1:12" s="251" customFormat="1" ht="13.5" customHeight="1">
      <c r="A53" s="209"/>
      <c r="B53" s="209"/>
      <c r="C53" s="214"/>
      <c r="D53" s="211"/>
      <c r="E53" s="212"/>
      <c r="F53" s="212"/>
      <c r="G53" s="215"/>
      <c r="H53" s="237"/>
      <c r="I53" s="212"/>
      <c r="J53" s="243"/>
      <c r="K53" s="244"/>
      <c r="L53" s="246"/>
    </row>
    <row r="54" spans="1:12" s="251" customFormat="1" ht="13.5" customHeight="1">
      <c r="A54" s="208"/>
      <c r="B54" s="208"/>
      <c r="C54" s="210" t="s">
        <v>181</v>
      </c>
      <c r="D54" s="217" t="s">
        <v>202</v>
      </c>
      <c r="E54" s="218"/>
      <c r="F54" s="218"/>
      <c r="G54" s="219">
        <f>SUM(G52:G53)</f>
        <v>0</v>
      </c>
      <c r="H54" s="247"/>
      <c r="I54" s="218"/>
      <c r="J54" s="243"/>
      <c r="K54" s="244"/>
      <c r="L54" s="246"/>
    </row>
    <row r="55" spans="1:12" s="251" customFormat="1" ht="13.5" customHeight="1">
      <c r="A55" s="208"/>
      <c r="B55" s="208"/>
      <c r="C55" s="210"/>
      <c r="D55" s="217"/>
      <c r="E55" s="218"/>
      <c r="F55" s="218"/>
      <c r="G55" s="219"/>
      <c r="H55" s="247"/>
      <c r="I55" s="218"/>
      <c r="J55" s="243"/>
      <c r="K55" s="244"/>
      <c r="L55" s="246"/>
    </row>
    <row r="56" spans="1:12" s="251" customFormat="1" ht="13.5" customHeight="1">
      <c r="A56" s="208"/>
      <c r="B56" s="208"/>
      <c r="C56" s="210"/>
      <c r="D56" s="217"/>
      <c r="E56" s="218"/>
      <c r="F56" s="218"/>
      <c r="G56" s="219"/>
      <c r="H56" s="247"/>
      <c r="I56" s="218"/>
      <c r="J56" s="243"/>
      <c r="K56" s="244"/>
      <c r="L56" s="246"/>
    </row>
    <row r="57" spans="1:12" s="251" customFormat="1" ht="13.5" customHeight="1">
      <c r="A57" s="208"/>
      <c r="B57" s="208"/>
      <c r="C57" s="210"/>
      <c r="D57" s="217"/>
      <c r="E57" s="218"/>
      <c r="F57" s="218"/>
      <c r="G57" s="219"/>
      <c r="H57" s="247"/>
      <c r="I57" s="218"/>
      <c r="J57" s="243"/>
      <c r="K57" s="244"/>
      <c r="L57" s="246"/>
    </row>
    <row r="58" spans="1:12" s="251" customFormat="1" ht="13.5" customHeight="1">
      <c r="A58" s="208"/>
      <c r="B58" s="208"/>
      <c r="C58" s="210"/>
      <c r="D58" s="217"/>
      <c r="E58" s="218"/>
      <c r="F58" s="218"/>
      <c r="G58" s="219"/>
      <c r="H58" s="247"/>
      <c r="I58" s="218"/>
      <c r="J58" s="243"/>
      <c r="K58" s="244"/>
      <c r="L58" s="246"/>
    </row>
    <row r="59" spans="1:12" s="251" customFormat="1" ht="13.5" customHeight="1">
      <c r="A59" s="208"/>
      <c r="B59" s="208"/>
      <c r="C59" s="210"/>
      <c r="D59" s="217"/>
      <c r="E59" s="218"/>
      <c r="F59" s="218"/>
      <c r="G59" s="219"/>
      <c r="H59" s="247"/>
      <c r="I59" s="218"/>
      <c r="J59" s="243"/>
      <c r="K59" s="244"/>
      <c r="L59" s="246"/>
    </row>
    <row r="60" spans="1:12" s="251" customFormat="1" ht="13.5" customHeight="1">
      <c r="A60" s="208"/>
      <c r="B60" s="208"/>
      <c r="C60" s="210"/>
      <c r="D60" s="217"/>
      <c r="E60" s="218"/>
      <c r="F60" s="218"/>
      <c r="G60" s="219"/>
      <c r="H60" s="247"/>
      <c r="I60" s="218"/>
      <c r="J60" s="243"/>
      <c r="K60" s="244"/>
      <c r="L60" s="246"/>
    </row>
    <row r="61" spans="1:12" s="251" customFormat="1" ht="13.5" customHeight="1">
      <c r="A61" s="208"/>
      <c r="B61" s="208"/>
      <c r="C61" s="210"/>
      <c r="D61" s="217"/>
      <c r="E61" s="218"/>
      <c r="F61" s="218"/>
      <c r="G61" s="219"/>
      <c r="H61" s="247"/>
      <c r="I61" s="218"/>
      <c r="J61" s="243"/>
      <c r="K61" s="244"/>
      <c r="L61" s="246"/>
    </row>
    <row r="62" spans="1:12" s="251" customFormat="1" ht="13.5" customHeight="1">
      <c r="A62" s="208"/>
      <c r="B62" s="208"/>
      <c r="C62" s="210"/>
      <c r="D62" s="217"/>
      <c r="E62" s="218"/>
      <c r="F62" s="218"/>
      <c r="G62" s="219"/>
      <c r="H62" s="247"/>
      <c r="I62" s="218"/>
      <c r="J62" s="243"/>
      <c r="K62" s="244"/>
      <c r="L62" s="246"/>
    </row>
    <row r="63" spans="1:12" s="251" customFormat="1" ht="13.5" customHeight="1">
      <c r="A63" s="208"/>
      <c r="B63" s="208"/>
      <c r="C63" s="210"/>
      <c r="D63" s="217"/>
      <c r="E63" s="218"/>
      <c r="F63" s="218"/>
      <c r="G63" s="219"/>
      <c r="H63" s="247"/>
      <c r="I63" s="218"/>
      <c r="J63" s="243"/>
      <c r="K63" s="244"/>
      <c r="L63" s="246"/>
    </row>
    <row r="64" spans="1:12" s="251" customFormat="1" ht="13.5" customHeight="1">
      <c r="A64" s="208"/>
      <c r="B64" s="208"/>
      <c r="C64" s="210"/>
      <c r="D64" s="217"/>
      <c r="E64" s="218"/>
      <c r="F64" s="218"/>
      <c r="G64" s="219"/>
      <c r="H64" s="247"/>
      <c r="I64" s="218"/>
      <c r="J64" s="243"/>
      <c r="K64" s="244"/>
      <c r="L64" s="246"/>
    </row>
    <row r="65" spans="1:12" s="251" customFormat="1" ht="13.5" customHeight="1">
      <c r="A65" s="208"/>
      <c r="B65" s="208"/>
      <c r="C65" s="210"/>
      <c r="D65" s="217"/>
      <c r="E65" s="218"/>
      <c r="F65" s="218"/>
      <c r="G65" s="219"/>
      <c r="H65" s="247"/>
      <c r="I65" s="218"/>
      <c r="J65" s="243"/>
      <c r="K65" s="244"/>
      <c r="L65" s="246"/>
    </row>
    <row r="66" spans="1:12" s="251" customFormat="1" ht="13.5" customHeight="1">
      <c r="A66" s="208"/>
      <c r="B66" s="208"/>
      <c r="C66" s="210"/>
      <c r="D66" s="217"/>
      <c r="E66" s="218"/>
      <c r="F66" s="218"/>
      <c r="G66" s="219"/>
      <c r="H66" s="247"/>
      <c r="I66" s="218"/>
      <c r="J66" s="243"/>
      <c r="K66" s="244"/>
      <c r="L66" s="246"/>
    </row>
    <row r="67" spans="1:12" s="251" customFormat="1" ht="13.5" customHeight="1">
      <c r="A67" s="208"/>
      <c r="B67" s="208"/>
      <c r="C67" s="210"/>
      <c r="D67" s="217"/>
      <c r="E67" s="218"/>
      <c r="F67" s="218"/>
      <c r="G67" s="219"/>
      <c r="H67" s="247"/>
      <c r="I67" s="218"/>
      <c r="J67" s="243"/>
      <c r="K67" s="244"/>
      <c r="L67" s="246"/>
    </row>
    <row r="68" spans="1:12" s="251" customFormat="1" ht="13.5" customHeight="1">
      <c r="A68" s="208"/>
      <c r="B68" s="208"/>
      <c r="C68" s="210"/>
      <c r="D68" s="217"/>
      <c r="E68" s="218"/>
      <c r="F68" s="218"/>
      <c r="G68" s="219"/>
      <c r="H68" s="247"/>
      <c r="I68" s="218"/>
      <c r="J68" s="243"/>
      <c r="K68" s="244"/>
      <c r="L68" s="246"/>
    </row>
    <row r="69" spans="1:12" s="251" customFormat="1" ht="13.5" customHeight="1">
      <c r="A69" s="208"/>
      <c r="B69" s="208"/>
      <c r="C69" s="210"/>
      <c r="D69" s="217"/>
      <c r="E69" s="218"/>
      <c r="F69" s="218"/>
      <c r="G69" s="219"/>
      <c r="H69" s="247"/>
      <c r="I69" s="218"/>
      <c r="J69" s="243"/>
      <c r="K69" s="244"/>
      <c r="L69" s="246"/>
    </row>
    <row r="70" spans="1:12" s="251" customFormat="1" ht="13.5" customHeight="1">
      <c r="A70" s="208"/>
      <c r="B70" s="208"/>
      <c r="C70" s="210"/>
      <c r="D70" s="217"/>
      <c r="E70" s="218"/>
      <c r="F70" s="218"/>
      <c r="G70" s="219"/>
      <c r="H70" s="247"/>
      <c r="I70" s="218"/>
      <c r="J70" s="243"/>
      <c r="K70" s="244"/>
      <c r="L70" s="246"/>
    </row>
    <row r="71" spans="1:12" s="251" customFormat="1" ht="13.5" customHeight="1">
      <c r="A71" s="208"/>
      <c r="B71" s="208"/>
      <c r="C71" s="210"/>
      <c r="D71" s="217"/>
      <c r="E71" s="218"/>
      <c r="F71" s="218"/>
      <c r="G71" s="219"/>
      <c r="H71" s="247"/>
      <c r="I71" s="218"/>
      <c r="J71" s="243"/>
      <c r="K71" s="244"/>
      <c r="L71" s="246"/>
    </row>
    <row r="72" spans="1:12" s="251" customFormat="1" ht="13.5" customHeight="1">
      <c r="A72" s="208"/>
      <c r="B72" s="208"/>
      <c r="C72" s="210"/>
      <c r="D72" s="217"/>
      <c r="E72" s="218"/>
      <c r="F72" s="218"/>
      <c r="G72" s="219"/>
      <c r="H72" s="247"/>
      <c r="I72" s="218"/>
      <c r="J72" s="243"/>
      <c r="K72" s="244"/>
      <c r="L72" s="246"/>
    </row>
    <row r="73" spans="1:12" s="251" customFormat="1" ht="12" customHeight="1">
      <c r="A73" s="208"/>
      <c r="B73" s="208"/>
      <c r="C73" s="210"/>
      <c r="D73" s="217"/>
      <c r="E73" s="218"/>
      <c r="F73" s="218"/>
      <c r="G73" s="218"/>
      <c r="H73" s="247"/>
      <c r="I73" s="218"/>
      <c r="J73" s="243"/>
      <c r="K73" s="244"/>
      <c r="L73" s="246"/>
    </row>
    <row r="74" spans="1:12" s="251" customFormat="1" ht="12" customHeight="1">
      <c r="A74" s="208"/>
      <c r="B74" s="208"/>
      <c r="C74" s="210"/>
      <c r="D74" s="217"/>
      <c r="E74" s="218"/>
      <c r="F74" s="218"/>
      <c r="G74" s="219"/>
      <c r="H74" s="247"/>
      <c r="I74" s="218"/>
      <c r="J74" s="243"/>
      <c r="K74" s="244"/>
      <c r="L74" s="246"/>
    </row>
    <row r="75" spans="1:12" s="251" customFormat="1" ht="41.25" customHeight="1">
      <c r="A75" s="223" t="s">
        <v>183</v>
      </c>
      <c r="B75" s="224" t="s">
        <v>184</v>
      </c>
      <c r="C75" s="224" t="s">
        <v>185</v>
      </c>
      <c r="D75" s="224" t="s">
        <v>186</v>
      </c>
      <c r="E75" s="225" t="s">
        <v>187</v>
      </c>
      <c r="F75" s="226" t="s">
        <v>191</v>
      </c>
      <c r="G75" s="224" t="s">
        <v>192</v>
      </c>
      <c r="H75" s="254" t="s">
        <v>193</v>
      </c>
      <c r="I75" s="224" t="s">
        <v>194</v>
      </c>
      <c r="J75" s="224" t="s">
        <v>195</v>
      </c>
      <c r="K75" s="224" t="s">
        <v>196</v>
      </c>
      <c r="L75" s="255" t="s">
        <v>169</v>
      </c>
    </row>
    <row r="76" spans="1:12" s="251" customFormat="1" ht="14.25" customHeight="1">
      <c r="A76" s="227" t="s">
        <v>198</v>
      </c>
      <c r="B76" s="228" t="s">
        <v>199</v>
      </c>
      <c r="C76" s="229" t="s">
        <v>200</v>
      </c>
      <c r="D76" s="228" t="s">
        <v>201</v>
      </c>
      <c r="E76" s="228" t="s">
        <v>204</v>
      </c>
      <c r="F76" s="228" t="s">
        <v>205</v>
      </c>
      <c r="G76" s="228" t="s">
        <v>206</v>
      </c>
      <c r="H76" s="256" t="s">
        <v>207</v>
      </c>
      <c r="I76" s="228" t="s">
        <v>208</v>
      </c>
      <c r="J76" s="228" t="s">
        <v>209</v>
      </c>
      <c r="K76" s="228" t="s">
        <v>210</v>
      </c>
      <c r="L76" s="257" t="s">
        <v>168</v>
      </c>
    </row>
    <row r="77" spans="1:12" s="251" customFormat="1" ht="12.75" customHeight="1">
      <c r="A77" s="258"/>
      <c r="B77" s="258"/>
      <c r="C77" s="259"/>
      <c r="D77" s="260"/>
      <c r="E77" s="260"/>
      <c r="F77" s="260"/>
      <c r="G77" s="260"/>
      <c r="H77" s="261"/>
      <c r="I77" s="260"/>
      <c r="J77" s="262"/>
      <c r="K77" s="263"/>
      <c r="L77" s="264"/>
    </row>
    <row r="78" spans="1:12" s="251" customFormat="1" ht="12.75" customHeight="1">
      <c r="A78" s="258"/>
      <c r="B78" s="258"/>
      <c r="C78" s="259"/>
      <c r="D78" s="260"/>
      <c r="E78" s="260"/>
      <c r="F78" s="260"/>
      <c r="G78" s="260"/>
      <c r="H78" s="261"/>
      <c r="I78" s="260"/>
      <c r="J78" s="262"/>
      <c r="K78" s="263"/>
      <c r="L78" s="264"/>
    </row>
    <row r="79" spans="1:12" s="251" customFormat="1" ht="12.75" customHeight="1">
      <c r="A79" s="258"/>
      <c r="B79" s="258"/>
      <c r="C79" s="259"/>
      <c r="D79" s="260"/>
      <c r="E79" s="260"/>
      <c r="F79" s="260"/>
      <c r="G79" s="260"/>
      <c r="H79" s="261"/>
      <c r="I79" s="260"/>
      <c r="J79" s="262"/>
      <c r="K79" s="263"/>
      <c r="L79" s="264"/>
    </row>
    <row r="80" spans="1:12" s="251" customFormat="1" ht="12.75" customHeight="1">
      <c r="A80" s="209">
        <v>1</v>
      </c>
      <c r="B80" s="209"/>
      <c r="C80" s="214" t="s">
        <v>525</v>
      </c>
      <c r="D80" s="211"/>
      <c r="E80" s="212"/>
      <c r="F80" s="212"/>
      <c r="G80" s="212"/>
      <c r="H80" s="237"/>
      <c r="I80" s="212"/>
      <c r="J80" s="262"/>
      <c r="K80" s="263"/>
      <c r="L80" s="264"/>
    </row>
    <row r="81" spans="1:12" s="251" customFormat="1" ht="12.75" customHeight="1">
      <c r="A81" s="209"/>
      <c r="B81" s="209"/>
      <c r="C81" s="214"/>
      <c r="D81" s="211"/>
      <c r="E81" s="212"/>
      <c r="F81" s="212"/>
      <c r="G81" s="212"/>
      <c r="H81" s="237"/>
      <c r="I81" s="212"/>
      <c r="J81" s="262"/>
      <c r="K81" s="263"/>
      <c r="L81" s="264"/>
    </row>
    <row r="82" spans="1:12" s="233" customFormat="1" ht="15" customHeight="1">
      <c r="A82" s="209">
        <v>1</v>
      </c>
      <c r="B82" s="209" t="s">
        <v>526</v>
      </c>
      <c r="C82" s="232" t="s">
        <v>554</v>
      </c>
      <c r="D82" s="211" t="s">
        <v>211</v>
      </c>
      <c r="E82" s="231">
        <v>1</v>
      </c>
      <c r="F82" s="231">
        <v>0</v>
      </c>
      <c r="G82" s="230">
        <f>E82*F82</f>
        <v>0</v>
      </c>
      <c r="H82" s="265"/>
      <c r="I82" s="266"/>
      <c r="J82" s="337"/>
      <c r="K82" s="338"/>
      <c r="L82" s="267"/>
    </row>
    <row r="83" spans="1:12" s="233" customFormat="1" ht="22.5" customHeight="1">
      <c r="A83" s="209">
        <v>2</v>
      </c>
      <c r="B83" s="209" t="s">
        <v>528</v>
      </c>
      <c r="C83" s="232" t="s">
        <v>529</v>
      </c>
      <c r="D83" s="211" t="s">
        <v>45</v>
      </c>
      <c r="E83" s="231">
        <v>210</v>
      </c>
      <c r="F83" s="231">
        <v>0</v>
      </c>
      <c r="G83" s="230">
        <f>E83*F83</f>
        <v>0</v>
      </c>
      <c r="H83" s="265"/>
      <c r="I83" s="266"/>
      <c r="J83" s="337"/>
      <c r="K83" s="338"/>
      <c r="L83" s="267"/>
    </row>
    <row r="84" spans="1:12" s="233" customFormat="1" ht="13.5" customHeight="1">
      <c r="A84" s="209">
        <v>3</v>
      </c>
      <c r="B84" s="209" t="s">
        <v>530</v>
      </c>
      <c r="C84" s="232" t="s">
        <v>527</v>
      </c>
      <c r="D84" s="211" t="s">
        <v>45</v>
      </c>
      <c r="E84" s="231">
        <v>63</v>
      </c>
      <c r="F84" s="231">
        <v>0</v>
      </c>
      <c r="G84" s="230">
        <f>E84*F84</f>
        <v>0</v>
      </c>
      <c r="H84" s="265"/>
      <c r="I84" s="266"/>
      <c r="J84" s="337"/>
      <c r="K84" s="338"/>
      <c r="L84" s="267"/>
    </row>
    <row r="85" spans="1:12" s="233" customFormat="1" ht="13.5" customHeight="1">
      <c r="A85" s="209">
        <v>4</v>
      </c>
      <c r="B85" s="209" t="s">
        <v>531</v>
      </c>
      <c r="C85" s="232" t="s">
        <v>532</v>
      </c>
      <c r="D85" s="211" t="s">
        <v>45</v>
      </c>
      <c r="E85" s="231">
        <v>256</v>
      </c>
      <c r="F85" s="231">
        <v>0</v>
      </c>
      <c r="G85" s="230">
        <f aca="true" t="shared" si="0" ref="G85:G93">E85*F85</f>
        <v>0</v>
      </c>
      <c r="H85" s="265"/>
      <c r="I85" s="266"/>
      <c r="J85" s="337"/>
      <c r="K85" s="338"/>
      <c r="L85" s="267"/>
    </row>
    <row r="86" spans="1:12" s="233" customFormat="1" ht="13.5" customHeight="1">
      <c r="A86" s="209">
        <v>5</v>
      </c>
      <c r="B86" s="209" t="s">
        <v>533</v>
      </c>
      <c r="C86" s="232" t="s">
        <v>534</v>
      </c>
      <c r="D86" s="211" t="s">
        <v>45</v>
      </c>
      <c r="E86" s="231">
        <v>82</v>
      </c>
      <c r="F86" s="231">
        <v>0</v>
      </c>
      <c r="G86" s="230">
        <f t="shared" si="0"/>
        <v>0</v>
      </c>
      <c r="H86" s="265"/>
      <c r="I86" s="266"/>
      <c r="J86" s="337"/>
      <c r="K86" s="338"/>
      <c r="L86" s="267"/>
    </row>
    <row r="87" spans="1:12" s="233" customFormat="1" ht="13.5" customHeight="1">
      <c r="A87" s="209">
        <v>6</v>
      </c>
      <c r="B87" s="209" t="s">
        <v>535</v>
      </c>
      <c r="C87" s="232" t="s">
        <v>536</v>
      </c>
      <c r="D87" s="211" t="s">
        <v>45</v>
      </c>
      <c r="E87" s="231">
        <v>243</v>
      </c>
      <c r="F87" s="231">
        <v>0</v>
      </c>
      <c r="G87" s="230">
        <f t="shared" si="0"/>
        <v>0</v>
      </c>
      <c r="H87" s="265"/>
      <c r="I87" s="266"/>
      <c r="J87" s="337"/>
      <c r="K87" s="338"/>
      <c r="L87" s="267"/>
    </row>
    <row r="88" spans="1:12" s="233" customFormat="1" ht="15" customHeight="1">
      <c r="A88" s="209">
        <v>7</v>
      </c>
      <c r="B88" s="209" t="s">
        <v>537</v>
      </c>
      <c r="C88" s="232" t="s">
        <v>538</v>
      </c>
      <c r="D88" s="211" t="s">
        <v>45</v>
      </c>
      <c r="E88" s="231">
        <v>128</v>
      </c>
      <c r="F88" s="231">
        <v>0</v>
      </c>
      <c r="G88" s="230">
        <f t="shared" si="0"/>
        <v>0</v>
      </c>
      <c r="H88" s="265"/>
      <c r="I88" s="266"/>
      <c r="J88" s="337"/>
      <c r="K88" s="338"/>
      <c r="L88" s="267"/>
    </row>
    <row r="89" spans="1:12" s="233" customFormat="1" ht="13.5" customHeight="1">
      <c r="A89" s="209">
        <v>8</v>
      </c>
      <c r="B89" s="209" t="s">
        <v>539</v>
      </c>
      <c r="C89" s="214" t="s">
        <v>540</v>
      </c>
      <c r="D89" s="211" t="s">
        <v>45</v>
      </c>
      <c r="E89" s="231">
        <v>82</v>
      </c>
      <c r="F89" s="231">
        <v>0</v>
      </c>
      <c r="G89" s="230">
        <f t="shared" si="0"/>
        <v>0</v>
      </c>
      <c r="H89" s="265"/>
      <c r="I89" s="266"/>
      <c r="J89" s="271"/>
      <c r="K89" s="271"/>
      <c r="L89" s="272"/>
    </row>
    <row r="90" spans="1:12" s="233" customFormat="1" ht="22.5" customHeight="1">
      <c r="A90" s="209">
        <v>9</v>
      </c>
      <c r="B90" s="209" t="s">
        <v>541</v>
      </c>
      <c r="C90" s="214" t="s">
        <v>542</v>
      </c>
      <c r="D90" s="211" t="s">
        <v>45</v>
      </c>
      <c r="E90" s="231">
        <v>128</v>
      </c>
      <c r="F90" s="231">
        <v>0</v>
      </c>
      <c r="G90" s="230">
        <f t="shared" si="0"/>
        <v>0</v>
      </c>
      <c r="H90" s="265"/>
      <c r="I90" s="266"/>
      <c r="J90" s="271"/>
      <c r="K90" s="271"/>
      <c r="L90" s="272"/>
    </row>
    <row r="91" spans="1:12" s="233" customFormat="1" ht="13.5" customHeight="1">
      <c r="A91" s="209">
        <v>10</v>
      </c>
      <c r="B91" s="209" t="s">
        <v>543</v>
      </c>
      <c r="C91" s="214" t="s">
        <v>544</v>
      </c>
      <c r="D91" s="211" t="s">
        <v>44</v>
      </c>
      <c r="E91" s="231">
        <v>218</v>
      </c>
      <c r="F91" s="231">
        <v>0</v>
      </c>
      <c r="G91" s="230">
        <f t="shared" si="0"/>
        <v>0</v>
      </c>
      <c r="H91" s="273"/>
      <c r="I91" s="274"/>
      <c r="J91" s="275"/>
      <c r="K91" s="275"/>
      <c r="L91" s="267"/>
    </row>
    <row r="92" spans="1:12" s="233" customFormat="1" ht="13.5" customHeight="1">
      <c r="A92" s="209">
        <v>11</v>
      </c>
      <c r="B92" s="209" t="s">
        <v>555</v>
      </c>
      <c r="C92" s="214" t="s">
        <v>10</v>
      </c>
      <c r="D92" s="211" t="s">
        <v>44</v>
      </c>
      <c r="E92" s="231">
        <v>70</v>
      </c>
      <c r="F92" s="231">
        <v>0</v>
      </c>
      <c r="G92" s="230">
        <f t="shared" si="0"/>
        <v>0</v>
      </c>
      <c r="H92" s="273"/>
      <c r="I92" s="274"/>
      <c r="J92" s="275"/>
      <c r="K92" s="275"/>
      <c r="L92" s="267"/>
    </row>
    <row r="93" spans="1:12" s="233" customFormat="1" ht="13.5" customHeight="1">
      <c r="A93" s="209">
        <v>12</v>
      </c>
      <c r="B93" s="209" t="s">
        <v>545</v>
      </c>
      <c r="C93" s="214" t="s">
        <v>546</v>
      </c>
      <c r="D93" s="211" t="s">
        <v>45</v>
      </c>
      <c r="E93" s="231">
        <v>82</v>
      </c>
      <c r="F93" s="231">
        <v>0</v>
      </c>
      <c r="G93" s="230">
        <f t="shared" si="0"/>
        <v>0</v>
      </c>
      <c r="H93" s="273"/>
      <c r="I93" s="274"/>
      <c r="J93" s="275"/>
      <c r="K93" s="275"/>
      <c r="L93" s="272"/>
    </row>
    <row r="94" spans="1:12" s="233" customFormat="1" ht="13.5" customHeight="1">
      <c r="A94" s="209"/>
      <c r="B94" s="209"/>
      <c r="C94" s="214"/>
      <c r="D94" s="211"/>
      <c r="E94" s="231"/>
      <c r="F94" s="231"/>
      <c r="G94" s="230"/>
      <c r="H94" s="273"/>
      <c r="I94" s="274"/>
      <c r="J94" s="275"/>
      <c r="K94" s="275"/>
      <c r="L94" s="272"/>
    </row>
    <row r="95" spans="1:12" s="233" customFormat="1" ht="13.5" customHeight="1">
      <c r="A95" s="209">
        <f>A80</f>
        <v>1</v>
      </c>
      <c r="B95" s="209"/>
      <c r="C95" s="214" t="str">
        <f>C80</f>
        <v>Zemní práce</v>
      </c>
      <c r="D95" s="211" t="s">
        <v>202</v>
      </c>
      <c r="E95" s="231"/>
      <c r="F95" s="231"/>
      <c r="G95" s="230">
        <f>SUM(G82:G94)</f>
        <v>0</v>
      </c>
      <c r="H95" s="273"/>
      <c r="I95" s="274"/>
      <c r="J95" s="275"/>
      <c r="K95" s="275"/>
      <c r="L95" s="272"/>
    </row>
    <row r="96" spans="1:12" s="233" customFormat="1" ht="13.5" customHeight="1">
      <c r="A96" s="209"/>
      <c r="B96" s="209"/>
      <c r="C96" s="214"/>
      <c r="D96" s="211"/>
      <c r="E96" s="230"/>
      <c r="F96" s="231"/>
      <c r="G96" s="230"/>
      <c r="H96" s="273"/>
      <c r="I96" s="274"/>
      <c r="J96" s="275"/>
      <c r="K96" s="275"/>
      <c r="L96" s="272"/>
    </row>
    <row r="97" spans="1:12" s="233" customFormat="1" ht="13.5" customHeight="1">
      <c r="A97" s="209"/>
      <c r="B97" s="209"/>
      <c r="C97" s="214"/>
      <c r="D97" s="211"/>
      <c r="E97" s="230"/>
      <c r="F97" s="231"/>
      <c r="G97" s="230"/>
      <c r="H97" s="273"/>
      <c r="I97" s="274"/>
      <c r="J97" s="275"/>
      <c r="K97" s="275"/>
      <c r="L97" s="272"/>
    </row>
    <row r="98" spans="1:12" s="233" customFormat="1" ht="13.5" customHeight="1">
      <c r="A98" s="209"/>
      <c r="B98" s="209"/>
      <c r="C98" s="214"/>
      <c r="D98" s="211"/>
      <c r="E98" s="230"/>
      <c r="F98" s="231"/>
      <c r="G98" s="230"/>
      <c r="H98" s="273"/>
      <c r="I98" s="274"/>
      <c r="J98" s="275"/>
      <c r="K98" s="275"/>
      <c r="L98" s="272"/>
    </row>
    <row r="99" spans="1:12" s="233" customFormat="1" ht="13.5" customHeight="1">
      <c r="A99" s="209">
        <v>3</v>
      </c>
      <c r="B99" s="209"/>
      <c r="C99" s="214" t="s">
        <v>47</v>
      </c>
      <c r="D99" s="211"/>
      <c r="E99" s="230"/>
      <c r="F99" s="231"/>
      <c r="G99" s="230"/>
      <c r="H99" s="273"/>
      <c r="I99" s="274"/>
      <c r="J99" s="275"/>
      <c r="K99" s="275"/>
      <c r="L99" s="272"/>
    </row>
    <row r="100" spans="1:12" s="233" customFormat="1" ht="13.5" customHeight="1">
      <c r="A100" s="209"/>
      <c r="B100" s="209"/>
      <c r="C100" s="214"/>
      <c r="D100" s="211"/>
      <c r="E100" s="230"/>
      <c r="F100" s="231"/>
      <c r="G100" s="230"/>
      <c r="H100" s="273"/>
      <c r="I100" s="274"/>
      <c r="J100" s="275"/>
      <c r="K100" s="275"/>
      <c r="L100" s="272"/>
    </row>
    <row r="101" spans="1:12" s="233" customFormat="1" ht="22.5" customHeight="1">
      <c r="A101" s="209">
        <v>1</v>
      </c>
      <c r="B101" s="101" t="s">
        <v>48</v>
      </c>
      <c r="C101" s="332" t="s">
        <v>551</v>
      </c>
      <c r="D101" s="333" t="s">
        <v>408</v>
      </c>
      <c r="E101" s="343">
        <v>1</v>
      </c>
      <c r="F101" s="334">
        <v>0</v>
      </c>
      <c r="G101" s="334">
        <f>SUM(E101*F101)</f>
        <v>0</v>
      </c>
      <c r="H101" s="273">
        <v>7.461</v>
      </c>
      <c r="I101" s="274">
        <f>E101*H101</f>
        <v>7.461</v>
      </c>
      <c r="J101" s="275"/>
      <c r="K101" s="275"/>
      <c r="L101" s="277"/>
    </row>
    <row r="102" spans="1:12" s="233" customFormat="1" ht="22.5" customHeight="1">
      <c r="A102" s="209">
        <v>2</v>
      </c>
      <c r="B102" s="101" t="s">
        <v>6</v>
      </c>
      <c r="C102" s="332" t="s">
        <v>523</v>
      </c>
      <c r="D102" s="333" t="s">
        <v>408</v>
      </c>
      <c r="E102" s="343">
        <v>2</v>
      </c>
      <c r="F102" s="334">
        <v>0</v>
      </c>
      <c r="G102" s="334">
        <f>SUM(E102*F102)</f>
        <v>0</v>
      </c>
      <c r="H102" s="273">
        <v>2.901</v>
      </c>
      <c r="I102" s="274">
        <f>E102*H102</f>
        <v>5.802</v>
      </c>
      <c r="J102" s="275"/>
      <c r="K102" s="275"/>
      <c r="L102" s="277"/>
    </row>
    <row r="103" spans="1:12" s="233" customFormat="1" ht="22.5" customHeight="1">
      <c r="A103" s="209">
        <v>3</v>
      </c>
      <c r="B103" s="101" t="s">
        <v>7</v>
      </c>
      <c r="C103" s="332" t="s">
        <v>552</v>
      </c>
      <c r="D103" s="333" t="s">
        <v>408</v>
      </c>
      <c r="E103" s="343">
        <v>1</v>
      </c>
      <c r="F103" s="334">
        <v>0</v>
      </c>
      <c r="G103" s="334">
        <f>SUM(E103*F103)</f>
        <v>0</v>
      </c>
      <c r="H103" s="273">
        <v>5.733</v>
      </c>
      <c r="I103" s="274">
        <f>E103*H103</f>
        <v>5.733</v>
      </c>
      <c r="J103" s="275"/>
      <c r="K103" s="275"/>
      <c r="L103" s="267"/>
    </row>
    <row r="104" spans="1:12" s="233" customFormat="1" ht="13.5" customHeight="1">
      <c r="A104" s="209"/>
      <c r="B104" s="209"/>
      <c r="C104" s="214"/>
      <c r="D104" s="211"/>
      <c r="E104" s="230"/>
      <c r="F104" s="231"/>
      <c r="G104" s="230"/>
      <c r="H104" s="273"/>
      <c r="I104" s="274"/>
      <c r="J104" s="275"/>
      <c r="K104" s="275"/>
      <c r="L104" s="272"/>
    </row>
    <row r="105" spans="1:12" s="233" customFormat="1" ht="13.5" customHeight="1">
      <c r="A105" s="209">
        <f>A99</f>
        <v>3</v>
      </c>
      <c r="B105" s="209"/>
      <c r="C105" s="214" t="str">
        <f>C99</f>
        <v>Svislé konstrukce</v>
      </c>
      <c r="D105" s="211" t="s">
        <v>202</v>
      </c>
      <c r="E105" s="230"/>
      <c r="F105" s="231"/>
      <c r="G105" s="230">
        <f>SUM(G101:G104)</f>
        <v>0</v>
      </c>
      <c r="H105" s="273"/>
      <c r="I105" s="274">
        <f>SUM(I101:I104)</f>
        <v>18.996</v>
      </c>
      <c r="J105" s="275"/>
      <c r="K105" s="275"/>
      <c r="L105" s="272"/>
    </row>
    <row r="106" spans="1:12" s="233" customFormat="1" ht="13.5" customHeight="1">
      <c r="A106" s="209"/>
      <c r="B106" s="209"/>
      <c r="C106" s="214"/>
      <c r="D106" s="211"/>
      <c r="E106" s="230"/>
      <c r="F106" s="231"/>
      <c r="G106" s="230"/>
      <c r="H106" s="273"/>
      <c r="I106" s="274"/>
      <c r="J106" s="275"/>
      <c r="K106" s="275"/>
      <c r="L106" s="272"/>
    </row>
    <row r="107" spans="1:12" s="233" customFormat="1" ht="13.5" customHeight="1">
      <c r="A107" s="209"/>
      <c r="B107" s="209"/>
      <c r="C107" s="214"/>
      <c r="D107" s="211"/>
      <c r="E107" s="230"/>
      <c r="F107" s="231"/>
      <c r="G107" s="230"/>
      <c r="H107" s="273"/>
      <c r="I107" s="274"/>
      <c r="J107" s="275"/>
      <c r="K107" s="275"/>
      <c r="L107" s="272"/>
    </row>
    <row r="108" spans="1:12" s="233" customFormat="1" ht="13.5" customHeight="1">
      <c r="A108" s="209"/>
      <c r="B108" s="209"/>
      <c r="C108" s="214"/>
      <c r="D108" s="211"/>
      <c r="E108" s="230"/>
      <c r="F108" s="231"/>
      <c r="G108" s="230"/>
      <c r="H108" s="273"/>
      <c r="I108" s="274"/>
      <c r="J108" s="275"/>
      <c r="K108" s="275"/>
      <c r="L108" s="272"/>
    </row>
    <row r="109" spans="1:12" s="233" customFormat="1" ht="13.5" customHeight="1">
      <c r="A109" s="209"/>
      <c r="B109" s="209"/>
      <c r="C109" s="214"/>
      <c r="D109" s="211"/>
      <c r="E109" s="230"/>
      <c r="F109" s="231"/>
      <c r="G109" s="230"/>
      <c r="H109" s="273"/>
      <c r="I109" s="274"/>
      <c r="J109" s="275"/>
      <c r="K109" s="275"/>
      <c r="L109" s="272"/>
    </row>
    <row r="110" spans="1:12" s="233" customFormat="1" ht="13.5" customHeight="1">
      <c r="A110" s="209"/>
      <c r="B110" s="209"/>
      <c r="C110" s="214"/>
      <c r="D110" s="211"/>
      <c r="E110" s="230"/>
      <c r="F110" s="231"/>
      <c r="G110" s="230"/>
      <c r="H110" s="273"/>
      <c r="I110" s="274"/>
      <c r="J110" s="275"/>
      <c r="K110" s="275"/>
      <c r="L110" s="272"/>
    </row>
    <row r="111" spans="1:12" s="233" customFormat="1" ht="13.5" customHeight="1">
      <c r="A111" s="209">
        <v>5</v>
      </c>
      <c r="B111" s="209"/>
      <c r="C111" s="214" t="s">
        <v>19</v>
      </c>
      <c r="D111" s="211"/>
      <c r="E111" s="230"/>
      <c r="F111" s="231"/>
      <c r="G111" s="230"/>
      <c r="H111" s="273"/>
      <c r="I111" s="274"/>
      <c r="J111" s="275"/>
      <c r="K111" s="275"/>
      <c r="L111" s="272"/>
    </row>
    <row r="112" spans="1:12" s="233" customFormat="1" ht="13.5" customHeight="1">
      <c r="A112" s="209"/>
      <c r="B112" s="209"/>
      <c r="C112" s="214"/>
      <c r="D112" s="211"/>
      <c r="E112" s="230"/>
      <c r="F112" s="231"/>
      <c r="G112" s="230"/>
      <c r="H112" s="273"/>
      <c r="I112" s="274"/>
      <c r="J112" s="275"/>
      <c r="K112" s="275"/>
      <c r="L112" s="272"/>
    </row>
    <row r="113" spans="1:12" s="233" customFormat="1" ht="22.5" customHeight="1">
      <c r="A113" s="209">
        <v>1</v>
      </c>
      <c r="B113" s="209" t="s">
        <v>20</v>
      </c>
      <c r="C113" s="232" t="s">
        <v>21</v>
      </c>
      <c r="D113" s="211" t="s">
        <v>44</v>
      </c>
      <c r="E113" s="231">
        <v>110</v>
      </c>
      <c r="F113" s="231">
        <v>0</v>
      </c>
      <c r="G113" s="230">
        <f aca="true" t="shared" si="1" ref="G113:G118">E113*F113</f>
        <v>0</v>
      </c>
      <c r="H113" s="273">
        <v>0.17157</v>
      </c>
      <c r="I113" s="274">
        <f aca="true" t="shared" si="2" ref="I113:I118">E113*H113</f>
        <v>18.872700000000002</v>
      </c>
      <c r="J113" s="275"/>
      <c r="K113" s="275"/>
      <c r="L113" s="267"/>
    </row>
    <row r="114" spans="1:12" s="233" customFormat="1" ht="15" customHeight="1">
      <c r="A114" s="209">
        <v>2</v>
      </c>
      <c r="B114" s="209" t="s">
        <v>28</v>
      </c>
      <c r="C114" s="232" t="s">
        <v>30</v>
      </c>
      <c r="D114" s="211" t="s">
        <v>44</v>
      </c>
      <c r="E114" s="231">
        <v>110</v>
      </c>
      <c r="F114" s="231">
        <v>0</v>
      </c>
      <c r="G114" s="230">
        <f t="shared" si="1"/>
        <v>0</v>
      </c>
      <c r="H114" s="273">
        <v>0.438</v>
      </c>
      <c r="I114" s="274">
        <f t="shared" si="2"/>
        <v>48.18</v>
      </c>
      <c r="J114" s="275"/>
      <c r="K114" s="275"/>
      <c r="L114" s="267"/>
    </row>
    <row r="115" spans="1:12" s="233" customFormat="1" ht="15.75" customHeight="1">
      <c r="A115" s="209">
        <v>3</v>
      </c>
      <c r="B115" s="209" t="s">
        <v>29</v>
      </c>
      <c r="C115" s="232" t="s">
        <v>8</v>
      </c>
      <c r="D115" s="211" t="s">
        <v>44</v>
      </c>
      <c r="E115" s="231">
        <v>220</v>
      </c>
      <c r="F115" s="231">
        <v>0</v>
      </c>
      <c r="G115" s="230">
        <f t="shared" si="1"/>
        <v>0</v>
      </c>
      <c r="H115" s="273">
        <v>0.0005</v>
      </c>
      <c r="I115" s="274">
        <f t="shared" si="2"/>
        <v>0.11</v>
      </c>
      <c r="J115" s="275"/>
      <c r="K115" s="275"/>
      <c r="L115" s="267"/>
    </row>
    <row r="116" spans="1:12" s="233" customFormat="1" ht="22.5" customHeight="1">
      <c r="A116" s="209">
        <v>4</v>
      </c>
      <c r="B116" s="209" t="s">
        <v>22</v>
      </c>
      <c r="C116" s="232" t="s">
        <v>23</v>
      </c>
      <c r="D116" s="211" t="s">
        <v>44</v>
      </c>
      <c r="E116" s="231">
        <v>110</v>
      </c>
      <c r="F116" s="231">
        <v>0</v>
      </c>
      <c r="G116" s="230">
        <f t="shared" si="1"/>
        <v>0</v>
      </c>
      <c r="H116" s="273">
        <v>0.1297</v>
      </c>
      <c r="I116" s="274">
        <f t="shared" si="2"/>
        <v>14.267000000000001</v>
      </c>
      <c r="J116" s="275"/>
      <c r="K116" s="275"/>
      <c r="L116" s="277"/>
    </row>
    <row r="117" spans="1:12" s="233" customFormat="1" ht="22.5" customHeight="1">
      <c r="A117" s="209">
        <v>5</v>
      </c>
      <c r="B117" s="209" t="s">
        <v>24</v>
      </c>
      <c r="C117" s="232" t="s">
        <v>25</v>
      </c>
      <c r="D117" s="211" t="s">
        <v>44</v>
      </c>
      <c r="E117" s="231">
        <v>110</v>
      </c>
      <c r="F117" s="231">
        <v>0</v>
      </c>
      <c r="G117" s="230">
        <f t="shared" si="1"/>
        <v>0</v>
      </c>
      <c r="H117" s="273">
        <v>0.20745</v>
      </c>
      <c r="I117" s="274">
        <f t="shared" si="2"/>
        <v>22.819499999999998</v>
      </c>
      <c r="J117" s="275"/>
      <c r="K117" s="275"/>
      <c r="L117" s="272"/>
    </row>
    <row r="118" spans="1:12" s="233" customFormat="1" ht="12" customHeight="1">
      <c r="A118" s="209">
        <v>6</v>
      </c>
      <c r="B118" s="3" t="s">
        <v>556</v>
      </c>
      <c r="C118" s="339" t="s">
        <v>557</v>
      </c>
      <c r="D118" s="5" t="s">
        <v>44</v>
      </c>
      <c r="E118" s="340">
        <v>21.5</v>
      </c>
      <c r="F118" s="340">
        <v>0</v>
      </c>
      <c r="G118" s="16">
        <f t="shared" si="1"/>
        <v>0</v>
      </c>
      <c r="H118" s="273">
        <v>0.144</v>
      </c>
      <c r="I118" s="274">
        <f t="shared" si="2"/>
        <v>3.0959999999999996</v>
      </c>
      <c r="J118" s="275"/>
      <c r="K118" s="275"/>
      <c r="L118" s="272"/>
    </row>
    <row r="119" spans="1:12" s="233" customFormat="1" ht="12" customHeight="1">
      <c r="A119" s="209">
        <v>7</v>
      </c>
      <c r="B119" s="3" t="s">
        <v>558</v>
      </c>
      <c r="C119" s="339" t="s">
        <v>559</v>
      </c>
      <c r="D119" s="5" t="s">
        <v>44</v>
      </c>
      <c r="E119" s="16">
        <v>21.5</v>
      </c>
      <c r="F119" s="340">
        <v>0</v>
      </c>
      <c r="G119" s="16">
        <f aca="true" t="shared" si="3" ref="G119:G124">E119*F119</f>
        <v>0</v>
      </c>
      <c r="H119" s="273"/>
      <c r="I119" s="274"/>
      <c r="J119" s="275"/>
      <c r="K119" s="275"/>
      <c r="L119" s="272"/>
    </row>
    <row r="120" spans="1:12" s="233" customFormat="1" ht="12" customHeight="1">
      <c r="A120" s="209">
        <v>8</v>
      </c>
      <c r="B120" s="3" t="s">
        <v>560</v>
      </c>
      <c r="C120" s="339" t="s">
        <v>30</v>
      </c>
      <c r="D120" s="5" t="s">
        <v>44</v>
      </c>
      <c r="E120" s="16">
        <v>21.5</v>
      </c>
      <c r="F120" s="340">
        <v>0</v>
      </c>
      <c r="G120" s="16">
        <f t="shared" si="3"/>
        <v>0</v>
      </c>
      <c r="H120" s="341">
        <v>0.438</v>
      </c>
      <c r="I120" s="342">
        <f>E120*H120</f>
        <v>9.417</v>
      </c>
      <c r="J120" s="275"/>
      <c r="K120" s="275"/>
      <c r="L120" s="272"/>
    </row>
    <row r="121" spans="1:12" s="233" customFormat="1" ht="12" customHeight="1">
      <c r="A121" s="209">
        <v>9</v>
      </c>
      <c r="B121" s="3" t="s">
        <v>562</v>
      </c>
      <c r="C121" s="339" t="s">
        <v>561</v>
      </c>
      <c r="D121" s="5" t="s">
        <v>44</v>
      </c>
      <c r="E121" s="16">
        <v>21.5</v>
      </c>
      <c r="F121" s="340">
        <v>0</v>
      </c>
      <c r="G121" s="16">
        <f t="shared" si="3"/>
        <v>0</v>
      </c>
      <c r="H121" s="341">
        <v>0.175</v>
      </c>
      <c r="I121" s="342">
        <f>E121*H121</f>
        <v>3.7624999999999997</v>
      </c>
      <c r="J121" s="275"/>
      <c r="K121" s="275"/>
      <c r="L121" s="272"/>
    </row>
    <row r="122" spans="1:12" s="233" customFormat="1" ht="12" customHeight="1">
      <c r="A122" s="209">
        <v>10</v>
      </c>
      <c r="B122" s="3" t="s">
        <v>564</v>
      </c>
      <c r="C122" s="339" t="s">
        <v>563</v>
      </c>
      <c r="D122" s="5" t="s">
        <v>44</v>
      </c>
      <c r="E122" s="16">
        <v>21.5</v>
      </c>
      <c r="F122" s="340">
        <v>0</v>
      </c>
      <c r="G122" s="16">
        <f t="shared" si="3"/>
        <v>0</v>
      </c>
      <c r="H122" s="341">
        <v>0.07</v>
      </c>
      <c r="I122" s="342">
        <f>E122*H122</f>
        <v>1.5050000000000001</v>
      </c>
      <c r="J122" s="275"/>
      <c r="K122" s="275"/>
      <c r="L122" s="272"/>
    </row>
    <row r="123" spans="1:12" s="233" customFormat="1" ht="12" customHeight="1">
      <c r="A123" s="209">
        <v>11</v>
      </c>
      <c r="B123" s="3" t="s">
        <v>565</v>
      </c>
      <c r="C123" s="339" t="s">
        <v>568</v>
      </c>
      <c r="D123" s="5" t="s">
        <v>44</v>
      </c>
      <c r="E123" s="16">
        <v>21.5</v>
      </c>
      <c r="F123" s="340">
        <v>0</v>
      </c>
      <c r="G123" s="16">
        <f t="shared" si="3"/>
        <v>0</v>
      </c>
      <c r="H123" s="341">
        <v>0.012</v>
      </c>
      <c r="I123" s="342">
        <f>E123*H123</f>
        <v>0.258</v>
      </c>
      <c r="J123" s="275"/>
      <c r="K123" s="275"/>
      <c r="L123" s="272"/>
    </row>
    <row r="124" spans="1:12" s="233" customFormat="1" ht="13.5" customHeight="1">
      <c r="A124" s="209">
        <v>12</v>
      </c>
      <c r="B124" s="3" t="s">
        <v>569</v>
      </c>
      <c r="C124" s="339" t="s">
        <v>567</v>
      </c>
      <c r="D124" s="5" t="s">
        <v>44</v>
      </c>
      <c r="E124" s="16">
        <v>2.15</v>
      </c>
      <c r="F124" s="340">
        <v>0</v>
      </c>
      <c r="G124" s="16">
        <f t="shared" si="3"/>
        <v>0</v>
      </c>
      <c r="H124" s="341">
        <v>0.144</v>
      </c>
      <c r="I124" s="342">
        <f>E124*H124</f>
        <v>0.3096</v>
      </c>
      <c r="J124" s="275"/>
      <c r="K124" s="275"/>
      <c r="L124" s="272"/>
    </row>
    <row r="125" spans="1:12" s="233" customFormat="1" ht="13.5" customHeight="1">
      <c r="A125" s="209">
        <v>13</v>
      </c>
      <c r="B125" s="3" t="s">
        <v>570</v>
      </c>
      <c r="C125" s="339" t="s">
        <v>566</v>
      </c>
      <c r="D125" s="5" t="s">
        <v>270</v>
      </c>
      <c r="E125" s="16">
        <v>45</v>
      </c>
      <c r="F125" s="340">
        <v>0</v>
      </c>
      <c r="G125" s="16">
        <f>E125*F125</f>
        <v>0</v>
      </c>
      <c r="H125" s="341"/>
      <c r="I125" s="342"/>
      <c r="J125" s="275"/>
      <c r="K125" s="275"/>
      <c r="L125" s="272"/>
    </row>
    <row r="126" spans="1:12" s="233" customFormat="1" ht="13.5" customHeight="1">
      <c r="A126" s="209"/>
      <c r="B126" s="3"/>
      <c r="C126" s="339"/>
      <c r="D126" s="5"/>
      <c r="E126" s="16"/>
      <c r="F126" s="340"/>
      <c r="G126" s="16"/>
      <c r="H126" s="273"/>
      <c r="I126" s="274"/>
      <c r="J126" s="275"/>
      <c r="K126" s="275"/>
      <c r="L126" s="272"/>
    </row>
    <row r="127" spans="1:12" s="233" customFormat="1" ht="13.5" customHeight="1">
      <c r="A127" s="209">
        <f>A111</f>
        <v>5</v>
      </c>
      <c r="B127" s="209"/>
      <c r="C127" s="214" t="str">
        <f>C111</f>
        <v>Komunikace</v>
      </c>
      <c r="D127" s="211" t="s">
        <v>202</v>
      </c>
      <c r="E127" s="230"/>
      <c r="F127" s="231"/>
      <c r="G127" s="230">
        <f>SUM(G113:G124)</f>
        <v>0</v>
      </c>
      <c r="H127" s="273"/>
      <c r="I127" s="230">
        <f>SUM(I113:I124)</f>
        <v>122.5973</v>
      </c>
      <c r="J127" s="275"/>
      <c r="K127" s="275"/>
      <c r="L127" s="272"/>
    </row>
    <row r="128" spans="1:12" s="233" customFormat="1" ht="13.5" customHeight="1">
      <c r="A128" s="209"/>
      <c r="B128" s="209"/>
      <c r="C128" s="214"/>
      <c r="D128" s="211"/>
      <c r="E128" s="230"/>
      <c r="F128" s="231"/>
      <c r="G128" s="230"/>
      <c r="H128" s="273"/>
      <c r="I128" s="274"/>
      <c r="J128" s="275"/>
      <c r="K128" s="275"/>
      <c r="L128" s="272"/>
    </row>
    <row r="129" spans="1:12" s="233" customFormat="1" ht="13.5" customHeight="1">
      <c r="A129" s="209"/>
      <c r="B129" s="209"/>
      <c r="C129" s="214"/>
      <c r="D129" s="211"/>
      <c r="E129" s="230"/>
      <c r="F129" s="231"/>
      <c r="G129" s="230"/>
      <c r="H129" s="273"/>
      <c r="I129" s="274"/>
      <c r="J129" s="275"/>
      <c r="K129" s="275"/>
      <c r="L129" s="272"/>
    </row>
    <row r="130" spans="1:12" s="233" customFormat="1" ht="13.5" customHeight="1">
      <c r="A130" s="209"/>
      <c r="B130" s="209"/>
      <c r="C130" s="214"/>
      <c r="D130" s="211"/>
      <c r="E130" s="230"/>
      <c r="F130" s="231"/>
      <c r="G130" s="230"/>
      <c r="H130" s="273"/>
      <c r="I130" s="274"/>
      <c r="J130" s="275"/>
      <c r="K130" s="275"/>
      <c r="L130" s="272"/>
    </row>
    <row r="131" spans="1:12" s="233" customFormat="1" ht="13.5" customHeight="1">
      <c r="A131" s="209">
        <v>8</v>
      </c>
      <c r="B131" s="209"/>
      <c r="C131" s="214" t="s">
        <v>31</v>
      </c>
      <c r="D131" s="211"/>
      <c r="E131" s="230"/>
      <c r="F131" s="231"/>
      <c r="G131" s="230"/>
      <c r="H131" s="273"/>
      <c r="I131" s="274"/>
      <c r="J131" s="275"/>
      <c r="K131" s="275"/>
      <c r="L131" s="272"/>
    </row>
    <row r="132" spans="1:12" s="233" customFormat="1" ht="13.5" customHeight="1">
      <c r="A132" s="209"/>
      <c r="B132" s="209"/>
      <c r="C132" s="214"/>
      <c r="D132" s="211"/>
      <c r="E132" s="230"/>
      <c r="F132" s="231"/>
      <c r="G132" s="230"/>
      <c r="H132" s="273"/>
      <c r="I132" s="274"/>
      <c r="J132" s="275"/>
      <c r="K132" s="275"/>
      <c r="L132" s="272"/>
    </row>
    <row r="133" spans="1:12" s="233" customFormat="1" ht="22.5" customHeight="1">
      <c r="A133" s="209">
        <v>1</v>
      </c>
      <c r="B133" s="209" t="s">
        <v>32</v>
      </c>
      <c r="C133" s="214" t="s">
        <v>33</v>
      </c>
      <c r="D133" s="211" t="s">
        <v>45</v>
      </c>
      <c r="E133" s="231">
        <v>60</v>
      </c>
      <c r="F133" s="231">
        <v>0</v>
      </c>
      <c r="G133" s="230">
        <f>E133*F133</f>
        <v>0</v>
      </c>
      <c r="H133" s="273">
        <v>1.70347</v>
      </c>
      <c r="I133" s="274">
        <f>E133*H133</f>
        <v>102.2082</v>
      </c>
      <c r="J133" s="275"/>
      <c r="K133" s="275"/>
      <c r="L133" s="267"/>
    </row>
    <row r="134" spans="1:12" s="233" customFormat="1" ht="13.5" customHeight="1">
      <c r="A134" s="209"/>
      <c r="B134" s="209"/>
      <c r="C134" s="214"/>
      <c r="D134" s="211"/>
      <c r="E134" s="230"/>
      <c r="F134" s="231"/>
      <c r="G134" s="230"/>
      <c r="H134" s="273"/>
      <c r="I134" s="274"/>
      <c r="J134" s="275"/>
      <c r="K134" s="275"/>
      <c r="L134" s="272"/>
    </row>
    <row r="135" spans="1:12" s="233" customFormat="1" ht="13.5" customHeight="1">
      <c r="A135" s="209">
        <f>A131</f>
        <v>8</v>
      </c>
      <c r="B135" s="209"/>
      <c r="C135" s="214" t="str">
        <f>C131</f>
        <v>Trubní vedení</v>
      </c>
      <c r="D135" s="211" t="s">
        <v>202</v>
      </c>
      <c r="E135" s="230"/>
      <c r="F135" s="231"/>
      <c r="G135" s="230">
        <f>SUM(G133:G134)</f>
        <v>0</v>
      </c>
      <c r="H135" s="273"/>
      <c r="I135" s="274">
        <f>SUM(I133:I134)</f>
        <v>102.2082</v>
      </c>
      <c r="J135" s="275"/>
      <c r="K135" s="275"/>
      <c r="L135" s="272"/>
    </row>
    <row r="136" spans="1:12" s="233" customFormat="1" ht="13.5" customHeight="1">
      <c r="A136" s="209"/>
      <c r="B136" s="209"/>
      <c r="C136" s="214"/>
      <c r="D136" s="211"/>
      <c r="E136" s="230"/>
      <c r="F136" s="231"/>
      <c r="G136" s="230"/>
      <c r="H136" s="273"/>
      <c r="I136" s="274"/>
      <c r="J136" s="275"/>
      <c r="K136" s="275"/>
      <c r="L136" s="272"/>
    </row>
    <row r="137" spans="1:12" s="233" customFormat="1" ht="13.5" customHeight="1">
      <c r="A137" s="209"/>
      <c r="B137" s="209"/>
      <c r="C137" s="214"/>
      <c r="D137" s="211"/>
      <c r="E137" s="230"/>
      <c r="F137" s="231"/>
      <c r="G137" s="230"/>
      <c r="H137" s="273"/>
      <c r="I137" s="274"/>
      <c r="J137" s="275"/>
      <c r="K137" s="275"/>
      <c r="L137" s="272"/>
    </row>
    <row r="138" spans="1:12" s="233" customFormat="1" ht="13.5" customHeight="1">
      <c r="A138" s="209"/>
      <c r="B138" s="209"/>
      <c r="C138" s="214"/>
      <c r="D138" s="211"/>
      <c r="E138" s="230"/>
      <c r="F138" s="231"/>
      <c r="G138" s="230"/>
      <c r="H138" s="273"/>
      <c r="I138" s="274"/>
      <c r="J138" s="275"/>
      <c r="K138" s="275"/>
      <c r="L138" s="272"/>
    </row>
    <row r="139" spans="1:12" s="233" customFormat="1" ht="13.5" customHeight="1">
      <c r="A139" s="209">
        <v>96</v>
      </c>
      <c r="B139" s="209"/>
      <c r="C139" s="214" t="s">
        <v>146</v>
      </c>
      <c r="D139" s="211"/>
      <c r="E139" s="230"/>
      <c r="F139" s="231"/>
      <c r="G139" s="230"/>
      <c r="H139" s="279"/>
      <c r="I139" s="280"/>
      <c r="J139" s="275"/>
      <c r="K139" s="275"/>
      <c r="L139" s="267"/>
    </row>
    <row r="140" spans="1:12" s="233" customFormat="1" ht="13.5" customHeight="1">
      <c r="A140" s="209"/>
      <c r="B140" s="209"/>
      <c r="C140" s="214"/>
      <c r="D140" s="211"/>
      <c r="E140" s="230"/>
      <c r="F140" s="231"/>
      <c r="G140" s="230"/>
      <c r="H140" s="273"/>
      <c r="I140" s="274"/>
      <c r="J140" s="275"/>
      <c r="K140" s="275"/>
      <c r="L140" s="272"/>
    </row>
    <row r="141" spans="1:12" s="233" customFormat="1" ht="13.5" customHeight="1">
      <c r="A141" s="209">
        <v>1</v>
      </c>
      <c r="B141" s="209" t="s">
        <v>26</v>
      </c>
      <c r="C141" s="232" t="s">
        <v>27</v>
      </c>
      <c r="D141" s="211" t="s">
        <v>270</v>
      </c>
      <c r="E141" s="231">
        <v>132</v>
      </c>
      <c r="F141" s="231">
        <v>0</v>
      </c>
      <c r="G141" s="230">
        <f aca="true" t="shared" si="4" ref="G141:G147">E141*F141</f>
        <v>0</v>
      </c>
      <c r="H141" s="273"/>
      <c r="I141" s="274"/>
      <c r="J141" s="274">
        <v>0</v>
      </c>
      <c r="K141" s="274">
        <f>E141*J141</f>
        <v>0</v>
      </c>
      <c r="L141" s="272"/>
    </row>
    <row r="142" spans="1:12" s="233" customFormat="1" ht="21.75" customHeight="1">
      <c r="A142" s="209">
        <v>2</v>
      </c>
      <c r="B142" s="209" t="s">
        <v>34</v>
      </c>
      <c r="C142" s="232" t="s">
        <v>35</v>
      </c>
      <c r="D142" s="211" t="s">
        <v>44</v>
      </c>
      <c r="E142" s="231">
        <v>70</v>
      </c>
      <c r="F142" s="231">
        <v>0</v>
      </c>
      <c r="G142" s="230">
        <f t="shared" si="4"/>
        <v>0</v>
      </c>
      <c r="H142" s="281"/>
      <c r="I142" s="275"/>
      <c r="J142" s="274">
        <v>0.235</v>
      </c>
      <c r="K142" s="274">
        <f>E142*J142</f>
        <v>16.45</v>
      </c>
      <c r="L142" s="272"/>
    </row>
    <row r="143" spans="1:12" s="233" customFormat="1" ht="13.5" customHeight="1">
      <c r="A143" s="209">
        <v>3</v>
      </c>
      <c r="B143" s="209" t="s">
        <v>524</v>
      </c>
      <c r="C143" s="232" t="s">
        <v>575</v>
      </c>
      <c r="D143" s="211" t="s">
        <v>44</v>
      </c>
      <c r="E143" s="231">
        <v>70</v>
      </c>
      <c r="F143" s="231">
        <v>0</v>
      </c>
      <c r="G143" s="230">
        <f t="shared" si="4"/>
        <v>0</v>
      </c>
      <c r="H143" s="281"/>
      <c r="I143" s="275"/>
      <c r="J143" s="274">
        <v>0.181</v>
      </c>
      <c r="K143" s="274">
        <f>E143*J143</f>
        <v>12.67</v>
      </c>
      <c r="L143" s="272"/>
    </row>
    <row r="144" spans="1:12" s="233" customFormat="1" ht="22.5" customHeight="1">
      <c r="A144" s="209">
        <v>4</v>
      </c>
      <c r="B144" s="209" t="s">
        <v>11</v>
      </c>
      <c r="C144" s="214" t="s">
        <v>0</v>
      </c>
      <c r="D144" s="211" t="s">
        <v>46</v>
      </c>
      <c r="E144" s="231">
        <f>K149</f>
        <v>29.119999999999997</v>
      </c>
      <c r="F144" s="231">
        <v>0</v>
      </c>
      <c r="G144" s="230">
        <f t="shared" si="4"/>
        <v>0</v>
      </c>
      <c r="H144" s="281"/>
      <c r="I144" s="275"/>
      <c r="J144" s="274"/>
      <c r="K144" s="274"/>
      <c r="L144" s="277"/>
    </row>
    <row r="145" spans="1:12" s="233" customFormat="1" ht="13.5" customHeight="1">
      <c r="A145" s="209">
        <v>5</v>
      </c>
      <c r="B145" s="209" t="s">
        <v>158</v>
      </c>
      <c r="C145" s="214" t="s">
        <v>159</v>
      </c>
      <c r="D145" s="211" t="s">
        <v>46</v>
      </c>
      <c r="E145" s="231">
        <f>K149</f>
        <v>29.119999999999997</v>
      </c>
      <c r="F145" s="231">
        <v>0</v>
      </c>
      <c r="G145" s="230">
        <f t="shared" si="4"/>
        <v>0</v>
      </c>
      <c r="H145" s="281"/>
      <c r="I145" s="275"/>
      <c r="J145" s="274"/>
      <c r="K145" s="274"/>
      <c r="L145" s="272"/>
    </row>
    <row r="146" spans="1:12" s="233" customFormat="1" ht="13.5" customHeight="1">
      <c r="A146" s="209">
        <v>6</v>
      </c>
      <c r="B146" s="209" t="s">
        <v>160</v>
      </c>
      <c r="C146" s="214" t="s">
        <v>161</v>
      </c>
      <c r="D146" s="211" t="s">
        <v>46</v>
      </c>
      <c r="E146" s="231">
        <f>E145*15</f>
        <v>436.79999999999995</v>
      </c>
      <c r="F146" s="231">
        <v>0</v>
      </c>
      <c r="G146" s="230">
        <f t="shared" si="4"/>
        <v>0</v>
      </c>
      <c r="H146" s="281"/>
      <c r="I146" s="275"/>
      <c r="J146" s="274"/>
      <c r="K146" s="274"/>
      <c r="L146" s="272"/>
    </row>
    <row r="147" spans="1:12" s="233" customFormat="1" ht="14.25" customHeight="1">
      <c r="A147" s="209">
        <v>7</v>
      </c>
      <c r="B147" s="209" t="s">
        <v>162</v>
      </c>
      <c r="C147" s="214" t="s">
        <v>163</v>
      </c>
      <c r="D147" s="211" t="s">
        <v>46</v>
      </c>
      <c r="E147" s="231">
        <f>K149</f>
        <v>29.119999999999997</v>
      </c>
      <c r="F147" s="231">
        <v>0</v>
      </c>
      <c r="G147" s="230">
        <f t="shared" si="4"/>
        <v>0</v>
      </c>
      <c r="H147" s="281"/>
      <c r="I147" s="275"/>
      <c r="J147" s="274"/>
      <c r="K147" s="274"/>
      <c r="L147" s="272"/>
    </row>
    <row r="148" spans="1:12" s="233" customFormat="1" ht="13.5" customHeight="1">
      <c r="A148" s="209"/>
      <c r="B148" s="209"/>
      <c r="C148" s="214"/>
      <c r="D148" s="211"/>
      <c r="E148" s="230"/>
      <c r="F148" s="231"/>
      <c r="G148" s="230"/>
      <c r="H148" s="281"/>
      <c r="I148" s="275"/>
      <c r="J148" s="274"/>
      <c r="K148" s="274"/>
      <c r="L148" s="272"/>
    </row>
    <row r="149" spans="1:12" s="233" customFormat="1" ht="13.5" customHeight="1">
      <c r="A149" s="209">
        <f>A139</f>
        <v>96</v>
      </c>
      <c r="B149" s="209"/>
      <c r="C149" s="214" t="str">
        <f>C139</f>
        <v>Bourání</v>
      </c>
      <c r="D149" s="211" t="s">
        <v>202</v>
      </c>
      <c r="E149" s="230"/>
      <c r="F149" s="231"/>
      <c r="G149" s="230">
        <f>SUM(G141:G147)</f>
        <v>0</v>
      </c>
      <c r="H149" s="281"/>
      <c r="I149" s="230">
        <f>SUM(I141:I147)</f>
        <v>0</v>
      </c>
      <c r="J149" s="274"/>
      <c r="K149" s="274">
        <f>SUM(K141:K147)</f>
        <v>29.119999999999997</v>
      </c>
      <c r="L149" s="272"/>
    </row>
    <row r="150" spans="1:12" s="233" customFormat="1" ht="13.5" customHeight="1">
      <c r="A150" s="209"/>
      <c r="B150" s="209"/>
      <c r="C150" s="214"/>
      <c r="D150" s="211"/>
      <c r="E150" s="230"/>
      <c r="F150" s="231"/>
      <c r="G150" s="230"/>
      <c r="H150" s="281"/>
      <c r="I150" s="230"/>
      <c r="J150" s="274"/>
      <c r="K150" s="274"/>
      <c r="L150" s="272"/>
    </row>
    <row r="151" spans="1:12" s="233" customFormat="1" ht="13.5" customHeight="1">
      <c r="A151" s="209"/>
      <c r="B151" s="209"/>
      <c r="C151" s="214"/>
      <c r="D151" s="211"/>
      <c r="E151" s="230"/>
      <c r="F151" s="231"/>
      <c r="G151" s="230"/>
      <c r="H151" s="273"/>
      <c r="I151" s="274"/>
      <c r="J151" s="275"/>
      <c r="K151" s="275"/>
      <c r="L151" s="272"/>
    </row>
    <row r="152" spans="1:12" s="233" customFormat="1" ht="13.5" customHeight="1">
      <c r="A152" s="209"/>
      <c r="B152" s="209"/>
      <c r="C152" s="214"/>
      <c r="D152" s="211"/>
      <c r="E152" s="230"/>
      <c r="F152" s="231"/>
      <c r="G152" s="230"/>
      <c r="H152" s="265"/>
      <c r="I152" s="266"/>
      <c r="J152" s="271"/>
      <c r="K152" s="271"/>
      <c r="L152" s="272"/>
    </row>
    <row r="153" spans="1:12" s="233" customFormat="1" ht="13.5" customHeight="1">
      <c r="A153" s="209">
        <v>99</v>
      </c>
      <c r="B153" s="209"/>
      <c r="C153" s="214" t="s">
        <v>164</v>
      </c>
      <c r="D153" s="211"/>
      <c r="E153" s="230"/>
      <c r="F153" s="231"/>
      <c r="G153" s="230"/>
      <c r="H153" s="265"/>
      <c r="I153" s="266"/>
      <c r="J153" s="271"/>
      <c r="K153" s="271"/>
      <c r="L153" s="272"/>
    </row>
    <row r="154" spans="1:12" s="233" customFormat="1" ht="13.5" customHeight="1">
      <c r="A154" s="209"/>
      <c r="B154" s="209"/>
      <c r="C154" s="214"/>
      <c r="D154" s="211"/>
      <c r="E154" s="230"/>
      <c r="F154" s="231"/>
      <c r="G154" s="230"/>
      <c r="H154" s="265"/>
      <c r="I154" s="265"/>
      <c r="J154" s="285"/>
      <c r="K154" s="285"/>
      <c r="L154" s="272"/>
    </row>
    <row r="155" spans="1:12" s="233" customFormat="1" ht="22.5" customHeight="1">
      <c r="A155" s="209">
        <v>1</v>
      </c>
      <c r="B155" s="209" t="s">
        <v>1</v>
      </c>
      <c r="C155" s="214" t="s">
        <v>2</v>
      </c>
      <c r="D155" s="211" t="s">
        <v>46</v>
      </c>
      <c r="E155" s="231">
        <f>I105</f>
        <v>18.996</v>
      </c>
      <c r="F155" s="230">
        <v>0</v>
      </c>
      <c r="G155" s="230">
        <f>E155*F155</f>
        <v>0</v>
      </c>
      <c r="H155" s="265"/>
      <c r="I155" s="265"/>
      <c r="J155" s="285"/>
      <c r="K155" s="285"/>
      <c r="L155" s="272"/>
    </row>
    <row r="156" spans="1:12" s="233" customFormat="1" ht="21.75" customHeight="1">
      <c r="A156" s="209">
        <v>2</v>
      </c>
      <c r="B156" s="209" t="s">
        <v>3</v>
      </c>
      <c r="C156" s="214" t="s">
        <v>4</v>
      </c>
      <c r="D156" s="211" t="s">
        <v>46</v>
      </c>
      <c r="E156" s="231">
        <f>I127</f>
        <v>122.5973</v>
      </c>
      <c r="F156" s="230">
        <v>0</v>
      </c>
      <c r="G156" s="230">
        <f>E156*F156</f>
        <v>0</v>
      </c>
      <c r="H156" s="265"/>
      <c r="I156" s="265"/>
      <c r="J156" s="285"/>
      <c r="K156" s="285"/>
      <c r="L156" s="272"/>
    </row>
    <row r="157" spans="1:12" s="233" customFormat="1" ht="13.5" customHeight="1">
      <c r="A157" s="209">
        <v>3</v>
      </c>
      <c r="B157" s="209" t="s">
        <v>12</v>
      </c>
      <c r="C157" s="214" t="s">
        <v>553</v>
      </c>
      <c r="D157" s="211" t="s">
        <v>46</v>
      </c>
      <c r="E157" s="231">
        <f>I135</f>
        <v>102.2082</v>
      </c>
      <c r="F157" s="230">
        <v>0</v>
      </c>
      <c r="G157" s="230">
        <f>E157*F157</f>
        <v>0</v>
      </c>
      <c r="H157" s="265"/>
      <c r="I157" s="265"/>
      <c r="J157" s="285"/>
      <c r="K157" s="285"/>
      <c r="L157" s="272"/>
    </row>
    <row r="158" spans="1:12" s="233" customFormat="1" ht="13.5" customHeight="1">
      <c r="A158" s="209"/>
      <c r="B158" s="209"/>
      <c r="C158" s="214"/>
      <c r="D158" s="211"/>
      <c r="E158" s="230"/>
      <c r="F158" s="231"/>
      <c r="G158" s="230"/>
      <c r="H158" s="265"/>
      <c r="I158" s="265"/>
      <c r="J158" s="285"/>
      <c r="K158" s="285"/>
      <c r="L158" s="272"/>
    </row>
    <row r="159" spans="1:12" s="233" customFormat="1" ht="13.5" customHeight="1">
      <c r="A159" s="209">
        <f>A153</f>
        <v>99</v>
      </c>
      <c r="B159" s="209"/>
      <c r="C159" s="214" t="str">
        <f>C153</f>
        <v>Přesun hmot</v>
      </c>
      <c r="D159" s="211" t="s">
        <v>202</v>
      </c>
      <c r="E159" s="230"/>
      <c r="F159" s="231"/>
      <c r="G159" s="230">
        <f>SUM(G155:G157)</f>
        <v>0</v>
      </c>
      <c r="H159" s="265"/>
      <c r="I159" s="265"/>
      <c r="J159" s="285"/>
      <c r="K159" s="285"/>
      <c r="L159" s="272"/>
    </row>
    <row r="160" spans="1:12" s="233" customFormat="1" ht="13.5" customHeight="1">
      <c r="A160" s="209"/>
      <c r="B160" s="209"/>
      <c r="C160" s="214"/>
      <c r="D160" s="211"/>
      <c r="E160" s="230"/>
      <c r="F160" s="231"/>
      <c r="G160" s="230"/>
      <c r="H160" s="265"/>
      <c r="I160" s="265"/>
      <c r="J160" s="285"/>
      <c r="K160" s="285"/>
      <c r="L160" s="272"/>
    </row>
    <row r="161" spans="1:12" s="233" customFormat="1" ht="13.5" customHeight="1">
      <c r="A161" s="209"/>
      <c r="B161" s="209"/>
      <c r="C161" s="214"/>
      <c r="D161" s="211"/>
      <c r="E161" s="230"/>
      <c r="F161" s="231"/>
      <c r="G161" s="230"/>
      <c r="H161" s="265"/>
      <c r="I161" s="265"/>
      <c r="J161" s="285"/>
      <c r="K161" s="285"/>
      <c r="L161" s="272"/>
    </row>
    <row r="162" spans="1:12" s="233" customFormat="1" ht="13.5" customHeight="1">
      <c r="A162" s="209"/>
      <c r="B162" s="209"/>
      <c r="C162" s="214"/>
      <c r="D162" s="211"/>
      <c r="E162" s="230"/>
      <c r="F162" s="231"/>
      <c r="G162" s="230"/>
      <c r="H162" s="265"/>
      <c r="I162" s="265"/>
      <c r="J162" s="285"/>
      <c r="K162" s="285"/>
      <c r="L162" s="272"/>
    </row>
    <row r="163" spans="1:12" s="233" customFormat="1" ht="13.5" customHeight="1">
      <c r="A163" s="209">
        <v>721</v>
      </c>
      <c r="B163" s="209"/>
      <c r="C163" s="214" t="s">
        <v>5</v>
      </c>
      <c r="D163" s="211"/>
      <c r="E163" s="230"/>
      <c r="F163" s="231"/>
      <c r="G163" s="230"/>
      <c r="H163" s="265"/>
      <c r="I163" s="265"/>
      <c r="J163" s="285"/>
      <c r="K163" s="285"/>
      <c r="L163" s="272"/>
    </row>
    <row r="164" spans="1:12" s="233" customFormat="1" ht="13.5" customHeight="1">
      <c r="A164" s="209"/>
      <c r="B164" s="209"/>
      <c r="C164" s="214"/>
      <c r="D164" s="211"/>
      <c r="E164" s="230"/>
      <c r="F164" s="231"/>
      <c r="G164" s="230"/>
      <c r="H164" s="265"/>
      <c r="I164" s="265"/>
      <c r="J164" s="285"/>
      <c r="K164" s="285"/>
      <c r="L164" s="272"/>
    </row>
    <row r="165" spans="1:12" s="233" customFormat="1" ht="12.75" customHeight="1">
      <c r="A165" s="101">
        <v>1</v>
      </c>
      <c r="B165" s="101" t="s">
        <v>449</v>
      </c>
      <c r="C165" s="321" t="s">
        <v>421</v>
      </c>
      <c r="D165" s="333" t="s">
        <v>376</v>
      </c>
      <c r="E165" s="343">
        <v>2</v>
      </c>
      <c r="F165" s="334">
        <v>0</v>
      </c>
      <c r="G165" s="334">
        <f>SUM(E165*F165)</f>
        <v>0</v>
      </c>
      <c r="H165" s="265"/>
      <c r="I165" s="265"/>
      <c r="J165" s="285"/>
      <c r="K165" s="285"/>
      <c r="L165" s="272"/>
    </row>
    <row r="166" spans="1:12" s="233" customFormat="1" ht="12.75" customHeight="1">
      <c r="A166" s="101">
        <v>2</v>
      </c>
      <c r="B166" s="101" t="s">
        <v>479</v>
      </c>
      <c r="C166" s="321" t="s">
        <v>422</v>
      </c>
      <c r="D166" s="333" t="s">
        <v>376</v>
      </c>
      <c r="E166" s="343">
        <v>4</v>
      </c>
      <c r="F166" s="334">
        <v>0</v>
      </c>
      <c r="G166" s="334">
        <f aca="true" t="shared" si="5" ref="G166:G209">SUM(E166*F166)</f>
        <v>0</v>
      </c>
      <c r="H166" s="265"/>
      <c r="I166" s="265"/>
      <c r="J166" s="285"/>
      <c r="K166" s="285"/>
      <c r="L166" s="272"/>
    </row>
    <row r="167" spans="1:12" s="233" customFormat="1" ht="12.75" customHeight="1">
      <c r="A167" s="101">
        <v>3</v>
      </c>
      <c r="B167" s="101" t="s">
        <v>480</v>
      </c>
      <c r="C167" s="321" t="s">
        <v>450</v>
      </c>
      <c r="D167" s="333" t="s">
        <v>376</v>
      </c>
      <c r="E167" s="343">
        <v>1</v>
      </c>
      <c r="F167" s="334">
        <v>0</v>
      </c>
      <c r="G167" s="334">
        <f t="shared" si="5"/>
        <v>0</v>
      </c>
      <c r="H167" s="265"/>
      <c r="I167" s="265"/>
      <c r="J167" s="285"/>
      <c r="K167" s="285"/>
      <c r="L167" s="272"/>
    </row>
    <row r="168" spans="1:12" s="233" customFormat="1" ht="12.75" customHeight="1">
      <c r="A168" s="101">
        <v>4</v>
      </c>
      <c r="B168" s="101" t="s">
        <v>481</v>
      </c>
      <c r="C168" s="321" t="s">
        <v>451</v>
      </c>
      <c r="D168" s="333" t="s">
        <v>376</v>
      </c>
      <c r="E168" s="343">
        <v>3</v>
      </c>
      <c r="F168" s="334">
        <v>0</v>
      </c>
      <c r="G168" s="334">
        <f t="shared" si="5"/>
        <v>0</v>
      </c>
      <c r="H168" s="265"/>
      <c r="I168" s="265"/>
      <c r="J168" s="285"/>
      <c r="K168" s="285"/>
      <c r="L168" s="272"/>
    </row>
    <row r="169" spans="1:12" s="233" customFormat="1" ht="12.75" customHeight="1">
      <c r="A169" s="101">
        <v>5</v>
      </c>
      <c r="B169" s="101" t="s">
        <v>482</v>
      </c>
      <c r="C169" s="321" t="s">
        <v>452</v>
      </c>
      <c r="D169" s="333" t="s">
        <v>376</v>
      </c>
      <c r="E169" s="343">
        <v>2</v>
      </c>
      <c r="F169" s="334">
        <v>0</v>
      </c>
      <c r="G169" s="334">
        <f t="shared" si="5"/>
        <v>0</v>
      </c>
      <c r="H169" s="265"/>
      <c r="I169" s="265"/>
      <c r="J169" s="285"/>
      <c r="K169" s="285"/>
      <c r="L169" s="272"/>
    </row>
    <row r="170" spans="1:12" s="233" customFormat="1" ht="12.75" customHeight="1">
      <c r="A170" s="101">
        <v>6</v>
      </c>
      <c r="B170" s="101" t="s">
        <v>483</v>
      </c>
      <c r="C170" s="321" t="s">
        <v>453</v>
      </c>
      <c r="D170" s="333" t="s">
        <v>376</v>
      </c>
      <c r="E170" s="343">
        <v>1</v>
      </c>
      <c r="F170" s="334">
        <v>0</v>
      </c>
      <c r="G170" s="334">
        <f t="shared" si="5"/>
        <v>0</v>
      </c>
      <c r="H170" s="265"/>
      <c r="I170" s="265"/>
      <c r="J170" s="285"/>
      <c r="K170" s="285"/>
      <c r="L170" s="272"/>
    </row>
    <row r="171" spans="1:12" s="233" customFormat="1" ht="12.75" customHeight="1">
      <c r="A171" s="101">
        <v>7</v>
      </c>
      <c r="B171" s="101" t="s">
        <v>484</v>
      </c>
      <c r="C171" s="321" t="s">
        <v>454</v>
      </c>
      <c r="D171" s="333" t="s">
        <v>376</v>
      </c>
      <c r="E171" s="343">
        <v>1</v>
      </c>
      <c r="F171" s="334">
        <v>0</v>
      </c>
      <c r="G171" s="334">
        <f t="shared" si="5"/>
        <v>0</v>
      </c>
      <c r="H171" s="265"/>
      <c r="I171" s="265"/>
      <c r="J171" s="285"/>
      <c r="K171" s="285"/>
      <c r="L171" s="272"/>
    </row>
    <row r="172" spans="1:12" s="233" customFormat="1" ht="12.75" customHeight="1">
      <c r="A172" s="101">
        <v>8</v>
      </c>
      <c r="B172" s="101" t="s">
        <v>485</v>
      </c>
      <c r="C172" s="321" t="s">
        <v>455</v>
      </c>
      <c r="D172" s="333" t="s">
        <v>376</v>
      </c>
      <c r="E172" s="343">
        <v>1</v>
      </c>
      <c r="F172" s="334">
        <v>0</v>
      </c>
      <c r="G172" s="334">
        <f t="shared" si="5"/>
        <v>0</v>
      </c>
      <c r="H172" s="265"/>
      <c r="I172" s="265"/>
      <c r="J172" s="285"/>
      <c r="K172" s="285"/>
      <c r="L172" s="272"/>
    </row>
    <row r="173" spans="1:12" s="233" customFormat="1" ht="12.75" customHeight="1">
      <c r="A173" s="101">
        <v>9</v>
      </c>
      <c r="B173" s="101" t="s">
        <v>486</v>
      </c>
      <c r="C173" s="321" t="s">
        <v>456</v>
      </c>
      <c r="D173" s="333" t="s">
        <v>376</v>
      </c>
      <c r="E173" s="343">
        <v>1</v>
      </c>
      <c r="F173" s="334">
        <v>0</v>
      </c>
      <c r="G173" s="334">
        <f t="shared" si="5"/>
        <v>0</v>
      </c>
      <c r="H173" s="265"/>
      <c r="I173" s="265"/>
      <c r="J173" s="285"/>
      <c r="K173" s="285"/>
      <c r="L173" s="272"/>
    </row>
    <row r="174" spans="1:12" s="233" customFormat="1" ht="12.75" customHeight="1">
      <c r="A174" s="101">
        <v>10</v>
      </c>
      <c r="B174" s="101" t="s">
        <v>487</v>
      </c>
      <c r="C174" s="332" t="s">
        <v>457</v>
      </c>
      <c r="D174" s="333" t="s">
        <v>408</v>
      </c>
      <c r="E174" s="343">
        <v>4</v>
      </c>
      <c r="F174" s="334">
        <v>0</v>
      </c>
      <c r="G174" s="334">
        <f>SUM(E174*F174)</f>
        <v>0</v>
      </c>
      <c r="H174" s="265"/>
      <c r="I174" s="265"/>
      <c r="J174" s="285"/>
      <c r="K174" s="285"/>
      <c r="L174" s="272"/>
    </row>
    <row r="175" spans="1:12" s="233" customFormat="1" ht="12.75" customHeight="1">
      <c r="A175" s="101">
        <v>11</v>
      </c>
      <c r="B175" s="101" t="s">
        <v>488</v>
      </c>
      <c r="C175" s="321" t="s">
        <v>423</v>
      </c>
      <c r="D175" s="333" t="s">
        <v>376</v>
      </c>
      <c r="E175" s="343">
        <v>2</v>
      </c>
      <c r="F175" s="334">
        <v>0</v>
      </c>
      <c r="G175" s="334">
        <f t="shared" si="5"/>
        <v>0</v>
      </c>
      <c r="H175" s="265"/>
      <c r="I175" s="265"/>
      <c r="J175" s="285"/>
      <c r="K175" s="285"/>
      <c r="L175" s="272"/>
    </row>
    <row r="176" spans="1:12" s="233" customFormat="1" ht="22.5" customHeight="1">
      <c r="A176" s="101">
        <v>12</v>
      </c>
      <c r="B176" s="101" t="s">
        <v>489</v>
      </c>
      <c r="C176" s="332" t="s">
        <v>458</v>
      </c>
      <c r="D176" s="333" t="s">
        <v>376</v>
      </c>
      <c r="E176" s="343">
        <v>1</v>
      </c>
      <c r="F176" s="334">
        <v>0</v>
      </c>
      <c r="G176" s="334">
        <f t="shared" si="5"/>
        <v>0</v>
      </c>
      <c r="H176" s="265"/>
      <c r="I176" s="265"/>
      <c r="J176" s="285"/>
      <c r="K176" s="285"/>
      <c r="L176" s="272"/>
    </row>
    <row r="177" spans="1:12" s="233" customFormat="1" ht="15" customHeight="1">
      <c r="A177" s="101">
        <v>13</v>
      </c>
      <c r="B177" s="101" t="s">
        <v>490</v>
      </c>
      <c r="C177" s="332" t="s">
        <v>459</v>
      </c>
      <c r="D177" s="333" t="s">
        <v>376</v>
      </c>
      <c r="E177" s="343">
        <v>2</v>
      </c>
      <c r="F177" s="334">
        <v>0</v>
      </c>
      <c r="G177" s="334">
        <f t="shared" si="5"/>
        <v>0</v>
      </c>
      <c r="H177" s="265"/>
      <c r="I177" s="265"/>
      <c r="J177" s="285"/>
      <c r="K177" s="285"/>
      <c r="L177" s="272"/>
    </row>
    <row r="178" spans="1:12" s="233" customFormat="1" ht="15" customHeight="1">
      <c r="A178" s="101">
        <v>14</v>
      </c>
      <c r="B178" s="101" t="s">
        <v>491</v>
      </c>
      <c r="C178" s="332" t="s">
        <v>460</v>
      </c>
      <c r="D178" s="333" t="s">
        <v>376</v>
      </c>
      <c r="E178" s="343">
        <v>2</v>
      </c>
      <c r="F178" s="334">
        <v>0</v>
      </c>
      <c r="G178" s="334">
        <f t="shared" si="5"/>
        <v>0</v>
      </c>
      <c r="H178" s="265"/>
      <c r="I178" s="265"/>
      <c r="J178" s="285"/>
      <c r="K178" s="285"/>
      <c r="L178" s="272"/>
    </row>
    <row r="179" spans="1:12" s="233" customFormat="1" ht="15" customHeight="1">
      <c r="A179" s="101">
        <v>15</v>
      </c>
      <c r="B179" s="101" t="s">
        <v>492</v>
      </c>
      <c r="C179" s="332" t="s">
        <v>461</v>
      </c>
      <c r="D179" s="333" t="s">
        <v>376</v>
      </c>
      <c r="E179" s="343">
        <v>2</v>
      </c>
      <c r="F179" s="334">
        <v>0</v>
      </c>
      <c r="G179" s="334">
        <f t="shared" si="5"/>
        <v>0</v>
      </c>
      <c r="H179" s="265"/>
      <c r="I179" s="265"/>
      <c r="J179" s="285"/>
      <c r="K179" s="285"/>
      <c r="L179" s="272"/>
    </row>
    <row r="180" spans="1:12" s="233" customFormat="1" ht="14.25" customHeight="1">
      <c r="A180" s="101">
        <v>16</v>
      </c>
      <c r="B180" s="101" t="s">
        <v>493</v>
      </c>
      <c r="C180" s="321" t="s">
        <v>424</v>
      </c>
      <c r="D180" s="333" t="s">
        <v>270</v>
      </c>
      <c r="E180" s="343">
        <v>2</v>
      </c>
      <c r="F180" s="334">
        <v>0</v>
      </c>
      <c r="G180" s="334">
        <f t="shared" si="5"/>
        <v>0</v>
      </c>
      <c r="H180" s="265"/>
      <c r="I180" s="265"/>
      <c r="J180" s="285"/>
      <c r="K180" s="285"/>
      <c r="L180" s="272"/>
    </row>
    <row r="181" spans="1:12" s="233" customFormat="1" ht="14.25" customHeight="1">
      <c r="A181" s="101">
        <v>17</v>
      </c>
      <c r="B181" s="101" t="s">
        <v>494</v>
      </c>
      <c r="C181" s="321" t="s">
        <v>425</v>
      </c>
      <c r="D181" s="333" t="s">
        <v>270</v>
      </c>
      <c r="E181" s="343">
        <v>3</v>
      </c>
      <c r="F181" s="334">
        <v>0</v>
      </c>
      <c r="G181" s="334">
        <f t="shared" si="5"/>
        <v>0</v>
      </c>
      <c r="H181" s="265"/>
      <c r="I181" s="265"/>
      <c r="J181" s="285"/>
      <c r="K181" s="285"/>
      <c r="L181" s="272"/>
    </row>
    <row r="182" spans="1:12" s="233" customFormat="1" ht="26.25" customHeight="1">
      <c r="A182" s="101">
        <v>18</v>
      </c>
      <c r="B182" s="101" t="s">
        <v>495</v>
      </c>
      <c r="C182" s="321" t="s">
        <v>578</v>
      </c>
      <c r="D182" s="333" t="s">
        <v>270</v>
      </c>
      <c r="E182" s="343">
        <v>99</v>
      </c>
      <c r="F182" s="334">
        <v>0</v>
      </c>
      <c r="G182" s="334">
        <f t="shared" si="5"/>
        <v>0</v>
      </c>
      <c r="H182" s="265"/>
      <c r="I182" s="265"/>
      <c r="J182" s="285"/>
      <c r="K182" s="285"/>
      <c r="L182" s="272"/>
    </row>
    <row r="183" spans="1:12" s="233" customFormat="1" ht="15" customHeight="1">
      <c r="A183" s="101">
        <v>19</v>
      </c>
      <c r="B183" s="101" t="s">
        <v>496</v>
      </c>
      <c r="C183" s="332" t="s">
        <v>577</v>
      </c>
      <c r="D183" s="333" t="s">
        <v>270</v>
      </c>
      <c r="E183" s="343">
        <v>1</v>
      </c>
      <c r="F183" s="334">
        <v>0</v>
      </c>
      <c r="G183" s="334">
        <f t="shared" si="5"/>
        <v>0</v>
      </c>
      <c r="H183" s="265"/>
      <c r="I183" s="265"/>
      <c r="J183" s="285"/>
      <c r="K183" s="285"/>
      <c r="L183" s="272"/>
    </row>
    <row r="184" spans="1:12" s="233" customFormat="1" ht="15" customHeight="1">
      <c r="A184" s="101">
        <v>20</v>
      </c>
      <c r="B184" s="101" t="s">
        <v>497</v>
      </c>
      <c r="C184" s="332" t="s">
        <v>462</v>
      </c>
      <c r="D184" s="333" t="s">
        <v>376</v>
      </c>
      <c r="E184" s="343">
        <v>4</v>
      </c>
      <c r="F184" s="334">
        <v>0</v>
      </c>
      <c r="G184" s="334">
        <f t="shared" si="5"/>
        <v>0</v>
      </c>
      <c r="H184" s="265"/>
      <c r="I184" s="265"/>
      <c r="J184" s="285"/>
      <c r="K184" s="285"/>
      <c r="L184" s="272"/>
    </row>
    <row r="185" spans="1:12" s="233" customFormat="1" ht="15" customHeight="1">
      <c r="A185" s="101">
        <v>21</v>
      </c>
      <c r="B185" s="101" t="s">
        <v>498</v>
      </c>
      <c r="C185" s="332" t="s">
        <v>463</v>
      </c>
      <c r="D185" s="333" t="s">
        <v>376</v>
      </c>
      <c r="E185" s="343">
        <v>4</v>
      </c>
      <c r="F185" s="334">
        <v>0</v>
      </c>
      <c r="G185" s="334">
        <f t="shared" si="5"/>
        <v>0</v>
      </c>
      <c r="H185" s="265"/>
      <c r="I185" s="265"/>
      <c r="J185" s="285"/>
      <c r="K185" s="285"/>
      <c r="L185" s="272"/>
    </row>
    <row r="186" spans="1:12" s="233" customFormat="1" ht="15" customHeight="1">
      <c r="A186" s="101">
        <v>22</v>
      </c>
      <c r="B186" s="101" t="s">
        <v>499</v>
      </c>
      <c r="C186" s="332" t="s">
        <v>464</v>
      </c>
      <c r="D186" s="333" t="s">
        <v>376</v>
      </c>
      <c r="E186" s="343">
        <v>2</v>
      </c>
      <c r="F186" s="334">
        <v>0</v>
      </c>
      <c r="G186" s="334">
        <f t="shared" si="5"/>
        <v>0</v>
      </c>
      <c r="H186" s="265"/>
      <c r="I186" s="265"/>
      <c r="J186" s="285"/>
      <c r="K186" s="285"/>
      <c r="L186" s="272"/>
    </row>
    <row r="187" spans="1:12" s="233" customFormat="1" ht="15" customHeight="1">
      <c r="A187" s="101">
        <v>23</v>
      </c>
      <c r="B187" s="101" t="s">
        <v>500</v>
      </c>
      <c r="C187" s="332" t="s">
        <v>465</v>
      </c>
      <c r="D187" s="333" t="s">
        <v>270</v>
      </c>
      <c r="E187" s="343">
        <v>37</v>
      </c>
      <c r="F187" s="334">
        <v>0</v>
      </c>
      <c r="G187" s="334">
        <f t="shared" si="5"/>
        <v>0</v>
      </c>
      <c r="H187" s="265"/>
      <c r="I187" s="265"/>
      <c r="J187" s="285"/>
      <c r="K187" s="285"/>
      <c r="L187" s="272"/>
    </row>
    <row r="188" spans="1:12" s="233" customFormat="1" ht="15" customHeight="1">
      <c r="A188" s="101">
        <v>24</v>
      </c>
      <c r="B188" s="101" t="s">
        <v>501</v>
      </c>
      <c r="C188" s="332" t="s">
        <v>466</v>
      </c>
      <c r="D188" s="333" t="s">
        <v>270</v>
      </c>
      <c r="E188" s="343">
        <v>8</v>
      </c>
      <c r="F188" s="334">
        <v>0</v>
      </c>
      <c r="G188" s="334">
        <f>SUM(E188*F188)</f>
        <v>0</v>
      </c>
      <c r="H188" s="265"/>
      <c r="I188" s="265"/>
      <c r="J188" s="285"/>
      <c r="K188" s="285"/>
      <c r="L188" s="272"/>
    </row>
    <row r="189" spans="1:12" s="233" customFormat="1" ht="15" customHeight="1">
      <c r="A189" s="101">
        <v>25</v>
      </c>
      <c r="B189" s="101" t="s">
        <v>502</v>
      </c>
      <c r="C189" s="332" t="s">
        <v>467</v>
      </c>
      <c r="D189" s="333" t="s">
        <v>270</v>
      </c>
      <c r="E189" s="343">
        <v>52</v>
      </c>
      <c r="F189" s="334">
        <v>0</v>
      </c>
      <c r="G189" s="334">
        <f t="shared" si="5"/>
        <v>0</v>
      </c>
      <c r="H189" s="265"/>
      <c r="I189" s="265"/>
      <c r="J189" s="285"/>
      <c r="K189" s="285"/>
      <c r="L189" s="272"/>
    </row>
    <row r="190" spans="1:12" s="233" customFormat="1" ht="15" customHeight="1">
      <c r="A190" s="101">
        <v>26</v>
      </c>
      <c r="B190" s="101" t="s">
        <v>503</v>
      </c>
      <c r="C190" s="332" t="s">
        <v>468</v>
      </c>
      <c r="D190" s="333" t="s">
        <v>270</v>
      </c>
      <c r="E190" s="343">
        <v>6</v>
      </c>
      <c r="F190" s="334">
        <v>0</v>
      </c>
      <c r="G190" s="334">
        <f>SUM(E190*F190)</f>
        <v>0</v>
      </c>
      <c r="H190" s="265"/>
      <c r="I190" s="265"/>
      <c r="J190" s="285"/>
      <c r="K190" s="285"/>
      <c r="L190" s="272"/>
    </row>
    <row r="191" spans="1:12" s="233" customFormat="1" ht="15" customHeight="1">
      <c r="A191" s="101">
        <v>27</v>
      </c>
      <c r="B191" s="101" t="s">
        <v>504</v>
      </c>
      <c r="C191" s="332" t="s">
        <v>469</v>
      </c>
      <c r="D191" s="333" t="s">
        <v>270</v>
      </c>
      <c r="E191" s="343">
        <v>26</v>
      </c>
      <c r="F191" s="334">
        <v>0</v>
      </c>
      <c r="G191" s="334">
        <f>SUM(E191*F191)</f>
        <v>0</v>
      </c>
      <c r="H191" s="265"/>
      <c r="I191" s="265"/>
      <c r="J191" s="285"/>
      <c r="K191" s="285"/>
      <c r="L191" s="272"/>
    </row>
    <row r="192" spans="1:12" s="233" customFormat="1" ht="15" customHeight="1">
      <c r="A192" s="101">
        <v>28</v>
      </c>
      <c r="B192" s="101" t="s">
        <v>505</v>
      </c>
      <c r="C192" s="332" t="s">
        <v>547</v>
      </c>
      <c r="D192" s="333" t="s">
        <v>270</v>
      </c>
      <c r="E192" s="343">
        <v>24</v>
      </c>
      <c r="F192" s="334">
        <v>0</v>
      </c>
      <c r="G192" s="334">
        <f>SUM(E192*F192)</f>
        <v>0</v>
      </c>
      <c r="H192" s="265"/>
      <c r="I192" s="265"/>
      <c r="J192" s="285"/>
      <c r="K192" s="285"/>
      <c r="L192" s="272"/>
    </row>
    <row r="193" spans="1:12" s="233" customFormat="1" ht="15" customHeight="1">
      <c r="A193" s="101">
        <v>29</v>
      </c>
      <c r="B193" s="101" t="s">
        <v>506</v>
      </c>
      <c r="C193" s="332" t="s">
        <v>548</v>
      </c>
      <c r="D193" s="333" t="s">
        <v>408</v>
      </c>
      <c r="E193" s="343">
        <v>1</v>
      </c>
      <c r="F193" s="334">
        <v>0</v>
      </c>
      <c r="G193" s="334">
        <f>SUM(E193*F193)</f>
        <v>0</v>
      </c>
      <c r="H193" s="265"/>
      <c r="I193" s="265"/>
      <c r="J193" s="285"/>
      <c r="K193" s="285"/>
      <c r="L193" s="272"/>
    </row>
    <row r="194" spans="1:12" s="233" customFormat="1" ht="15" customHeight="1">
      <c r="A194" s="101">
        <v>30</v>
      </c>
      <c r="B194" s="101" t="s">
        <v>507</v>
      </c>
      <c r="C194" s="332" t="s">
        <v>470</v>
      </c>
      <c r="D194" s="333" t="s">
        <v>408</v>
      </c>
      <c r="E194" s="343">
        <v>1</v>
      </c>
      <c r="F194" s="334">
        <v>0</v>
      </c>
      <c r="G194" s="334">
        <f t="shared" si="5"/>
        <v>0</v>
      </c>
      <c r="H194" s="265"/>
      <c r="I194" s="265"/>
      <c r="J194" s="285"/>
      <c r="K194" s="285"/>
      <c r="L194" s="272"/>
    </row>
    <row r="195" spans="1:12" s="233" customFormat="1" ht="15" customHeight="1">
      <c r="A195" s="101">
        <v>31</v>
      </c>
      <c r="B195" s="101" t="s">
        <v>508</v>
      </c>
      <c r="C195" s="332" t="s">
        <v>471</v>
      </c>
      <c r="D195" s="333" t="s">
        <v>408</v>
      </c>
      <c r="E195" s="343">
        <v>2</v>
      </c>
      <c r="F195" s="334">
        <v>0</v>
      </c>
      <c r="G195" s="334">
        <f t="shared" si="5"/>
        <v>0</v>
      </c>
      <c r="H195" s="265"/>
      <c r="I195" s="265"/>
      <c r="J195" s="285"/>
      <c r="K195" s="285"/>
      <c r="L195" s="272"/>
    </row>
    <row r="196" spans="1:12" s="233" customFormat="1" ht="15" customHeight="1">
      <c r="A196" s="101">
        <v>32</v>
      </c>
      <c r="B196" s="101" t="s">
        <v>509</v>
      </c>
      <c r="C196" s="332" t="s">
        <v>472</v>
      </c>
      <c r="D196" s="333" t="s">
        <v>376</v>
      </c>
      <c r="E196" s="343">
        <v>2</v>
      </c>
      <c r="F196" s="334">
        <v>0</v>
      </c>
      <c r="G196" s="334">
        <f t="shared" si="5"/>
        <v>0</v>
      </c>
      <c r="H196" s="265"/>
      <c r="I196" s="265"/>
      <c r="J196" s="285"/>
      <c r="K196" s="285"/>
      <c r="L196" s="272"/>
    </row>
    <row r="197" spans="1:12" s="233" customFormat="1" ht="15" customHeight="1">
      <c r="A197" s="101">
        <v>33</v>
      </c>
      <c r="B197" s="101" t="s">
        <v>510</v>
      </c>
      <c r="C197" s="332" t="s">
        <v>473</v>
      </c>
      <c r="D197" s="333" t="s">
        <v>376</v>
      </c>
      <c r="E197" s="343">
        <v>1</v>
      </c>
      <c r="F197" s="334">
        <v>0</v>
      </c>
      <c r="G197" s="334">
        <f>SUM(E197*F197)</f>
        <v>0</v>
      </c>
      <c r="H197" s="265"/>
      <c r="I197" s="265"/>
      <c r="J197" s="285"/>
      <c r="K197" s="285"/>
      <c r="L197" s="272"/>
    </row>
    <row r="198" spans="1:12" s="233" customFormat="1" ht="15" customHeight="1">
      <c r="A198" s="101">
        <v>34</v>
      </c>
      <c r="B198" s="101" t="s">
        <v>511</v>
      </c>
      <c r="C198" s="332" t="s">
        <v>474</v>
      </c>
      <c r="D198" s="333" t="s">
        <v>270</v>
      </c>
      <c r="E198" s="343">
        <v>90</v>
      </c>
      <c r="F198" s="334">
        <v>0</v>
      </c>
      <c r="G198" s="334">
        <f t="shared" si="5"/>
        <v>0</v>
      </c>
      <c r="H198" s="265"/>
      <c r="I198" s="265"/>
      <c r="J198" s="285"/>
      <c r="K198" s="285"/>
      <c r="L198" s="272"/>
    </row>
    <row r="199" spans="1:12" s="233" customFormat="1" ht="15" customHeight="1">
      <c r="A199" s="101">
        <v>35</v>
      </c>
      <c r="B199" s="101" t="s">
        <v>512</v>
      </c>
      <c r="C199" s="332" t="s">
        <v>475</v>
      </c>
      <c r="D199" s="333" t="s">
        <v>270</v>
      </c>
      <c r="E199" s="343">
        <v>90</v>
      </c>
      <c r="F199" s="334">
        <v>0</v>
      </c>
      <c r="G199" s="334">
        <f t="shared" si="5"/>
        <v>0</v>
      </c>
      <c r="H199" s="265"/>
      <c r="I199" s="265"/>
      <c r="J199" s="285"/>
      <c r="K199" s="285"/>
      <c r="L199" s="272"/>
    </row>
    <row r="200" spans="1:12" s="233" customFormat="1" ht="15" customHeight="1">
      <c r="A200" s="101">
        <v>36</v>
      </c>
      <c r="B200" s="101" t="s">
        <v>513</v>
      </c>
      <c r="C200" s="332" t="s">
        <v>549</v>
      </c>
      <c r="D200" s="333" t="s">
        <v>270</v>
      </c>
      <c r="E200" s="343">
        <v>30</v>
      </c>
      <c r="F200" s="334">
        <v>0</v>
      </c>
      <c r="G200" s="334">
        <f t="shared" si="5"/>
        <v>0</v>
      </c>
      <c r="H200" s="265"/>
      <c r="I200" s="265"/>
      <c r="J200" s="285"/>
      <c r="K200" s="285"/>
      <c r="L200" s="272"/>
    </row>
    <row r="201" spans="1:12" s="233" customFormat="1" ht="15" customHeight="1">
      <c r="A201" s="101">
        <v>37</v>
      </c>
      <c r="B201" s="101" t="s">
        <v>514</v>
      </c>
      <c r="C201" s="332" t="s">
        <v>428</v>
      </c>
      <c r="D201" s="333" t="s">
        <v>408</v>
      </c>
      <c r="E201" s="343">
        <v>1</v>
      </c>
      <c r="F201" s="334">
        <v>0</v>
      </c>
      <c r="G201" s="334">
        <f t="shared" si="5"/>
        <v>0</v>
      </c>
      <c r="H201" s="265"/>
      <c r="I201" s="265"/>
      <c r="J201" s="285"/>
      <c r="K201" s="285"/>
      <c r="L201" s="272"/>
    </row>
    <row r="202" spans="1:12" s="233" customFormat="1" ht="15" customHeight="1">
      <c r="A202" s="101">
        <v>38</v>
      </c>
      <c r="B202" s="101" t="s">
        <v>515</v>
      </c>
      <c r="C202" s="332" t="s">
        <v>476</v>
      </c>
      <c r="D202" s="333" t="s">
        <v>408</v>
      </c>
      <c r="E202" s="343">
        <v>1</v>
      </c>
      <c r="F202" s="334">
        <v>0</v>
      </c>
      <c r="G202" s="334">
        <f t="shared" si="5"/>
        <v>0</v>
      </c>
      <c r="H202" s="265"/>
      <c r="I202" s="265"/>
      <c r="J202" s="285"/>
      <c r="K202" s="285"/>
      <c r="L202" s="272"/>
    </row>
    <row r="203" spans="1:12" s="233" customFormat="1" ht="15" customHeight="1">
      <c r="A203" s="101">
        <v>39</v>
      </c>
      <c r="B203" s="101" t="s">
        <v>516</v>
      </c>
      <c r="C203" s="332" t="s">
        <v>477</v>
      </c>
      <c r="D203" s="333" t="s">
        <v>408</v>
      </c>
      <c r="E203" s="343">
        <v>1</v>
      </c>
      <c r="F203" s="334">
        <v>0</v>
      </c>
      <c r="G203" s="334">
        <f t="shared" si="5"/>
        <v>0</v>
      </c>
      <c r="H203" s="265"/>
      <c r="I203" s="265"/>
      <c r="J203" s="285"/>
      <c r="K203" s="285"/>
      <c r="L203" s="272"/>
    </row>
    <row r="204" spans="1:12" s="233" customFormat="1" ht="15" customHeight="1">
      <c r="A204" s="101">
        <v>40</v>
      </c>
      <c r="B204" s="101" t="s">
        <v>517</v>
      </c>
      <c r="C204" s="332" t="s">
        <v>478</v>
      </c>
      <c r="D204" s="333" t="s">
        <v>408</v>
      </c>
      <c r="E204" s="343">
        <v>1</v>
      </c>
      <c r="F204" s="334">
        <v>0</v>
      </c>
      <c r="G204" s="334">
        <f t="shared" si="5"/>
        <v>0</v>
      </c>
      <c r="H204" s="265"/>
      <c r="I204" s="265"/>
      <c r="J204" s="285"/>
      <c r="K204" s="285"/>
      <c r="L204" s="272"/>
    </row>
    <row r="205" spans="1:12" s="233" customFormat="1" ht="22.5" customHeight="1">
      <c r="A205" s="101">
        <v>41</v>
      </c>
      <c r="B205" s="101" t="s">
        <v>518</v>
      </c>
      <c r="C205" s="332" t="s">
        <v>572</v>
      </c>
      <c r="D205" s="333" t="s">
        <v>270</v>
      </c>
      <c r="E205" s="343">
        <v>160</v>
      </c>
      <c r="F205" s="334">
        <v>0</v>
      </c>
      <c r="G205" s="334">
        <f t="shared" si="5"/>
        <v>0</v>
      </c>
      <c r="H205" s="265"/>
      <c r="I205" s="265"/>
      <c r="J205" s="285"/>
      <c r="K205" s="285"/>
      <c r="L205" s="272"/>
    </row>
    <row r="206" spans="1:12" s="233" customFormat="1" ht="13.5" customHeight="1">
      <c r="A206" s="101">
        <v>42</v>
      </c>
      <c r="B206" s="101" t="s">
        <v>519</v>
      </c>
      <c r="C206" s="332" t="s">
        <v>571</v>
      </c>
      <c r="D206" s="333" t="s">
        <v>408</v>
      </c>
      <c r="E206" s="343">
        <v>1</v>
      </c>
      <c r="F206" s="334">
        <v>0</v>
      </c>
      <c r="G206" s="334">
        <f t="shared" si="5"/>
        <v>0</v>
      </c>
      <c r="H206" s="265"/>
      <c r="I206" s="265"/>
      <c r="J206" s="285"/>
      <c r="K206" s="285"/>
      <c r="L206" s="272"/>
    </row>
    <row r="207" spans="1:12" s="233" customFormat="1" ht="13.5" customHeight="1">
      <c r="A207" s="101">
        <v>43</v>
      </c>
      <c r="B207" s="101" t="s">
        <v>520</v>
      </c>
      <c r="C207" s="332" t="s">
        <v>9</v>
      </c>
      <c r="D207" s="333" t="s">
        <v>408</v>
      </c>
      <c r="E207" s="343">
        <v>1</v>
      </c>
      <c r="F207" s="334">
        <v>0</v>
      </c>
      <c r="G207" s="334">
        <f t="shared" si="5"/>
        <v>0</v>
      </c>
      <c r="H207" s="265"/>
      <c r="I207" s="265"/>
      <c r="J207" s="285"/>
      <c r="K207" s="285"/>
      <c r="L207" s="272"/>
    </row>
    <row r="208" spans="1:12" s="233" customFormat="1" ht="13.5" customHeight="1">
      <c r="A208" s="101">
        <v>44</v>
      </c>
      <c r="B208" s="101" t="s">
        <v>521</v>
      </c>
      <c r="C208" s="332" t="s">
        <v>550</v>
      </c>
      <c r="D208" s="333" t="s">
        <v>408</v>
      </c>
      <c r="E208" s="343">
        <v>1</v>
      </c>
      <c r="F208" s="334">
        <v>0</v>
      </c>
      <c r="G208" s="334">
        <f t="shared" si="5"/>
        <v>0</v>
      </c>
      <c r="H208" s="265"/>
      <c r="I208" s="265"/>
      <c r="J208" s="285"/>
      <c r="K208" s="285"/>
      <c r="L208" s="272"/>
    </row>
    <row r="209" spans="1:12" s="233" customFormat="1" ht="13.5" customHeight="1">
      <c r="A209" s="101">
        <v>45</v>
      </c>
      <c r="B209" s="101" t="s">
        <v>522</v>
      </c>
      <c r="C209" s="103" t="s">
        <v>13</v>
      </c>
      <c r="D209" s="14" t="s">
        <v>408</v>
      </c>
      <c r="E209" s="322">
        <v>1</v>
      </c>
      <c r="F209" s="111">
        <v>0</v>
      </c>
      <c r="G209" s="104">
        <f t="shared" si="5"/>
        <v>0</v>
      </c>
      <c r="H209" s="265"/>
      <c r="I209" s="265"/>
      <c r="J209" s="285"/>
      <c r="K209" s="285"/>
      <c r="L209" s="272"/>
    </row>
    <row r="210" spans="1:12" s="233" customFormat="1" ht="12.75" customHeight="1">
      <c r="A210" s="209"/>
      <c r="B210" s="209"/>
      <c r="C210" s="214"/>
      <c r="D210" s="211"/>
      <c r="E210" s="344"/>
      <c r="F210" s="231"/>
      <c r="G210" s="230"/>
      <c r="H210" s="265"/>
      <c r="I210" s="265"/>
      <c r="J210" s="285"/>
      <c r="K210" s="285"/>
      <c r="L210" s="272"/>
    </row>
    <row r="211" spans="1:12" s="233" customFormat="1" ht="12.75" customHeight="1">
      <c r="A211" s="209">
        <f>A163</f>
        <v>721</v>
      </c>
      <c r="B211" s="209"/>
      <c r="C211" s="214" t="str">
        <f>C163</f>
        <v>Zdravotechnika</v>
      </c>
      <c r="D211" s="211" t="s">
        <v>202</v>
      </c>
      <c r="E211" s="344"/>
      <c r="F211" s="231"/>
      <c r="G211" s="230">
        <f>SUM(G165:G210)</f>
        <v>0</v>
      </c>
      <c r="H211" s="265"/>
      <c r="I211" s="265"/>
      <c r="J211" s="285"/>
      <c r="K211" s="285"/>
      <c r="L211" s="272"/>
    </row>
    <row r="212" spans="1:12" s="233" customFormat="1" ht="12.75" customHeight="1">
      <c r="A212" s="209"/>
      <c r="B212" s="209"/>
      <c r="C212" s="214"/>
      <c r="D212" s="211"/>
      <c r="E212" s="344"/>
      <c r="F212" s="231"/>
      <c r="G212" s="230"/>
      <c r="H212" s="265"/>
      <c r="I212" s="265"/>
      <c r="J212" s="285"/>
      <c r="K212" s="285"/>
      <c r="L212" s="272"/>
    </row>
    <row r="213" spans="1:12" s="233" customFormat="1" ht="12.75" customHeight="1">
      <c r="A213" s="209"/>
      <c r="B213" s="209"/>
      <c r="C213" s="214"/>
      <c r="D213" s="211"/>
      <c r="E213" s="344"/>
      <c r="F213" s="231"/>
      <c r="G213" s="230"/>
      <c r="H213" s="265"/>
      <c r="I213" s="265"/>
      <c r="J213" s="285"/>
      <c r="K213" s="285"/>
      <c r="L213" s="272"/>
    </row>
    <row r="214" spans="1:12" s="233" customFormat="1" ht="12.75" customHeight="1">
      <c r="A214" s="209"/>
      <c r="B214" s="209"/>
      <c r="C214" s="214"/>
      <c r="D214" s="211"/>
      <c r="E214" s="344"/>
      <c r="F214" s="231"/>
      <c r="G214" s="230"/>
      <c r="H214" s="265"/>
      <c r="I214" s="265"/>
      <c r="J214" s="285"/>
      <c r="K214" s="285"/>
      <c r="L214" s="272"/>
    </row>
    <row r="215" ht="11.25" customHeight="1">
      <c r="F215" s="175"/>
    </row>
    <row r="216" ht="11.25" customHeight="1">
      <c r="F216" s="175"/>
    </row>
    <row r="217" ht="11.25" customHeight="1">
      <c r="F217" s="175"/>
    </row>
    <row r="218" ht="11.25" customHeight="1">
      <c r="F218" s="175"/>
    </row>
    <row r="219" ht="11.25" customHeight="1">
      <c r="F219" s="175"/>
    </row>
    <row r="220" ht="11.25" customHeight="1">
      <c r="F220" s="175"/>
    </row>
    <row r="221" ht="11.25" customHeight="1">
      <c r="F221" s="175"/>
    </row>
    <row r="222" ht="11.25" customHeight="1">
      <c r="F222" s="175"/>
    </row>
    <row r="223" ht="11.25" customHeight="1">
      <c r="F223" s="175"/>
    </row>
    <row r="224" ht="11.25" customHeight="1">
      <c r="F224" s="175"/>
    </row>
    <row r="225" ht="11.25" customHeight="1">
      <c r="F225" s="175"/>
    </row>
    <row r="226" ht="11.25" customHeight="1">
      <c r="F226" s="175"/>
    </row>
    <row r="227" ht="11.25" customHeight="1">
      <c r="F227" s="175"/>
    </row>
    <row r="228" ht="11.25" customHeight="1">
      <c r="F228" s="175"/>
    </row>
    <row r="229" ht="11.25" customHeight="1">
      <c r="F229" s="175"/>
    </row>
    <row r="230" ht="11.25" customHeight="1">
      <c r="F230" s="175"/>
    </row>
    <row r="231" ht="11.25" customHeight="1">
      <c r="F231" s="175"/>
    </row>
    <row r="232" ht="11.25" customHeight="1">
      <c r="F232" s="175"/>
    </row>
    <row r="233" ht="11.25" customHeight="1">
      <c r="F233" s="175"/>
    </row>
    <row r="234" ht="11.25" customHeight="1">
      <c r="F234" s="175"/>
    </row>
    <row r="235" ht="11.25" customHeight="1">
      <c r="F235" s="175"/>
    </row>
    <row r="236" ht="11.25" customHeight="1">
      <c r="F236" s="175"/>
    </row>
    <row r="237" ht="11.25" customHeight="1">
      <c r="F237" s="175"/>
    </row>
    <row r="238" ht="11.25" customHeight="1">
      <c r="F238" s="175"/>
    </row>
    <row r="239" ht="11.25" customHeight="1">
      <c r="F239" s="175"/>
    </row>
    <row r="240" ht="11.25" customHeight="1">
      <c r="F240" s="175"/>
    </row>
    <row r="241" ht="11.25" customHeight="1">
      <c r="F241" s="175"/>
    </row>
    <row r="242" ht="11.25" customHeight="1">
      <c r="F242" s="175"/>
    </row>
    <row r="243" ht="11.25" customHeight="1">
      <c r="F243" s="175"/>
    </row>
    <row r="244" ht="11.25" customHeight="1">
      <c r="F244" s="175"/>
    </row>
    <row r="245" ht="11.25" customHeight="1">
      <c r="F245" s="175"/>
    </row>
    <row r="246" ht="11.25" customHeight="1">
      <c r="F246" s="175"/>
    </row>
    <row r="247" ht="11.25" customHeight="1">
      <c r="F247" s="175"/>
    </row>
    <row r="248" ht="11.25" customHeight="1">
      <c r="F248" s="175"/>
    </row>
    <row r="249" ht="11.25" customHeight="1">
      <c r="F249" s="175"/>
    </row>
    <row r="250" ht="11.25" customHeight="1">
      <c r="F250" s="175"/>
    </row>
    <row r="251" ht="11.25" customHeight="1">
      <c r="F251" s="175"/>
    </row>
    <row r="252" ht="11.25" customHeight="1">
      <c r="F252" s="175"/>
    </row>
    <row r="253" ht="11.25" customHeight="1">
      <c r="F253" s="175"/>
    </row>
    <row r="254" ht="11.25" customHeight="1">
      <c r="F254" s="175"/>
    </row>
    <row r="255" ht="11.25" customHeight="1">
      <c r="F255" s="175"/>
    </row>
    <row r="256" ht="11.25" customHeight="1">
      <c r="F256" s="175"/>
    </row>
    <row r="257" ht="11.25" customHeight="1">
      <c r="F257" s="175"/>
    </row>
    <row r="258" ht="11.25" customHeight="1">
      <c r="F258" s="175"/>
    </row>
    <row r="259" ht="11.25" customHeight="1">
      <c r="F259" s="175"/>
    </row>
    <row r="260" ht="11.25" customHeight="1">
      <c r="F260" s="175"/>
    </row>
    <row r="261" ht="11.25" customHeight="1">
      <c r="F261" s="175"/>
    </row>
    <row r="262" ht="11.25" customHeight="1">
      <c r="F262" s="175"/>
    </row>
    <row r="263" ht="11.25" customHeight="1">
      <c r="F263" s="175"/>
    </row>
    <row r="264" ht="11.25" customHeight="1">
      <c r="F264" s="175"/>
    </row>
    <row r="265" ht="11.25" customHeight="1">
      <c r="F265" s="175"/>
    </row>
    <row r="266" ht="11.25" customHeight="1">
      <c r="F266" s="175"/>
    </row>
    <row r="267" ht="11.25" customHeight="1">
      <c r="F267" s="175"/>
    </row>
    <row r="268" ht="11.25" customHeight="1">
      <c r="F268" s="175"/>
    </row>
    <row r="269" ht="11.25" customHeight="1">
      <c r="F269" s="175"/>
    </row>
    <row r="270" ht="11.25" customHeight="1">
      <c r="F270" s="175"/>
    </row>
    <row r="271" ht="11.25" customHeight="1">
      <c r="F271" s="175"/>
    </row>
    <row r="272" ht="11.25" customHeight="1">
      <c r="F272" s="175"/>
    </row>
    <row r="273" ht="11.25" customHeight="1">
      <c r="F273" s="175"/>
    </row>
    <row r="274" ht="11.25" customHeight="1">
      <c r="F274" s="175"/>
    </row>
    <row r="275" ht="11.25" customHeight="1">
      <c r="F275" s="175"/>
    </row>
    <row r="276" ht="11.25" customHeight="1">
      <c r="F276" s="175"/>
    </row>
    <row r="277" ht="11.25" customHeight="1">
      <c r="F277" s="175"/>
    </row>
    <row r="278" ht="11.25" customHeight="1">
      <c r="F278" s="175"/>
    </row>
    <row r="279" ht="11.25" customHeight="1">
      <c r="F279" s="175"/>
    </row>
    <row r="280" ht="11.25" customHeight="1">
      <c r="F280" s="175"/>
    </row>
    <row r="281" ht="11.25" customHeight="1">
      <c r="F281" s="175"/>
    </row>
    <row r="282" ht="11.25" customHeight="1">
      <c r="F282" s="175"/>
    </row>
    <row r="283" ht="11.25" customHeight="1">
      <c r="F283" s="175"/>
    </row>
    <row r="284" ht="11.25" customHeight="1">
      <c r="F284" s="175"/>
    </row>
    <row r="285" ht="11.25" customHeight="1">
      <c r="F285" s="175"/>
    </row>
    <row r="286" ht="11.25" customHeight="1">
      <c r="F286" s="175"/>
    </row>
    <row r="287" ht="11.25" customHeight="1">
      <c r="F287" s="175"/>
    </row>
    <row r="288" ht="11.25" customHeight="1">
      <c r="F288" s="175"/>
    </row>
    <row r="289" ht="11.25" customHeight="1">
      <c r="F289" s="175"/>
    </row>
    <row r="290" ht="11.25" customHeight="1">
      <c r="F290" s="175"/>
    </row>
    <row r="291" ht="11.25" customHeight="1">
      <c r="F291" s="175"/>
    </row>
  </sheetData>
  <sheetProtection/>
  <mergeCells count="28">
    <mergeCell ref="K7:L7"/>
    <mergeCell ref="H7:J7"/>
    <mergeCell ref="H12:J12"/>
    <mergeCell ref="K12:L12"/>
    <mergeCell ref="H8:J8"/>
    <mergeCell ref="K8:L8"/>
    <mergeCell ref="H9:J9"/>
    <mergeCell ref="K9:L9"/>
    <mergeCell ref="H10:J10"/>
    <mergeCell ref="K10:L10"/>
    <mergeCell ref="A16:B16"/>
    <mergeCell ref="G14:H14"/>
    <mergeCell ref="I16:K16"/>
    <mergeCell ref="G17:H17"/>
    <mergeCell ref="I14:K14"/>
    <mergeCell ref="I15:K15"/>
    <mergeCell ref="A17:B17"/>
    <mergeCell ref="A15:B15"/>
    <mergeCell ref="A14:B14"/>
    <mergeCell ref="C14:F14"/>
    <mergeCell ref="C16:F16"/>
    <mergeCell ref="C17:F17"/>
    <mergeCell ref="C15:F15"/>
    <mergeCell ref="H13:J13"/>
    <mergeCell ref="I17:K17"/>
    <mergeCell ref="G16:H16"/>
    <mergeCell ref="G15:H15"/>
    <mergeCell ref="K13:L13"/>
  </mergeCells>
  <hyperlinks>
    <hyperlink ref="C39" location="'Rozpočet - výkaz výměr,'!C134" display="'Rozpočet - výkaz výměr,'!C134"/>
    <hyperlink ref="C40" location="'Rozpočet - výkaz výměr,'!C213" display="'Rozpočet - výkaz výměr,'!C213"/>
    <hyperlink ref="C41" location="'Rozpočet - výkaz výměr,'!C324" display="'Rozpočet - výkaz výměr,'!C324"/>
    <hyperlink ref="C42" location="'Rozpočet - výkaz výměr,'!C539" display="'Rozpočet - výkaz výměr,'!C539"/>
    <hyperlink ref="C43" location="'Rozpočet - výkaz výměr,'!C586" display="'Rozpočet - výkaz výměr,'!C586"/>
    <hyperlink ref="C44" location="'Rozpočet - výkaz výměr,'!C730" display="'Rozpočet - výkaz výměr,'!C730"/>
    <hyperlink ref="C52" location="'Rozpočet - výkaz výměr,'!C825" display="'Rozpočet - výkaz výměr,'!C825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Rynda Pavel</cp:lastModifiedBy>
  <cp:lastPrinted>2016-02-08T15:19:58Z</cp:lastPrinted>
  <dcterms:created xsi:type="dcterms:W3CDTF">2010-04-26T11:42:24Z</dcterms:created>
  <dcterms:modified xsi:type="dcterms:W3CDTF">2016-02-12T13:00:56Z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