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2 - Miniskate" sheetId="2" r:id="rId2"/>
    <sheet name="D.1.1.3 - Boulder - lezec..." sheetId="3" r:id="rId3"/>
    <sheet name="D.1.1.4 - Ping pong" sheetId="4" r:id="rId4"/>
    <sheet name="D.1.1.5 - Vrh koulí-petang" sheetId="5" r:id="rId5"/>
    <sheet name="D.1.1.10 - Workout hřiště" sheetId="6" r:id="rId6"/>
    <sheet name="SO 01 - Přeložka potoka" sheetId="7" r:id="rId7"/>
    <sheet name="SO 02 - Parkoviště" sheetId="8" r:id="rId8"/>
    <sheet name="SO 03 - Osvětlení" sheetId="9" r:id="rId9"/>
    <sheet name="SO 04 - Pítka" sheetId="10" r:id="rId10"/>
    <sheet name="SO 05 - Ostatní stavební ..." sheetId="11" r:id="rId11"/>
    <sheet name="SO 06 - Tenisové hřiště" sheetId="12" r:id="rId12"/>
    <sheet name="SO 07 - Běžecká dráha a d..." sheetId="13" r:id="rId13"/>
    <sheet name="VRN - Vedlejší a ostatní ..." sheetId="14" r:id="rId14"/>
    <sheet name="Seznam figur" sheetId="15" r:id="rId15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'D.1.1.2 - Miniskate'!$C$124:$K$206</definedName>
    <definedName name="_xlnm.Print_Area" localSheetId="1">'D.1.1.2 - Miniskate'!$C$4:$J$76,'D.1.1.2 - Miniskate'!$C$82:$J$106,'D.1.1.2 - Miniskate'!$C$112:$K$206</definedName>
    <definedName name="_xlnm.Print_Titles" localSheetId="1">'D.1.1.2 - Miniskate'!$124:$124</definedName>
    <definedName name="_xlnm._FilterDatabase" localSheetId="2" hidden="1">'D.1.1.3 - Boulder - lezec...'!$C$121:$K$168</definedName>
    <definedName name="_xlnm.Print_Area" localSheetId="2">'D.1.1.3 - Boulder - lezec...'!$C$4:$J$76,'D.1.1.3 - Boulder - lezec...'!$C$82:$J$103,'D.1.1.3 - Boulder - lezec...'!$C$109:$K$168</definedName>
    <definedName name="_xlnm.Print_Titles" localSheetId="2">'D.1.1.3 - Boulder - lezec...'!$121:$121</definedName>
    <definedName name="_xlnm._FilterDatabase" localSheetId="3" hidden="1">'D.1.1.4 - Ping pong'!$C$122:$K$169</definedName>
    <definedName name="_xlnm.Print_Area" localSheetId="3">'D.1.1.4 - Ping pong'!$C$4:$J$76,'D.1.1.4 - Ping pong'!$C$82:$J$104,'D.1.1.4 - Ping pong'!$C$110:$K$169</definedName>
    <definedName name="_xlnm.Print_Titles" localSheetId="3">'D.1.1.4 - Ping pong'!$122:$122</definedName>
    <definedName name="_xlnm._FilterDatabase" localSheetId="4" hidden="1">'D.1.1.5 - Vrh koulí-petang'!$C$121:$K$164</definedName>
    <definedName name="_xlnm.Print_Area" localSheetId="4">'D.1.1.5 - Vrh koulí-petang'!$C$4:$J$76,'D.1.1.5 - Vrh koulí-petang'!$C$82:$J$103,'D.1.1.5 - Vrh koulí-petang'!$C$109:$K$164</definedName>
    <definedName name="_xlnm.Print_Titles" localSheetId="4">'D.1.1.5 - Vrh koulí-petang'!$121:$121</definedName>
    <definedName name="_xlnm._FilterDatabase" localSheetId="5" hidden="1">'D.1.1.10 - Workout hřiště'!$C$122:$K$185</definedName>
    <definedName name="_xlnm.Print_Area" localSheetId="5">'D.1.1.10 - Workout hřiště'!$C$4:$J$76,'D.1.1.10 - Workout hřiště'!$C$82:$J$104,'D.1.1.10 - Workout hřiště'!$C$110:$K$185</definedName>
    <definedName name="_xlnm.Print_Titles" localSheetId="5">'D.1.1.10 - Workout hřiště'!$122:$122</definedName>
    <definedName name="_xlnm._FilterDatabase" localSheetId="6" hidden="1">'SO 01 - Přeložka potoka'!$C$120:$K$162</definedName>
    <definedName name="_xlnm.Print_Area" localSheetId="6">'SO 01 - Přeložka potoka'!$C$4:$J$76,'SO 01 - Přeložka potoka'!$C$82:$J$102,'SO 01 - Přeložka potoka'!$C$108:$K$162</definedName>
    <definedName name="_xlnm.Print_Titles" localSheetId="6">'SO 01 - Přeložka potoka'!$120:$120</definedName>
    <definedName name="_xlnm._FilterDatabase" localSheetId="7" hidden="1">'SO 02 - Parkoviště'!$C$120:$K$173</definedName>
    <definedName name="_xlnm.Print_Area" localSheetId="7">'SO 02 - Parkoviště'!$C$4:$J$76,'SO 02 - Parkoviště'!$C$82:$J$102,'SO 02 - Parkoviště'!$C$108:$K$173</definedName>
    <definedName name="_xlnm.Print_Titles" localSheetId="7">'SO 02 - Parkoviště'!$120:$120</definedName>
    <definedName name="_xlnm._FilterDatabase" localSheetId="8" hidden="1">'SO 03 - Osvětlení'!$C$117:$K$142</definedName>
    <definedName name="_xlnm.Print_Area" localSheetId="8">'SO 03 - Osvětlení'!$C$4:$J$76,'SO 03 - Osvětlení'!$C$82:$J$99,'SO 03 - Osvětlení'!$C$105:$K$142</definedName>
    <definedName name="_xlnm.Print_Titles" localSheetId="8">'SO 03 - Osvětlení'!$117:$117</definedName>
    <definedName name="_xlnm._FilterDatabase" localSheetId="9" hidden="1">'SO 04 - Pítka'!$C$120:$K$156</definedName>
    <definedName name="_xlnm.Print_Area" localSheetId="9">'SO 04 - Pítka'!$C$4:$J$76,'SO 04 - Pítka'!$C$82:$J$102,'SO 04 - Pítka'!$C$108:$K$156</definedName>
    <definedName name="_xlnm.Print_Titles" localSheetId="9">'SO 04 - Pítka'!$120:$120</definedName>
    <definedName name="_xlnm._FilterDatabase" localSheetId="10" hidden="1">'SO 05 - Ostatní stavební ...'!$C$117:$K$127</definedName>
    <definedName name="_xlnm.Print_Area" localSheetId="10">'SO 05 - Ostatní stavební ...'!$C$4:$J$76,'SO 05 - Ostatní stavební ...'!$C$82:$J$99,'SO 05 - Ostatní stavební ...'!$C$105:$K$127</definedName>
    <definedName name="_xlnm.Print_Titles" localSheetId="10">'SO 05 - Ostatní stavební ...'!$117:$117</definedName>
    <definedName name="_xlnm._FilterDatabase" localSheetId="11" hidden="1">'SO 06 - Tenisové hřiště'!$C$121:$K$157</definedName>
    <definedName name="_xlnm.Print_Area" localSheetId="11">'SO 06 - Tenisové hřiště'!$C$4:$J$76,'SO 06 - Tenisové hřiště'!$C$82:$J$103,'SO 06 - Tenisové hřiště'!$C$109:$K$157</definedName>
    <definedName name="_xlnm.Print_Titles" localSheetId="11">'SO 06 - Tenisové hřiště'!$121:$121</definedName>
    <definedName name="_xlnm._FilterDatabase" localSheetId="12" hidden="1">'SO 07 - Běžecká dráha a d...'!$C$121:$K$175</definedName>
    <definedName name="_xlnm.Print_Area" localSheetId="12">'SO 07 - Běžecká dráha a d...'!$C$4:$J$76,'SO 07 - Běžecká dráha a d...'!$C$82:$J$103,'SO 07 - Běžecká dráha a d...'!$C$109:$K$175</definedName>
    <definedName name="_xlnm.Print_Titles" localSheetId="12">'SO 07 - Běžecká dráha a d...'!$121:$121</definedName>
    <definedName name="_xlnm._FilterDatabase" localSheetId="13" hidden="1">'VRN - Vedlejší a ostatní ...'!$C$119:$K$139</definedName>
    <definedName name="_xlnm.Print_Area" localSheetId="13">'VRN - Vedlejší a ostatní ...'!$C$4:$J$76,'VRN - Vedlejší a ostatní ...'!$C$82:$J$101,'VRN - Vedlejší a ostatní ...'!$C$107:$K$139</definedName>
    <definedName name="_xlnm.Print_Titles" localSheetId="13">'VRN - Vedlejší a ostatní ...'!$119:$119</definedName>
    <definedName name="_xlnm.Print_Area" localSheetId="14">'Seznam figur'!$C$4:$G$332</definedName>
    <definedName name="_xlnm.Print_Titles" localSheetId="14">'Seznam figur'!$9:$9</definedName>
  </definedNames>
  <calcPr/>
</workbook>
</file>

<file path=xl/calcChain.xml><?xml version="1.0" encoding="utf-8"?>
<calcChain xmlns="http://schemas.openxmlformats.org/spreadsheetml/2006/main">
  <c i="15" l="1" r="D7"/>
  <c i="14" r="J37"/>
  <c r="J36"/>
  <c i="1" r="AY107"/>
  <c i="14" r="J35"/>
  <c i="1" r="AX107"/>
  <c i="14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92"/>
  <c r="J17"/>
  <c r="J12"/>
  <c r="J114"/>
  <c r="E7"/>
  <c r="E85"/>
  <c i="13" r="J37"/>
  <c r="J36"/>
  <c i="1" r="AY106"/>
  <c i="13" r="J35"/>
  <c i="1" r="AX106"/>
  <c i="13"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12" r="J37"/>
  <c r="J36"/>
  <c i="1" r="AY105"/>
  <c i="12" r="J35"/>
  <c i="1" r="AX105"/>
  <c i="12"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11" r="J37"/>
  <c r="J36"/>
  <c i="1" r="AY104"/>
  <c i="11" r="J35"/>
  <c i="1" r="AX104"/>
  <c i="11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108"/>
  <c i="10" r="J37"/>
  <c r="J36"/>
  <c i="1" r="AY103"/>
  <c i="10" r="J35"/>
  <c i="1" r="AX103"/>
  <c i="10"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9" r="J37"/>
  <c r="J36"/>
  <c i="1" r="AY102"/>
  <c i="9" r="J35"/>
  <c i="1" r="AX102"/>
  <c i="9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108"/>
  <c i="8" r="J37"/>
  <c r="J36"/>
  <c i="1" r="AY101"/>
  <c i="8" r="J35"/>
  <c i="1" r="AX101"/>
  <c i="8"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7" r="J37"/>
  <c r="J36"/>
  <c i="1" r="AY100"/>
  <c i="7" r="J35"/>
  <c i="1" r="AX100"/>
  <c i="7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89"/>
  <c r="E7"/>
  <c r="E111"/>
  <c i="6" r="J37"/>
  <c r="J36"/>
  <c i="1" r="AY99"/>
  <c i="6" r="J35"/>
  <c i="1" r="AX99"/>
  <c i="6" r="BI177"/>
  <c r="BH177"/>
  <c r="BG177"/>
  <c r="BF177"/>
  <c r="T177"/>
  <c r="T165"/>
  <c r="R177"/>
  <c r="R165"/>
  <c r="P177"/>
  <c r="P165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92"/>
  <c r="J17"/>
  <c r="J12"/>
  <c r="J89"/>
  <c r="E7"/>
  <c r="E113"/>
  <c i="5" r="J37"/>
  <c r="J36"/>
  <c i="1" r="AY98"/>
  <c i="5" r="J35"/>
  <c i="1" r="AX98"/>
  <c i="5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4" r="J37"/>
  <c r="J36"/>
  <c i="1" r="AY97"/>
  <c i="4" r="J35"/>
  <c i="1" r="AX97"/>
  <c i="4"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3" r="J37"/>
  <c r="J36"/>
  <c i="1" r="AY96"/>
  <c i="3" r="J35"/>
  <c i="1" r="AX96"/>
  <c i="3"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2" r="J37"/>
  <c r="J36"/>
  <c i="1" r="AY95"/>
  <c i="2" r="J35"/>
  <c i="1" r="AX95"/>
  <c i="2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119"/>
  <c r="E7"/>
  <c r="E115"/>
  <c i="1" r="L90"/>
  <c r="AM90"/>
  <c r="AM89"/>
  <c r="L89"/>
  <c r="AM87"/>
  <c r="L87"/>
  <c r="L85"/>
  <c r="L84"/>
  <c i="2" r="J206"/>
  <c r="BK202"/>
  <c r="J199"/>
  <c r="J196"/>
  <c r="BK192"/>
  <c r="BK189"/>
  <c r="J189"/>
  <c r="J186"/>
  <c r="BK178"/>
  <c r="J174"/>
  <c r="BK166"/>
  <c r="J163"/>
  <c r="BK157"/>
  <c r="BK154"/>
  <c r="J151"/>
  <c r="J145"/>
  <c r="BK141"/>
  <c r="J137"/>
  <c r="J128"/>
  <c i="1" r="AS94"/>
  <c i="3" r="J125"/>
  <c r="J155"/>
  <c r="BK140"/>
  <c r="BK131"/>
  <c r="J160"/>
  <c r="BK151"/>
  <c r="J144"/>
  <c r="BK138"/>
  <c r="BK125"/>
  <c i="4" r="BK159"/>
  <c r="J146"/>
  <c r="BK135"/>
  <c r="BK162"/>
  <c r="J156"/>
  <c r="BK142"/>
  <c r="J137"/>
  <c r="BK126"/>
  <c r="J139"/>
  <c r="J152"/>
  <c r="J142"/>
  <c r="J126"/>
  <c i="5" r="J164"/>
  <c r="J151"/>
  <c r="BK140"/>
  <c r="BK133"/>
  <c r="J128"/>
  <c r="BK163"/>
  <c r="BK155"/>
  <c r="BK158"/>
  <c r="J145"/>
  <c r="J140"/>
  <c r="J135"/>
  <c r="J125"/>
  <c i="6" r="J166"/>
  <c r="J157"/>
  <c r="J149"/>
  <c r="BK153"/>
  <c r="BK139"/>
  <c r="J177"/>
  <c r="J164"/>
  <c r="J143"/>
  <c r="J132"/>
  <c r="BK151"/>
  <c r="BK135"/>
  <c i="7" r="J160"/>
  <c r="J151"/>
  <c r="J136"/>
  <c r="BK131"/>
  <c r="J159"/>
  <c r="BK141"/>
  <c r="BK156"/>
  <c r="J145"/>
  <c r="BK124"/>
  <c r="BK160"/>
  <c r="J124"/>
  <c i="8" r="J164"/>
  <c r="J158"/>
  <c r="J147"/>
  <c r="BK134"/>
  <c r="BK173"/>
  <c r="J167"/>
  <c r="J162"/>
  <c r="J144"/>
  <c r="J161"/>
  <c r="BK155"/>
  <c r="J138"/>
  <c r="BK170"/>
  <c r="BK159"/>
  <c r="BK138"/>
  <c r="BK132"/>
  <c i="9" r="BK142"/>
  <c r="J134"/>
  <c r="BK130"/>
  <c r="BK121"/>
  <c r="J140"/>
  <c r="BK137"/>
  <c r="BK132"/>
  <c r="J130"/>
  <c r="J125"/>
  <c r="BK140"/>
  <c r="J137"/>
  <c r="BK133"/>
  <c r="BK126"/>
  <c r="J123"/>
  <c r="BK136"/>
  <c r="BK127"/>
  <c i="10" r="J156"/>
  <c r="J153"/>
  <c r="J151"/>
  <c r="BK150"/>
  <c r="BK146"/>
  <c r="J143"/>
  <c r="J139"/>
  <c r="J152"/>
  <c r="J136"/>
  <c r="BK134"/>
  <c r="J132"/>
  <c r="BK127"/>
  <c r="J124"/>
  <c i="11" r="BK126"/>
  <c r="BK124"/>
  <c r="J126"/>
  <c i="12" r="BK152"/>
  <c r="BK147"/>
  <c r="J140"/>
  <c r="J133"/>
  <c r="J156"/>
  <c r="J152"/>
  <c r="J147"/>
  <c r="BK140"/>
  <c r="BK131"/>
  <c r="J128"/>
  <c i="13" r="BK168"/>
  <c r="BK162"/>
  <c r="J156"/>
  <c r="BK137"/>
  <c r="J125"/>
  <c r="BK171"/>
  <c r="J158"/>
  <c r="BK146"/>
  <c r="J139"/>
  <c r="BK132"/>
  <c r="BK125"/>
  <c r="BK173"/>
  <c r="J168"/>
  <c r="BK156"/>
  <c r="J152"/>
  <c r="BK139"/>
  <c r="J130"/>
  <c i="14" r="BK136"/>
  <c r="J134"/>
  <c r="J132"/>
  <c r="J138"/>
  <c r="BK129"/>
  <c r="J139"/>
  <c r="J133"/>
  <c r="J129"/>
  <c r="BK126"/>
  <c i="2" r="BK206"/>
  <c r="J204"/>
  <c r="BK199"/>
  <c r="BK196"/>
  <c r="J194"/>
  <c r="J192"/>
  <c r="BK186"/>
  <c r="BK181"/>
  <c r="J178"/>
  <c r="BK170"/>
  <c r="J166"/>
  <c r="J159"/>
  <c r="J157"/>
  <c r="J154"/>
  <c r="BK147"/>
  <c r="J143"/>
  <c r="BK137"/>
  <c r="J132"/>
  <c r="J147"/>
  <c r="J135"/>
  <c r="BK128"/>
  <c i="3" r="BK144"/>
  <c r="J136"/>
  <c r="J131"/>
  <c r="BK162"/>
  <c r="J151"/>
  <c r="BK147"/>
  <c r="BK134"/>
  <c r="BK155"/>
  <c r="BK150"/>
  <c r="J140"/>
  <c r="J129"/>
  <c i="4" r="J162"/>
  <c r="BK152"/>
  <c r="J132"/>
  <c r="J159"/>
  <c r="BK146"/>
  <c r="BK139"/>
  <c r="BK129"/>
  <c r="BK132"/>
  <c r="BK156"/>
  <c r="J148"/>
  <c r="J129"/>
  <c i="5" r="J163"/>
  <c r="BK142"/>
  <c r="BK138"/>
  <c r="J131"/>
  <c r="BK164"/>
  <c r="BK161"/>
  <c r="BK148"/>
  <c r="J155"/>
  <c r="J148"/>
  <c r="J142"/>
  <c r="J133"/>
  <c r="BK128"/>
  <c i="6" r="BK164"/>
  <c r="BK161"/>
  <c r="BK143"/>
  <c r="J137"/>
  <c r="J135"/>
  <c r="BK126"/>
  <c r="J161"/>
  <c r="BK157"/>
  <c r="J139"/>
  <c r="BK149"/>
  <c r="BK137"/>
  <c r="BK129"/>
  <c i="7" r="BK149"/>
  <c r="J141"/>
  <c r="BK128"/>
  <c r="BK153"/>
  <c r="BK138"/>
  <c r="BK159"/>
  <c r="BK136"/>
  <c r="BK162"/>
  <c r="J128"/>
  <c i="8" r="J173"/>
  <c r="BK163"/>
  <c r="J159"/>
  <c r="J152"/>
  <c r="BK144"/>
  <c r="J127"/>
  <c r="J170"/>
  <c r="J163"/>
  <c r="J150"/>
  <c r="BK162"/>
  <c r="BK158"/>
  <c r="BK147"/>
  <c r="BK127"/>
  <c r="BK164"/>
  <c r="J140"/>
  <c r="J129"/>
  <c i="9" r="J138"/>
  <c r="J132"/>
  <c r="J127"/>
  <c r="BK141"/>
  <c r="J136"/>
  <c r="J131"/>
  <c r="BK128"/>
  <c r="J122"/>
  <c r="BK138"/>
  <c r="BK134"/>
  <c r="BK125"/>
  <c r="BK123"/>
  <c r="J121"/>
  <c r="J133"/>
  <c r="J126"/>
  <c i="10" r="BK156"/>
  <c r="BK153"/>
  <c r="BK151"/>
  <c r="BK149"/>
  <c r="BK143"/>
  <c r="BK139"/>
  <c r="BK136"/>
  <c r="J149"/>
  <c r="BK132"/>
  <c r="BK129"/>
  <c r="J127"/>
  <c i="11" r="BK127"/>
  <c r="BK123"/>
  <c r="J123"/>
  <c r="J127"/>
  <c i="12" r="J154"/>
  <c r="J151"/>
  <c r="J144"/>
  <c r="BK138"/>
  <c r="J131"/>
  <c r="J125"/>
  <c r="BK151"/>
  <c r="BK144"/>
  <c r="J138"/>
  <c r="BK133"/>
  <c r="BK135"/>
  <c i="13" r="J173"/>
  <c r="J161"/>
  <c r="BK154"/>
  <c r="BK141"/>
  <c r="J132"/>
  <c r="J167"/>
  <c r="BK161"/>
  <c r="J141"/>
  <c r="J137"/>
  <c r="J135"/>
  <c r="BK130"/>
  <c r="J174"/>
  <c r="J171"/>
  <c r="J162"/>
  <c r="J154"/>
  <c r="J146"/>
  <c r="BK135"/>
  <c i="14" r="BK138"/>
  <c r="BK133"/>
  <c r="J126"/>
  <c r="BK139"/>
  <c r="BK137"/>
  <c r="J130"/>
  <c r="J137"/>
  <c r="J136"/>
  <c r="BK132"/>
  <c i="2" r="BK204"/>
  <c r="J202"/>
  <c r="BK194"/>
  <c r="J181"/>
  <c r="BK174"/>
  <c r="J170"/>
  <c r="BK163"/>
  <c r="BK159"/>
  <c r="BK151"/>
  <c r="BK143"/>
  <c r="J141"/>
  <c r="BK135"/>
  <c r="BK145"/>
  <c r="BK132"/>
  <c i="3" r="J138"/>
  <c r="J134"/>
  <c r="BK129"/>
  <c r="BK160"/>
  <c r="J150"/>
  <c r="J162"/>
  <c r="J147"/>
  <c r="BK136"/>
  <c i="4" r="BK164"/>
  <c r="BK137"/>
  <c r="J164"/>
  <c r="J150"/>
  <c r="BK148"/>
  <c r="BK150"/>
  <c r="J135"/>
  <c i="5" r="J161"/>
  <c r="BK135"/>
  <c r="BK125"/>
  <c r="J158"/>
  <c r="BK145"/>
  <c r="BK151"/>
  <c r="J138"/>
  <c r="BK131"/>
  <c i="6" r="BK177"/>
  <c r="J153"/>
  <c r="BK141"/>
  <c r="J151"/>
  <c r="J129"/>
  <c r="BK166"/>
  <c r="J147"/>
  <c r="J141"/>
  <c r="J126"/>
  <c r="BK147"/>
  <c r="BK132"/>
  <c i="7" r="J156"/>
  <c r="BK147"/>
  <c r="J162"/>
  <c r="BK145"/>
  <c r="BK126"/>
  <c r="J153"/>
  <c r="J134"/>
  <c r="BK151"/>
  <c r="J149"/>
  <c r="J147"/>
  <c r="J138"/>
  <c r="BK134"/>
  <c r="J131"/>
  <c r="J126"/>
  <c i="8" r="BK165"/>
  <c r="BK160"/>
  <c r="J155"/>
  <c r="BK140"/>
  <c r="J124"/>
  <c r="J165"/>
  <c r="BK161"/>
  <c r="BK129"/>
  <c r="J160"/>
  <c r="BK150"/>
  <c r="J132"/>
  <c r="BK167"/>
  <c r="BK152"/>
  <c r="J134"/>
  <c r="BK124"/>
  <c i="9" r="J141"/>
  <c r="J128"/>
  <c r="J142"/>
  <c r="J139"/>
  <c r="J135"/>
  <c r="J129"/>
  <c r="BK124"/>
  <c r="BK135"/>
  <c r="BK129"/>
  <c r="J124"/>
  <c r="BK139"/>
  <c r="BK131"/>
  <c r="BK122"/>
  <c i="10" r="BK152"/>
  <c r="J150"/>
  <c r="J146"/>
  <c r="J134"/>
  <c r="J129"/>
  <c r="BK124"/>
  <c i="11" r="J124"/>
  <c r="BK121"/>
  <c r="J121"/>
  <c i="12" r="BK156"/>
  <c r="BK149"/>
  <c r="BK142"/>
  <c r="BK128"/>
  <c r="BK154"/>
  <c r="J149"/>
  <c r="J142"/>
  <c r="J135"/>
  <c r="BK125"/>
  <c i="13" r="BK174"/>
  <c r="BK167"/>
  <c r="BK158"/>
  <c r="BK152"/>
  <c r="F34"/>
  <c i="14" r="J123"/>
  <c r="BK134"/>
  <c r="BK123"/>
  <c r="BK130"/>
  <c i="2" l="1" r="R127"/>
  <c r="BK150"/>
  <c r="J150"/>
  <c r="J99"/>
  <c r="T150"/>
  <c r="R158"/>
  <c r="P165"/>
  <c r="BK188"/>
  <c r="J188"/>
  <c r="J102"/>
  <c r="P188"/>
  <c r="P201"/>
  <c r="P200"/>
  <c i="3" r="R124"/>
  <c r="P143"/>
  <c i="4" r="R125"/>
  <c r="P145"/>
  <c r="BK155"/>
  <c r="J155"/>
  <c r="J101"/>
  <c r="T155"/>
  <c i="5" r="BK124"/>
  <c r="J124"/>
  <c r="J98"/>
  <c r="BK137"/>
  <c r="J137"/>
  <c r="J99"/>
  <c r="T137"/>
  <c r="R154"/>
  <c r="BK162"/>
  <c r="J162"/>
  <c r="J102"/>
  <c r="R162"/>
  <c i="6" r="R125"/>
  <c r="BK146"/>
  <c r="J146"/>
  <c r="J100"/>
  <c r="T146"/>
  <c r="P156"/>
  <c r="T156"/>
  <c i="7" r="T123"/>
  <c r="R158"/>
  <c i="8" r="P123"/>
  <c r="R143"/>
  <c r="R157"/>
  <c i="9" r="T120"/>
  <c r="T119"/>
  <c r="T118"/>
  <c i="10" r="R123"/>
  <c r="BK148"/>
  <c r="J148"/>
  <c r="J100"/>
  <c i="11" r="T120"/>
  <c r="T119"/>
  <c r="T118"/>
  <c i="12" r="P124"/>
  <c r="P137"/>
  <c r="R148"/>
  <c i="13" r="R124"/>
  <c r="P151"/>
  <c r="P172"/>
  <c i="14" r="BK122"/>
  <c r="J122"/>
  <c r="J98"/>
  <c r="P122"/>
  <c r="T122"/>
  <c r="P131"/>
  <c r="T131"/>
  <c r="R135"/>
  <c i="7" r="R123"/>
  <c r="R122"/>
  <c r="R121"/>
  <c r="P158"/>
  <c i="8" r="R123"/>
  <c r="R122"/>
  <c r="R121"/>
  <c r="P143"/>
  <c r="BK157"/>
  <c r="J157"/>
  <c r="J100"/>
  <c i="9" r="R120"/>
  <c r="R119"/>
  <c r="R118"/>
  <c i="10" r="P123"/>
  <c r="R148"/>
  <c i="11" r="R120"/>
  <c r="R119"/>
  <c r="R118"/>
  <c i="12" r="BK124"/>
  <c r="J124"/>
  <c r="J98"/>
  <c r="T124"/>
  <c r="R137"/>
  <c r="BK148"/>
  <c r="J148"/>
  <c r="J100"/>
  <c r="T148"/>
  <c i="13" r="P124"/>
  <c r="P123"/>
  <c r="P122"/>
  <c i="1" r="AU106"/>
  <c i="13" r="BK151"/>
  <c r="J151"/>
  <c r="J99"/>
  <c r="T151"/>
  <c r="P166"/>
  <c r="T166"/>
  <c r="T172"/>
  <c i="14" r="R122"/>
  <c r="BK131"/>
  <c r="J131"/>
  <c r="J99"/>
  <c r="R131"/>
  <c r="BK135"/>
  <c r="J135"/>
  <c r="J100"/>
  <c r="T135"/>
  <c i="2" r="P127"/>
  <c r="R150"/>
  <c r="P158"/>
  <c r="T158"/>
  <c r="T165"/>
  <c r="R188"/>
  <c r="R201"/>
  <c r="R200"/>
  <c i="3" r="BK124"/>
  <c r="J124"/>
  <c r="J98"/>
  <c r="T124"/>
  <c r="R143"/>
  <c i="4" r="BK125"/>
  <c r="J125"/>
  <c r="J98"/>
  <c r="T125"/>
  <c r="R145"/>
  <c r="P155"/>
  <c i="5" r="R124"/>
  <c r="P137"/>
  <c r="BK154"/>
  <c r="J154"/>
  <c r="J100"/>
  <c r="T154"/>
  <c r="P162"/>
  <c i="6" r="BK125"/>
  <c r="J125"/>
  <c r="J98"/>
  <c r="T125"/>
  <c r="T124"/>
  <c r="T123"/>
  <c r="P146"/>
  <c r="BK156"/>
  <c r="J156"/>
  <c r="J101"/>
  <c i="7" r="P123"/>
  <c r="P122"/>
  <c r="P121"/>
  <c i="1" r="AU100"/>
  <c i="7" r="T158"/>
  <c i="8" r="BK123"/>
  <c r="J123"/>
  <c r="J98"/>
  <c r="BK143"/>
  <c r="J143"/>
  <c r="J99"/>
  <c r="P157"/>
  <c i="9" r="BK120"/>
  <c r="J120"/>
  <c r="J98"/>
  <c i="10" r="P148"/>
  <c i="11" r="P120"/>
  <c r="P119"/>
  <c r="P118"/>
  <c i="1" r="AU104"/>
  <c i="2" r="BK127"/>
  <c r="J127"/>
  <c r="J98"/>
  <c r="T127"/>
  <c r="P150"/>
  <c r="BK158"/>
  <c r="J158"/>
  <c r="J100"/>
  <c r="BK165"/>
  <c r="J165"/>
  <c r="J101"/>
  <c r="R165"/>
  <c r="T188"/>
  <c r="BK201"/>
  <c r="J201"/>
  <c r="J105"/>
  <c r="T201"/>
  <c r="T200"/>
  <c i="3" r="P124"/>
  <c r="P123"/>
  <c r="P122"/>
  <c i="1" r="AU96"/>
  <c i="3" r="BK143"/>
  <c r="J143"/>
  <c r="J99"/>
  <c r="T143"/>
  <c i="4" r="P125"/>
  <c r="P124"/>
  <c r="P123"/>
  <c i="1" r="AU97"/>
  <c i="4" r="BK145"/>
  <c r="J145"/>
  <c r="J100"/>
  <c r="T145"/>
  <c r="R155"/>
  <c i="5" r="P124"/>
  <c r="T124"/>
  <c r="R137"/>
  <c r="P154"/>
  <c r="T162"/>
  <c i="6" r="P125"/>
  <c r="R146"/>
  <c r="R156"/>
  <c i="7" r="BK123"/>
  <c r="J123"/>
  <c r="J98"/>
  <c r="BK158"/>
  <c r="J158"/>
  <c r="J100"/>
  <c i="8" r="T123"/>
  <c r="T143"/>
  <c r="T157"/>
  <c i="9" r="P120"/>
  <c r="P119"/>
  <c r="P118"/>
  <c i="1" r="AU102"/>
  <c i="10" r="BK123"/>
  <c r="J123"/>
  <c r="J98"/>
  <c r="T123"/>
  <c r="T122"/>
  <c r="T121"/>
  <c r="T148"/>
  <c i="11" r="BK120"/>
  <c r="J120"/>
  <c r="J98"/>
  <c i="12" r="R124"/>
  <c r="R123"/>
  <c r="R122"/>
  <c r="BK137"/>
  <c r="J137"/>
  <c r="J99"/>
  <c r="T137"/>
  <c r="P148"/>
  <c i="13" r="BK124"/>
  <c r="J124"/>
  <c r="J98"/>
  <c r="T124"/>
  <c r="T123"/>
  <c r="T122"/>
  <c r="R151"/>
  <c r="BK166"/>
  <c r="J166"/>
  <c r="J100"/>
  <c r="R166"/>
  <c r="BK172"/>
  <c r="J172"/>
  <c r="J102"/>
  <c r="R172"/>
  <c i="14" r="P135"/>
  <c i="2" r="BK198"/>
  <c r="J198"/>
  <c r="J103"/>
  <c i="3" r="BK154"/>
  <c r="J154"/>
  <c r="J100"/>
  <c r="BK161"/>
  <c r="J161"/>
  <c r="J102"/>
  <c i="4" r="BK141"/>
  <c r="J141"/>
  <c r="J99"/>
  <c i="6" r="BK163"/>
  <c r="J163"/>
  <c r="J102"/>
  <c i="7" r="BK161"/>
  <c r="J161"/>
  <c r="J101"/>
  <c i="10" r="BK155"/>
  <c r="J155"/>
  <c r="J101"/>
  <c i="7" r="BK155"/>
  <c r="J155"/>
  <c r="J99"/>
  <c i="10" r="BK145"/>
  <c r="J145"/>
  <c r="J99"/>
  <c i="12" r="BK155"/>
  <c r="J155"/>
  <c r="J102"/>
  <c i="4" r="BK163"/>
  <c r="J163"/>
  <c r="J103"/>
  <c i="6" r="BK165"/>
  <c r="J165"/>
  <c r="J103"/>
  <c i="8" r="BK172"/>
  <c r="J172"/>
  <c r="J101"/>
  <c i="3" r="BK159"/>
  <c r="J159"/>
  <c r="J101"/>
  <c i="4" r="BK161"/>
  <c r="J161"/>
  <c r="J102"/>
  <c i="5" r="BK160"/>
  <c r="J160"/>
  <c r="J101"/>
  <c i="6" r="BK142"/>
  <c r="J142"/>
  <c r="J99"/>
  <c i="12" r="BK153"/>
  <c r="J153"/>
  <c r="J101"/>
  <c i="13" r="BK170"/>
  <c r="J170"/>
  <c r="J101"/>
  <c i="14" r="F117"/>
  <c r="BE123"/>
  <c r="J89"/>
  <c r="E110"/>
  <c r="J117"/>
  <c r="BE126"/>
  <c r="BE129"/>
  <c r="BE136"/>
  <c r="BE137"/>
  <c r="BE138"/>
  <c r="BE139"/>
  <c r="BE130"/>
  <c r="BE132"/>
  <c r="BE133"/>
  <c r="BE134"/>
  <c i="13" r="E85"/>
  <c r="J116"/>
  <c r="F119"/>
  <c r="BE132"/>
  <c r="BE137"/>
  <c r="BE141"/>
  <c r="BE146"/>
  <c r="BE154"/>
  <c r="J92"/>
  <c r="BE125"/>
  <c r="BE130"/>
  <c r="BE139"/>
  <c r="BE158"/>
  <c r="BE161"/>
  <c r="BE162"/>
  <c r="BE168"/>
  <c r="BE135"/>
  <c r="BE152"/>
  <c r="BE156"/>
  <c r="BE167"/>
  <c r="BE171"/>
  <c r="BE173"/>
  <c r="BE174"/>
  <c i="1" r="BA106"/>
  <c i="12" r="E85"/>
  <c r="J92"/>
  <c r="F119"/>
  <c r="BE128"/>
  <c r="BE131"/>
  <c r="BE142"/>
  <c r="BE147"/>
  <c r="BE152"/>
  <c r="BE154"/>
  <c r="J89"/>
  <c r="BE125"/>
  <c r="BE133"/>
  <c r="BE135"/>
  <c r="BE138"/>
  <c r="BE140"/>
  <c r="BE144"/>
  <c r="BE149"/>
  <c r="BE151"/>
  <c r="BE156"/>
  <c i="11" r="J89"/>
  <c r="J92"/>
  <c r="F115"/>
  <c r="BE123"/>
  <c r="BE124"/>
  <c r="BE127"/>
  <c r="E85"/>
  <c r="BE121"/>
  <c r="BE126"/>
  <c i="10" r="E85"/>
  <c r="J89"/>
  <c r="J92"/>
  <c r="F118"/>
  <c r="BE124"/>
  <c r="BE127"/>
  <c r="BE129"/>
  <c r="BE132"/>
  <c r="BE149"/>
  <c r="BE151"/>
  <c r="BE156"/>
  <c r="BE134"/>
  <c r="BE136"/>
  <c r="BE139"/>
  <c r="BE143"/>
  <c r="BE146"/>
  <c r="BE150"/>
  <c r="BE152"/>
  <c r="BE153"/>
  <c i="9" r="J115"/>
  <c r="BE121"/>
  <c r="BE122"/>
  <c r="BE123"/>
  <c r="BE124"/>
  <c r="BE126"/>
  <c r="BE129"/>
  <c r="BE134"/>
  <c r="BE138"/>
  <c r="BE140"/>
  <c r="BE141"/>
  <c r="BE139"/>
  <c r="BE142"/>
  <c r="F92"/>
  <c r="BE128"/>
  <c r="BE130"/>
  <c r="BE133"/>
  <c r="BE136"/>
  <c r="BE137"/>
  <c r="E85"/>
  <c r="J89"/>
  <c r="BE125"/>
  <c r="BE127"/>
  <c r="BE131"/>
  <c r="BE132"/>
  <c r="BE135"/>
  <c i="8" r="J89"/>
  <c r="F92"/>
  <c r="BE134"/>
  <c r="BE140"/>
  <c r="BE155"/>
  <c r="BE162"/>
  <c r="J118"/>
  <c r="BE127"/>
  <c r="BE138"/>
  <c r="BE150"/>
  <c r="BE159"/>
  <c r="BE160"/>
  <c r="BE163"/>
  <c r="BE165"/>
  <c r="BE167"/>
  <c r="E85"/>
  <c r="BE124"/>
  <c r="BE132"/>
  <c r="BE144"/>
  <c r="BE152"/>
  <c r="BE158"/>
  <c r="BE161"/>
  <c r="BE129"/>
  <c r="BE147"/>
  <c r="BE164"/>
  <c r="BE170"/>
  <c r="BE173"/>
  <c i="7" r="E85"/>
  <c r="F118"/>
  <c r="BE128"/>
  <c r="BE141"/>
  <c r="BE151"/>
  <c r="BE159"/>
  <c r="J115"/>
  <c r="BE124"/>
  <c r="BE126"/>
  <c r="BE131"/>
  <c r="BE136"/>
  <c r="BE145"/>
  <c r="BE149"/>
  <c r="BE156"/>
  <c r="J92"/>
  <c r="BE134"/>
  <c r="BE138"/>
  <c r="BE147"/>
  <c r="BE153"/>
  <c r="BE160"/>
  <c r="BE162"/>
  <c i="6" r="E85"/>
  <c r="J117"/>
  <c r="F120"/>
  <c r="BE139"/>
  <c r="BE151"/>
  <c r="BE153"/>
  <c r="BE129"/>
  <c r="BE132"/>
  <c r="BE135"/>
  <c r="BE161"/>
  <c r="BE177"/>
  <c r="J120"/>
  <c r="BE137"/>
  <c r="BE141"/>
  <c r="BE126"/>
  <c r="BE143"/>
  <c r="BE147"/>
  <c r="BE149"/>
  <c r="BE157"/>
  <c r="BE164"/>
  <c r="BE166"/>
  <c i="5" r="J89"/>
  <c r="BE125"/>
  <c r="BE133"/>
  <c r="BE135"/>
  <c r="BE140"/>
  <c r="E85"/>
  <c r="J92"/>
  <c r="BE138"/>
  <c r="BE155"/>
  <c r="BE161"/>
  <c r="BE164"/>
  <c r="BE145"/>
  <c r="BE151"/>
  <c r="BE163"/>
  <c r="F92"/>
  <c r="BE128"/>
  <c r="BE131"/>
  <c r="BE142"/>
  <c r="BE148"/>
  <c r="BE158"/>
  <c i="4" r="J89"/>
  <c r="J92"/>
  <c r="BE129"/>
  <c r="BE132"/>
  <c r="BE137"/>
  <c r="BE152"/>
  <c r="BE159"/>
  <c r="BE164"/>
  <c r="E85"/>
  <c r="BE126"/>
  <c r="BE135"/>
  <c r="BE139"/>
  <c r="BE142"/>
  <c i="3" r="BK123"/>
  <c r="J123"/>
  <c r="J97"/>
  <c i="4" r="F92"/>
  <c r="BE150"/>
  <c r="BE146"/>
  <c r="BE148"/>
  <c r="BE156"/>
  <c r="BE162"/>
  <c i="3" r="F92"/>
  <c r="BE136"/>
  <c r="BE140"/>
  <c r="BE144"/>
  <c r="BE147"/>
  <c r="BE162"/>
  <c r="J92"/>
  <c r="J116"/>
  <c r="BE125"/>
  <c r="BE129"/>
  <c r="BE134"/>
  <c r="BE138"/>
  <c r="BE150"/>
  <c r="BE151"/>
  <c r="BE155"/>
  <c r="BE160"/>
  <c r="E85"/>
  <c r="BE131"/>
  <c i="2" r="E85"/>
  <c r="J89"/>
  <c r="F92"/>
  <c r="BE132"/>
  <c r="J92"/>
  <c r="BE128"/>
  <c r="BE135"/>
  <c r="BE137"/>
  <c r="BE141"/>
  <c r="BE143"/>
  <c r="BE145"/>
  <c r="BE147"/>
  <c r="BE151"/>
  <c r="BE154"/>
  <c r="BE157"/>
  <c r="BE159"/>
  <c r="BE163"/>
  <c r="BE166"/>
  <c r="BE170"/>
  <c r="BE174"/>
  <c r="BE178"/>
  <c r="BE181"/>
  <c r="BE186"/>
  <c r="BE189"/>
  <c r="BE192"/>
  <c r="BE194"/>
  <c r="BE196"/>
  <c r="BE199"/>
  <c r="BE202"/>
  <c r="BE204"/>
  <c r="BE206"/>
  <c r="F35"/>
  <c i="1" r="BB95"/>
  <c i="3" r="F34"/>
  <c i="1" r="BA96"/>
  <c i="3" r="F35"/>
  <c i="1" r="BB96"/>
  <c i="4" r="F34"/>
  <c i="1" r="BA97"/>
  <c i="5" r="F37"/>
  <c i="1" r="BD98"/>
  <c i="5" r="F34"/>
  <c i="1" r="BA98"/>
  <c i="6" r="F34"/>
  <c i="1" r="BA99"/>
  <c i="6" r="F37"/>
  <c i="1" r="BD99"/>
  <c i="7" r="F34"/>
  <c i="1" r="BA100"/>
  <c i="8" r="F37"/>
  <c i="1" r="BD101"/>
  <c i="9" r="F35"/>
  <c i="1" r="BB102"/>
  <c i="10" r="F35"/>
  <c i="1" r="BB103"/>
  <c i="11" r="F34"/>
  <c i="1" r="BA104"/>
  <c i="11" r="F35"/>
  <c i="1" r="BB104"/>
  <c i="12" r="F36"/>
  <c i="1" r="BC105"/>
  <c i="13" r="J34"/>
  <c i="1" r="AW106"/>
  <c i="13" r="F37"/>
  <c i="1" r="BD106"/>
  <c i="14" r="F34"/>
  <c i="1" r="BA107"/>
  <c i="2" r="F34"/>
  <c i="1" r="BA95"/>
  <c i="2" r="F37"/>
  <c i="1" r="BD95"/>
  <c i="4" r="F36"/>
  <c i="1" r="BC97"/>
  <c i="5" r="J34"/>
  <c i="1" r="AW98"/>
  <c i="6" r="F35"/>
  <c i="1" r="BB99"/>
  <c i="7" r="F36"/>
  <c i="1" r="BC100"/>
  <c i="7" r="F37"/>
  <c i="1" r="BD100"/>
  <c i="8" r="F36"/>
  <c i="1" r="BC101"/>
  <c i="9" r="F34"/>
  <c i="1" r="BA102"/>
  <c i="10" r="F36"/>
  <c i="1" r="BC103"/>
  <c i="10" r="J34"/>
  <c i="1" r="AW103"/>
  <c i="11" r="F36"/>
  <c i="1" r="BC104"/>
  <c i="12" r="J34"/>
  <c i="1" r="AW105"/>
  <c i="13" r="F35"/>
  <c i="1" r="BB106"/>
  <c i="14" r="J34"/>
  <c i="1" r="AW107"/>
  <c i="2" r="F36"/>
  <c i="1" r="BC95"/>
  <c i="3" r="F36"/>
  <c i="1" r="BC96"/>
  <c i="3" r="F37"/>
  <c i="1" r="BD96"/>
  <c i="4" r="F35"/>
  <c i="1" r="BB97"/>
  <c i="5" r="F35"/>
  <c i="1" r="BB98"/>
  <c i="6" r="J34"/>
  <c i="1" r="AW99"/>
  <c i="7" r="F35"/>
  <c i="1" r="BB100"/>
  <c i="8" r="J34"/>
  <c i="1" r="AW101"/>
  <c i="9" r="F36"/>
  <c i="1" r="BC102"/>
  <c i="9" r="J34"/>
  <c i="1" r="AW102"/>
  <c i="10" r="F37"/>
  <c i="1" r="BD103"/>
  <c i="11" r="F37"/>
  <c i="1" r="BD104"/>
  <c i="12" r="F37"/>
  <c i="1" r="BD105"/>
  <c i="12" r="F35"/>
  <c i="1" r="BB105"/>
  <c i="14" r="F35"/>
  <c i="1" r="BB107"/>
  <c i="14" r="F37"/>
  <c i="1" r="BD107"/>
  <c i="2" r="J34"/>
  <c i="1" r="AW95"/>
  <c i="3" r="J34"/>
  <c i="1" r="AW96"/>
  <c i="4" r="J34"/>
  <c i="1" r="AW97"/>
  <c i="4" r="F37"/>
  <c i="1" r="BD97"/>
  <c i="5" r="F36"/>
  <c i="1" r="BC98"/>
  <c i="6" r="F36"/>
  <c i="1" r="BC99"/>
  <c i="7" r="J34"/>
  <c i="1" r="AW100"/>
  <c i="8" r="F35"/>
  <c i="1" r="BB101"/>
  <c i="8" r="F34"/>
  <c i="1" r="BA101"/>
  <c i="9" r="F37"/>
  <c i="1" r="BD102"/>
  <c i="10" r="F34"/>
  <c i="1" r="BA103"/>
  <c i="11" r="J34"/>
  <c i="1" r="AW104"/>
  <c i="12" r="F34"/>
  <c i="1" r="BA105"/>
  <c i="13" r="F36"/>
  <c i="1" r="BC106"/>
  <c i="14" r="F36"/>
  <c i="1" r="BC107"/>
  <c i="8" l="1" r="T122"/>
  <c r="T121"/>
  <c i="6" r="P124"/>
  <c r="P123"/>
  <c i="1" r="AU99"/>
  <c i="5" r="T123"/>
  <c r="T122"/>
  <c i="2" r="T126"/>
  <c r="T125"/>
  <c i="5" r="R123"/>
  <c r="R122"/>
  <c i="4" r="T124"/>
  <c r="T123"/>
  <c i="2" r="P126"/>
  <c r="P125"/>
  <c i="1" r="AU95"/>
  <c i="14" r="R121"/>
  <c r="R120"/>
  <c i="8" r="P122"/>
  <c r="P121"/>
  <c i="1" r="AU101"/>
  <c i="3" r="T123"/>
  <c r="T122"/>
  <c i="12" r="T123"/>
  <c r="T122"/>
  <c i="13" r="R123"/>
  <c r="R122"/>
  <c i="5" r="P123"/>
  <c r="P122"/>
  <c i="1" r="AU98"/>
  <c i="14" r="T121"/>
  <c r="T120"/>
  <c i="10" r="R122"/>
  <c r="R121"/>
  <c i="6" r="R124"/>
  <c r="R123"/>
  <c i="4" r="R124"/>
  <c r="R123"/>
  <c i="10" r="P122"/>
  <c r="P121"/>
  <c i="1" r="AU103"/>
  <c i="14" r="P121"/>
  <c r="P120"/>
  <c i="1" r="AU107"/>
  <c i="12" r="P123"/>
  <c r="P122"/>
  <c i="1" r="AU105"/>
  <c i="7" r="T122"/>
  <c r="T121"/>
  <c i="3" r="R123"/>
  <c r="R122"/>
  <c i="2" r="R126"/>
  <c r="R125"/>
  <c r="BK200"/>
  <c r="J200"/>
  <c r="J104"/>
  <c i="5" r="BK123"/>
  <c r="J123"/>
  <c r="J97"/>
  <c i="6" r="BK124"/>
  <c r="J124"/>
  <c r="J97"/>
  <c i="9" r="BK119"/>
  <c r="J119"/>
  <c r="J97"/>
  <c i="13" r="BK123"/>
  <c r="J123"/>
  <c r="J97"/>
  <c i="14" r="BK121"/>
  <c r="J121"/>
  <c r="J97"/>
  <c i="2" r="BK126"/>
  <c r="J126"/>
  <c r="J97"/>
  <c i="10" r="BK122"/>
  <c r="J122"/>
  <c r="J97"/>
  <c i="4" r="BK124"/>
  <c r="J124"/>
  <c r="J97"/>
  <c i="7" r="BK122"/>
  <c r="J122"/>
  <c r="J97"/>
  <c i="8" r="BK122"/>
  <c r="J122"/>
  <c r="J97"/>
  <c i="11" r="BK119"/>
  <c r="J119"/>
  <c r="J97"/>
  <c i="12" r="BK123"/>
  <c r="J123"/>
  <c r="J97"/>
  <c i="3" r="BK122"/>
  <c r="J122"/>
  <c r="J96"/>
  <c i="2" r="J33"/>
  <c i="1" r="AV95"/>
  <c r="AT95"/>
  <c i="5" r="F33"/>
  <c i="1" r="AZ98"/>
  <c i="7" r="F33"/>
  <c i="1" r="AZ100"/>
  <c i="9" r="J33"/>
  <c i="1" r="AV102"/>
  <c r="AT102"/>
  <c i="11" r="J33"/>
  <c i="1" r="AV104"/>
  <c r="AT104"/>
  <c i="13" r="J33"/>
  <c i="1" r="AV106"/>
  <c r="AT106"/>
  <c i="14" r="F33"/>
  <c i="1" r="AZ107"/>
  <c i="3" r="J33"/>
  <c i="1" r="AV96"/>
  <c r="AT96"/>
  <c i="4" r="F33"/>
  <c i="1" r="AZ97"/>
  <c i="6" r="F33"/>
  <c i="1" r="AZ99"/>
  <c i="7" r="J33"/>
  <c i="1" r="AV100"/>
  <c r="AT100"/>
  <c i="9" r="F33"/>
  <c i="1" r="AZ102"/>
  <c i="11" r="F33"/>
  <c i="1" r="AZ104"/>
  <c i="12" r="F33"/>
  <c i="1" r="AZ105"/>
  <c r="BB94"/>
  <c r="AX94"/>
  <c r="BA94"/>
  <c r="AW94"/>
  <c r="AK30"/>
  <c i="2" r="F33"/>
  <c i="1" r="AZ95"/>
  <c i="8" r="J33"/>
  <c i="1" r="AV101"/>
  <c r="AT101"/>
  <c i="10" r="J33"/>
  <c i="1" r="AV103"/>
  <c r="AT103"/>
  <c i="13" r="F33"/>
  <c i="1" r="AZ106"/>
  <c r="BC94"/>
  <c r="W32"/>
  <c i="3" r="F33"/>
  <c i="1" r="AZ96"/>
  <c i="4" r="J33"/>
  <c i="1" r="AV97"/>
  <c r="AT97"/>
  <c i="5" r="J33"/>
  <c i="1" r="AV98"/>
  <c r="AT98"/>
  <c i="6" r="J33"/>
  <c i="1" r="AV99"/>
  <c r="AT99"/>
  <c i="8" r="F33"/>
  <c i="1" r="AZ101"/>
  <c i="10" r="F33"/>
  <c i="1" r="AZ103"/>
  <c i="12" r="J33"/>
  <c i="1" r="AV105"/>
  <c r="AT105"/>
  <c i="14" r="J33"/>
  <c i="1" r="AV107"/>
  <c r="AT107"/>
  <c r="BD94"/>
  <c r="W33"/>
  <c i="2" l="1" r="BK125"/>
  <c r="J125"/>
  <c r="J96"/>
  <c i="4" r="BK123"/>
  <c r="J123"/>
  <c r="J96"/>
  <c i="5" r="BK122"/>
  <c r="J122"/>
  <c r="J96"/>
  <c i="8" r="BK121"/>
  <c r="J121"/>
  <c i="14" r="BK120"/>
  <c r="J120"/>
  <c r="J96"/>
  <c i="13" r="BK122"/>
  <c r="J122"/>
  <c r="J96"/>
  <c i="11" r="BK118"/>
  <c r="J118"/>
  <c r="J96"/>
  <c i="6" r="BK123"/>
  <c r="J123"/>
  <c r="J96"/>
  <c i="7" r="BK121"/>
  <c r="J121"/>
  <c i="9" r="BK118"/>
  <c r="J118"/>
  <c r="J96"/>
  <c i="10" r="BK121"/>
  <c r="J121"/>
  <c r="J96"/>
  <c i="12" r="BK122"/>
  <c r="J122"/>
  <c r="J96"/>
  <c i="1" r="AU94"/>
  <c i="8" r="J30"/>
  <c i="1" r="AG101"/>
  <c r="W30"/>
  <c r="AY94"/>
  <c i="7" r="J30"/>
  <c i="1" r="AG100"/>
  <c r="AZ94"/>
  <c r="W29"/>
  <c i="3" r="J30"/>
  <c i="1" r="AG96"/>
  <c r="W31"/>
  <c i="7" l="1" r="J39"/>
  <c i="8" r="J39"/>
  <c i="7" r="J96"/>
  <c i="8" r="J96"/>
  <c i="3" r="J39"/>
  <c i="1" r="AN96"/>
  <c r="AN100"/>
  <c r="AN101"/>
  <c i="5" r="J30"/>
  <c i="1" r="AG98"/>
  <c i="13" r="J30"/>
  <c i="1" r="AG106"/>
  <c r="AN106"/>
  <c i="12" r="J30"/>
  <c i="1" r="AG105"/>
  <c i="4" r="J30"/>
  <c i="1" r="AG97"/>
  <c i="6" r="J30"/>
  <c i="1" r="AG99"/>
  <c i="2" r="J30"/>
  <c i="1" r="AG95"/>
  <c i="9" r="J30"/>
  <c i="1" r="AG102"/>
  <c i="14" r="J30"/>
  <c i="1" r="AG107"/>
  <c i="11" r="J30"/>
  <c i="1" r="AG104"/>
  <c i="10" r="J30"/>
  <c i="1" r="AG103"/>
  <c r="AV94"/>
  <c r="AK29"/>
  <c i="14" l="1" r="J39"/>
  <c i="5" r="J39"/>
  <c i="9" r="J39"/>
  <c i="13" r="J39"/>
  <c i="4" r="J39"/>
  <c i="2" r="J39"/>
  <c i="11" r="J39"/>
  <c i="6" r="J39"/>
  <c i="10" r="J39"/>
  <c i="12" r="J39"/>
  <c i="1" r="AN95"/>
  <c r="AN102"/>
  <c r="AN104"/>
  <c r="AN103"/>
  <c r="AN97"/>
  <c r="AN98"/>
  <c r="AN99"/>
  <c r="AN105"/>
  <c r="AN107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<sst xmlns="http://schemas.openxmlformats.org/spreadsheetml/2006/main">
  <si>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</si>
  <si>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</si>
  <si>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</si>
  <si>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</si>
  <si>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</si>
  <si>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{603d2ab8-2c31-447b-b9e3-97913a789340}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</si>
  <si>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</si>
  <si>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</si>
  <si>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</si>
  <si>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</si>
  <si>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</si>
  <si>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</si>
  <si>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</si>
  <si>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</si>
  <si>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2021/21/5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</si>
  <si>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</si>
  <si>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</si>
  <si>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Vranovice sportoviště (7.6.2022)</t>
  </si>
  <si>
    <t>KSO:</t>
  </si>
  <si>
    <t>CC-CZ:</t>
  </si>
  <si>
    <t>Místo:</t>
  </si>
  <si>
    <t>Vranovice</t>
  </si>
  <si>
    <t>Datum:</t>
  </si>
  <si>
    <t>7. 6. 2022</t>
  </si>
  <si>
    <t>Zadavatel:</t>
  </si>
  <si>
    <t>IČ:</t>
  </si>
  <si>
    <t>Obec Vranovice, Školní 1, Vranovice 691 25</t>
  </si>
  <si>
    <t>DIČ:</t>
  </si>
  <si>
    <t>Uchazeč:</t>
  </si>
  <si>
    <t>Vyplň údaj</t>
  </si>
  <si>
    <t>Projektant:</t>
  </si>
  <si>
    <t xml:space="preserve">Projecticon s.r.o., A. Kopeckého 151, Nový Hrádek 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</si>
  <si>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</si>
  <si>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</si>
  <si>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</si>
  <si>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</si>
  <si>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</si>
  <si>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</si>
  <si>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</si>
  <si>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</si>
  <si>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</si>
  <si>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</si>
  <si>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</si>
  <si>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</si>
  <si>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</si>
  <si>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</si>
  <si>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</si>
  <si>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</si>
  <si>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</si>
  <si>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</si>
  <si>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</si>
  <si>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</si>
  <si>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</si>
  <si>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</si>
  <si>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</si>
  <si>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</si>
  <si>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</si>
  <si>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</si>
  <si>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</si>
  <si>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</si>
  <si>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</si>
  <si>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</si>
  <si>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</si>
  <si>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</si>
  <si>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</si>
  <si>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</si>
  <si>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</si>
  <si>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</si>
  <si>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</si>
  <si>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</si>
  <si>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</si>
  <si>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</si>
  <si>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</si>
  <si>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</si>
  <si>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</si>
  <si>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</si>
  <si>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</si>
  <si>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</si>
  <si>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</si>
  <si>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</si>
  <si>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</si>
  <si>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D.1.1.2</t>
  </si>
  <si>
    <t>Miniskate</t>
  </si>
  <si>
    <t>STA</t>
  </si>
  <si>
    <t>1</t>
  </si>
  <si>
    <t>{e3c3ad6b-2d16-4d0b-a767-c28a3a1e7ec2}</t>
  </si>
  <si>
    <t>2</t>
  </si>
  <si>
    <t>D.1.1.3</t>
  </si>
  <si>
    <t>Boulder - lezecká stěna s vyhlídkou</t>
  </si>
  <si>
    <t>{a063390b-e1a4-46fa-9e4d-c33565758377}</t>
  </si>
  <si>
    <t>D.1.1.4</t>
  </si>
  <si>
    <t>Ping pong</t>
  </si>
  <si>
    <t>{5f73dfab-b893-43fa-8e3e-b451886dd9db}</t>
  </si>
  <si>
    <t>D.1.1.5</t>
  </si>
  <si>
    <t>Vrh koulí/petang</t>
  </si>
  <si>
    <t>{d3fca487-03ad-45c0-bcb3-dbfaf2c4e637}</t>
  </si>
  <si>
    <t>D.1.1.10</t>
  </si>
  <si>
    <t>Workout hřiště</t>
  </si>
  <si>
    <t>{22fe73bd-4c4e-4f98-a03b-d09e7fa4abcb}</t>
  </si>
  <si>
    <t>SO 01</t>
  </si>
  <si>
    <t>Přeložka potoka</t>
  </si>
  <si>
    <t>{e61577a4-a820-422a-a453-83774114d9ec}</t>
  </si>
  <si>
    <t>SO 02</t>
  </si>
  <si>
    <t>Parkoviště</t>
  </si>
  <si>
    <t>{f1972e07-2a3d-4d43-a5c9-992aca116723}</t>
  </si>
  <si>
    <t>SO 03</t>
  </si>
  <si>
    <t>Osvětlení</t>
  </si>
  <si>
    <t>{dccbd0f4-77d3-48b6-89df-e993c0cf1a59}</t>
  </si>
  <si>
    <t>SO 04</t>
  </si>
  <si>
    <t>Pítka</t>
  </si>
  <si>
    <t>{fe39829b-30a2-49ab-9ebc-07c245f06861}</t>
  </si>
  <si>
    <t>SO 05</t>
  </si>
  <si>
    <t>Ostatní stavební úpravy</t>
  </si>
  <si>
    <t>{e3bb95be-1f4a-450b-af69-f51b0faf3c21}</t>
  </si>
  <si>
    <t>SO 06</t>
  </si>
  <si>
    <t>Tenisové hřiště</t>
  </si>
  <si>
    <t>{f1f007c8-ada5-4de8-ac39-747b72480d8a}</t>
  </si>
  <si>
    <t>SO 07</t>
  </si>
  <si>
    <t>Běžecká dráha a doskočiště</t>
  </si>
  <si>
    <t>{67282009-5571-4da0-af0c-4ba6eb6ba5ac}</t>
  </si>
  <si>
    <t>VRN</t>
  </si>
  <si>
    <t>Vedlejší a ostatní rozpočtovací náklady</t>
  </si>
  <si>
    <t>{bcf41833-9df6-4c95-b0ce-54476732caa7}</t>
  </si>
  <si>
    <t>DL_B</t>
  </si>
  <si>
    <t>Dlažba betonová</t>
  </si>
  <si>
    <t>85,25</t>
  </si>
  <si>
    <t>HL_B</t>
  </si>
  <si>
    <t>Hlazený beton</t>
  </si>
  <si>
    <t>200</t>
  </si>
  <si>
    <t>KRYCÍ LIST SOUPISU PRACÍ</t>
  </si>
  <si>
    <t>HL_R</t>
  </si>
  <si>
    <t>Hloubení rýh</t>
  </si>
  <si>
    <t>10,595</t>
  </si>
  <si>
    <t>ODK</t>
  </si>
  <si>
    <t>Odkopávky</t>
  </si>
  <si>
    <t>121,838</t>
  </si>
  <si>
    <t>SKL</t>
  </si>
  <si>
    <t>Odvoz zeminy na skládku</t>
  </si>
  <si>
    <t>132,116</t>
  </si>
  <si>
    <t>ZAS</t>
  </si>
  <si>
    <t>Zásyp</t>
  </si>
  <si>
    <t>0,317</t>
  </si>
  <si>
    <t>Objekt:</t>
  </si>
  <si>
    <t>D.1.1.2 - Miniskate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</si>
  <si>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</si>
  <si>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</si>
  <si>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</si>
  <si>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</si>
  <si>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</si>
  <si>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</si>
  <si>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</si>
  <si>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</si>
  <si>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</si>
  <si>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</si>
  <si>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</si>
  <si>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</si>
  <si>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</si>
  <si>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</si>
  <si>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</si>
  <si>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</si>
  <si>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</si>
  <si>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</si>
  <si>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</si>
  <si>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</si>
  <si>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</si>
  <si>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</si>
  <si>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</si>
  <si>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</si>
  <si>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</si>
  <si>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</si>
  <si>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</si>
  <si>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</si>
  <si>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</si>
  <si>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</si>
  <si>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</si>
  <si>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</si>
  <si>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122351104</t>
  </si>
  <si>
    <t>Odkopávky a prokopávky nezapažené v hornině třídy těžitelnosti II skupiny 4 objem do 500 m3 strojně</t>
  </si>
  <si>
    <t>m3</t>
  </si>
  <si>
    <t>CS ÚRS 2022 01</t>
  </si>
  <si>
    <t>4</t>
  </si>
  <si>
    <t>2127044799</t>
  </si>
  <si>
    <t>VV</t>
  </si>
  <si>
    <t>DL_B*0,35</t>
  </si>
  <si>
    <t>HL_B*0,46</t>
  </si>
  <si>
    <t>Součet</t>
  </si>
  <si>
    <t>132351102</t>
  </si>
  <si>
    <t>Hloubení rýh nezapažených š do 800 mm v hornině třídy těžitelnosti II skupiny 4 objem do 50 m3 strojně</t>
  </si>
  <si>
    <t>-131071475</t>
  </si>
  <si>
    <t>"miniskate" 1,4*0,44*8,6*2</t>
  </si>
  <si>
    <t>3</t>
  </si>
  <si>
    <t>162251121</t>
  </si>
  <si>
    <t>Vodorovné přemístění do 20 m výkopku/sypaniny z horniny třídy těžitelnosti II skupiny 4 a 5</t>
  </si>
  <si>
    <t>82856327</t>
  </si>
  <si>
    <t>ZAS*2</t>
  </si>
  <si>
    <t>162751137</t>
  </si>
  <si>
    <t>Vodorovné přemístění přes 9 000 do 10000 m výkopku/sypaniny z horniny třídy těžitelnosti II skupiny 4 a 5</t>
  </si>
  <si>
    <t>-1013178677</t>
  </si>
  <si>
    <t>HL_R+ODK</t>
  </si>
  <si>
    <t>-ZAS</t>
  </si>
  <si>
    <t>5</t>
  </si>
  <si>
    <t>167151102</t>
  </si>
  <si>
    <t>Nakládání výkopku z hornin třídy těžitelnosti II skupiny 4 a 5 do 100 m3</t>
  </si>
  <si>
    <t>526140328</t>
  </si>
  <si>
    <t>ZAS*2+SKL</t>
  </si>
  <si>
    <t>6</t>
  </si>
  <si>
    <t>171152501</t>
  </si>
  <si>
    <t>Zhutnění podloží z hornin soudržných nebo nesoudržných pod násypy</t>
  </si>
  <si>
    <t>m2</t>
  </si>
  <si>
    <t>-762054347</t>
  </si>
  <si>
    <t>DL_B+HL_B</t>
  </si>
  <si>
    <t>7</t>
  </si>
  <si>
    <t>171251201</t>
  </si>
  <si>
    <t>Uložení sypaniny na skládky nebo meziskládky</t>
  </si>
  <si>
    <t>1782111412</t>
  </si>
  <si>
    <t>ZAS+SKL</t>
  </si>
  <si>
    <t>8</t>
  </si>
  <si>
    <t>174111101</t>
  </si>
  <si>
    <t>Zásyp jam, šachet rýh nebo kolem objektů sypaninou se zhutněním ručně</t>
  </si>
  <si>
    <t>626541655</t>
  </si>
  <si>
    <t>"miniskate" 0,6*0,44*0,6*2</t>
  </si>
  <si>
    <t>Zakládání</t>
  </si>
  <si>
    <t>9</t>
  </si>
  <si>
    <t>275313611</t>
  </si>
  <si>
    <t>Základové patky z betonu tř. C 16/20</t>
  </si>
  <si>
    <t>-1773427534</t>
  </si>
  <si>
    <t>"miniskate" 0,8*0,8*8*2</t>
  </si>
  <si>
    <t>10</t>
  </si>
  <si>
    <t>275351121</t>
  </si>
  <si>
    <t>Zřízení bednění základových patek</t>
  </si>
  <si>
    <t>-128054125</t>
  </si>
  <si>
    <t>"miniskate" (8+0,8)*2*0,8*2</t>
  </si>
  <si>
    <t>11</t>
  </si>
  <si>
    <t>275351122</t>
  </si>
  <si>
    <t>Odstranění bednění základových patek</t>
  </si>
  <si>
    <t>1568754668</t>
  </si>
  <si>
    <t>Svislé a kompletní konstrukce</t>
  </si>
  <si>
    <t>12</t>
  </si>
  <si>
    <t>311113116</t>
  </si>
  <si>
    <t>Nosná zeď tl přes 400 do 500 mm z hladkých tvárnic ztraceného bednění včetně výplně z betonu tř. C 8/10</t>
  </si>
  <si>
    <t>-1259584908</t>
  </si>
  <si>
    <t>1*4*2</t>
  </si>
  <si>
    <t>0,75*4*2</t>
  </si>
  <si>
    <t>13</t>
  </si>
  <si>
    <t>311361821</t>
  </si>
  <si>
    <t>Výztuž nosných zdí betonářskou ocelí 10 505</t>
  </si>
  <si>
    <t>t</t>
  </si>
  <si>
    <t>-1856972388</t>
  </si>
  <si>
    <t>14*0,5*0,03</t>
  </si>
  <si>
    <t>Komunikace pozemní</t>
  </si>
  <si>
    <t>14</t>
  </si>
  <si>
    <t>564861111</t>
  </si>
  <si>
    <t>Podklad ze štěrkodrtě ŠD plochy přes 100 m2 tl 200 mm</t>
  </si>
  <si>
    <t>-1680319855</t>
  </si>
  <si>
    <t>"ŠD 0/32" DL_B</t>
  </si>
  <si>
    <t>"ŠD 0/32" HL_B</t>
  </si>
  <si>
    <t>564931312</t>
  </si>
  <si>
    <t>Podklad z betonového recyklátu plochy přes 100 m2 tl 100 mm</t>
  </si>
  <si>
    <t>-2110999283</t>
  </si>
  <si>
    <t>"fr. 0/32" HL_B*1,1</t>
  </si>
  <si>
    <t>16</t>
  </si>
  <si>
    <t>56493R01</t>
  </si>
  <si>
    <t>Výplň obetonovaných ploch miniskatu vhodným materiálem se zhutněním (recyklát, vytěžená zemina..)</t>
  </si>
  <si>
    <t>-1520746069</t>
  </si>
  <si>
    <t>0,9*8*2</t>
  </si>
  <si>
    <t>1,36*8*1,5*2</t>
  </si>
  <si>
    <t>17</t>
  </si>
  <si>
    <t>581 R01</t>
  </si>
  <si>
    <t>Hlazený betonový povrch - ŽB deska C25/30 XF1 - leštěný + 1 vrstva KARI 8 mm 150*150mm, probarvení dle PD, včetně bednění</t>
  </si>
  <si>
    <t>-1390823756</t>
  </si>
  <si>
    <t>"miniskate - půdorysná plocha, bez zakřivení" 200</t>
  </si>
  <si>
    <t>18</t>
  </si>
  <si>
    <t>596811220</t>
  </si>
  <si>
    <t>Kladení betonové dlažby komunikací pro pěší do lože z kameniva velikosti přes 0,09 do 0,25 m2 pl do 50 m2</t>
  </si>
  <si>
    <t>1053189344</t>
  </si>
  <si>
    <t>29,5*1,5</t>
  </si>
  <si>
    <t>8*1*2</t>
  </si>
  <si>
    <t>25*1</t>
  </si>
  <si>
    <t>19</t>
  </si>
  <si>
    <t>M</t>
  </si>
  <si>
    <t>592R01</t>
  </si>
  <si>
    <t>dlažba plošná betonová chodníková 500x500x50mm</t>
  </si>
  <si>
    <t>845221682</t>
  </si>
  <si>
    <t>85,25*1,03 'Přepočtené koeficientem množství</t>
  </si>
  <si>
    <t>Ostatní konstrukce a práce, bourání</t>
  </si>
  <si>
    <t>20</t>
  </si>
  <si>
    <t>916331112</t>
  </si>
  <si>
    <t>Osazení zahradního obrubníku betonového do lože z betonu s boční opěrou</t>
  </si>
  <si>
    <t>m</t>
  </si>
  <si>
    <t>128019631</t>
  </si>
  <si>
    <t>"miniskate" 29,5+4,5+8*2+25</t>
  </si>
  <si>
    <t>OBR_PA</t>
  </si>
  <si>
    <t>59217003</t>
  </si>
  <si>
    <t>obrubník betonový zahradní 500x50x250mm</t>
  </si>
  <si>
    <t>601686192</t>
  </si>
  <si>
    <t>75*1,05 'Přepočtené koeficientem množství</t>
  </si>
  <si>
    <t>22</t>
  </si>
  <si>
    <t>919726122</t>
  </si>
  <si>
    <t>Geotextilie pro ochranu, separaci a filtraci netkaná měrná hm přes 200 do 300 g/m2</t>
  </si>
  <si>
    <t>-312051839</t>
  </si>
  <si>
    <t>HL_B+DL_B</t>
  </si>
  <si>
    <t>23</t>
  </si>
  <si>
    <t>632481213</t>
  </si>
  <si>
    <t>Separační vrstva z PE fólie</t>
  </si>
  <si>
    <t>-976198110</t>
  </si>
  <si>
    <t>998</t>
  </si>
  <si>
    <t>Přesun hmot</t>
  </si>
  <si>
    <t>24</t>
  </si>
  <si>
    <t>998222012</t>
  </si>
  <si>
    <t>Přesun hmot pro tělovýchovné plochy</t>
  </si>
  <si>
    <t>1295131576</t>
  </si>
  <si>
    <t>PSV</t>
  </si>
  <si>
    <t>Práce a dodávky PSV</t>
  </si>
  <si>
    <t>767</t>
  </si>
  <si>
    <t>Konstrukce zámečnické</t>
  </si>
  <si>
    <t>25</t>
  </si>
  <si>
    <t>767 Z01</t>
  </si>
  <si>
    <t xml:space="preserve">D+M ochranného zábradlí výšky 1,2, včetně kotvení a povrchové úpravy </t>
  </si>
  <si>
    <t>408441591</t>
  </si>
  <si>
    <t>1,5*2+8*2+2</t>
  </si>
  <si>
    <t>26</t>
  </si>
  <si>
    <t>767 Z02</t>
  </si>
  <si>
    <t xml:space="preserve">D+M trubky ocelová pozinovaná 60/3 pro členení barevného řešení rampy - včetně kotvení a povrchové úpravy </t>
  </si>
  <si>
    <t>-1138437895</t>
  </si>
  <si>
    <t>"prokotveno pomocí armovacího prutu 8 mm do KARI, sváry po 40cm" 25+32+1,5+2+4+1,5</t>
  </si>
  <si>
    <t>27</t>
  </si>
  <si>
    <t>998767101</t>
  </si>
  <si>
    <t>Přesun hmot tonážní pro zámečnické konstrukce v objektech v do 6 m</t>
  </si>
  <si>
    <t>-1402767827</t>
  </si>
  <si>
    <t>6,424</t>
  </si>
  <si>
    <t>5,341</t>
  </si>
  <si>
    <t>1,083</t>
  </si>
  <si>
    <t>D.1.1.3 - Boulder - lezecká stěna s vyhlídkou</t>
  </si>
  <si>
    <t xml:space="preserve">    999 - Vybavení</t>
  </si>
  <si>
    <t>122351101</t>
  </si>
  <si>
    <t>Odkopávky a prokopávky nezapažené v hornině třídy těžitelnosti II skupiny 4 objem do 20 m3 strojně</t>
  </si>
  <si>
    <t>763568596</t>
  </si>
  <si>
    <t>"plocha pro boulder" 12,57*0,3</t>
  </si>
  <si>
    <t>"základ pro boulder" 3,14*1,3*1,3*0,5</t>
  </si>
  <si>
    <t>-803102635</t>
  </si>
  <si>
    <t>"na mezideponii a zpět - zásyp" ZAS*2</t>
  </si>
  <si>
    <t>689731566</t>
  </si>
  <si>
    <t>ODK-ZAS</t>
  </si>
  <si>
    <t>"boulder + dopadiště" 12,57</t>
  </si>
  <si>
    <t>"základ pro boulder" 3,14*1,3*1,3*0,5-3,14*1*1*0,5</t>
  </si>
  <si>
    <t>" boulder pr. 2,0m" 3,14*1*1*0,3</t>
  </si>
  <si>
    <t>" boulder pr. 2,0m" 2*3,14*1*0,3</t>
  </si>
  <si>
    <t>581 R05</t>
  </si>
  <si>
    <t>Pískové doskočiště</t>
  </si>
  <si>
    <t>-331646315</t>
  </si>
  <si>
    <t xml:space="preserve">" Dopadová plocha písek pro dětská hřiště š. 1100mm, tl. 300mm"  12,57-2,54</t>
  </si>
  <si>
    <t>919726121</t>
  </si>
  <si>
    <t>Geotextilie pro ochranu, separaci a filtraci netkaná měrná hm do 200 g/m2</t>
  </si>
  <si>
    <t>-192523554</t>
  </si>
  <si>
    <t>"plocha dopadové plochy" 12,56-2,54</t>
  </si>
  <si>
    <t>"obvdod" (12,56+5,65)*0,3</t>
  </si>
  <si>
    <t>-299235990</t>
  </si>
  <si>
    <t>999</t>
  </si>
  <si>
    <t>Vybavení</t>
  </si>
  <si>
    <t>RV10</t>
  </si>
  <si>
    <t xml:space="preserve">D+M Boulder - lezecká stěna s vyhlídkou-  specifikace dle PD</t>
  </si>
  <si>
    <t>kus</t>
  </si>
  <si>
    <t>2042567758</t>
  </si>
  <si>
    <t xml:space="preserve">Lezecká stěna s vyhlídkou  - provedení z dílců pro šachty - včetně vnitřních stupadel, bez těsnění</t>
  </si>
  <si>
    <t>Přechodový dílec DN 1000/h=650, skruž DN 1000/h500/zákrytová deska DN 1500/h=275mm, skruž DN 1500/h=1000, šachtové dno DN 1500/h=1515mm</t>
  </si>
  <si>
    <t>Prokotvení do základové konstrukce</t>
  </si>
  <si>
    <t>Úchyty pro lezení 30 ks</t>
  </si>
  <si>
    <t>V ceně doprava, manipulace a technika pro montáž</t>
  </si>
  <si>
    <t>0,545</t>
  </si>
  <si>
    <t>ODkopávky</t>
  </si>
  <si>
    <t>7,616</t>
  </si>
  <si>
    <t>POLY</t>
  </si>
  <si>
    <t>Polyuretanový povrch</t>
  </si>
  <si>
    <t>30,465</t>
  </si>
  <si>
    <t>8,161</t>
  </si>
  <si>
    <t>D.1.1.4 - Ping pong</t>
  </si>
  <si>
    <t>-1735444141</t>
  </si>
  <si>
    <t>POLY*0,25</t>
  </si>
  <si>
    <t>"ping-pong" 1,525*0,65*0,55</t>
  </si>
  <si>
    <t>"ping-pong - bednění přímo do výkopu bez bednění" 1,525*0,65*0,8</t>
  </si>
  <si>
    <t>564921311</t>
  </si>
  <si>
    <t>Podklad z betonového recyklátu plochy přes 100 m2 tl 60 mm</t>
  </si>
  <si>
    <t>653489684</t>
  </si>
  <si>
    <t>564952111</t>
  </si>
  <si>
    <t>Podklad z mechanicky zpevněného kameniva MZK tl 150 mm</t>
  </si>
  <si>
    <t>-980727092</t>
  </si>
  <si>
    <t>577133111</t>
  </si>
  <si>
    <t>Asfaltový beton vrstva obrusná ACO 8 (ABJ) tl 40 mm š do 3 m z nemodifikovaného asfaltu</t>
  </si>
  <si>
    <t>118071392</t>
  </si>
  <si>
    <t>581 R02</t>
  </si>
  <si>
    <t>Sportovní povrch - polyuretanový, např. COURTSOL STANDING (barva dle PD)</t>
  </si>
  <si>
    <t>-1274051817</t>
  </si>
  <si>
    <t>"ping-pong" 4,52*6,74</t>
  </si>
  <si>
    <t>565269203</t>
  </si>
  <si>
    <t>"ping-pong" 6,74*2+4,52*2</t>
  </si>
  <si>
    <t>-1209637809</t>
  </si>
  <si>
    <t>22,52*1,05 'Přepočtené koeficientem množství</t>
  </si>
  <si>
    <t>-813294229</t>
  </si>
  <si>
    <t>RV11</t>
  </si>
  <si>
    <t xml:space="preserve">D+M Ping-pong stůl z hlazeného betonu, včetně  kotvení - specifikace dle PD</t>
  </si>
  <si>
    <t>697681311</t>
  </si>
  <si>
    <t>v.č. D.1.4.4</t>
  </si>
  <si>
    <t>Ping-pongový stůl z pohledového probarveného betonu C 30/37 - XC4, XF3 - kmpletní provedení včetně dodávky betonu a bednění</t>
  </si>
  <si>
    <t>Výztuž prutová + L profil - 229,96kg</t>
  </si>
  <si>
    <t>Výztuž sítě - 43,74 kg</t>
  </si>
  <si>
    <t>4,5</t>
  </si>
  <si>
    <t>59,77</t>
  </si>
  <si>
    <t>MLAT</t>
  </si>
  <si>
    <t>Mlatový povrch - vrh koulí</t>
  </si>
  <si>
    <t>230,08</t>
  </si>
  <si>
    <t>D.1.1.5 - Vrh koulí/petang</t>
  </si>
  <si>
    <t>122351103</t>
  </si>
  <si>
    <t>Odkopávky a prokopávky nezapažené v hornině třídy těžitelnosti II skupiny 4 objem do 100 m3 strojně</t>
  </si>
  <si>
    <t>-737476581</t>
  </si>
  <si>
    <t>MLAT*0,25+HL_B*0,5</t>
  </si>
  <si>
    <t>HL_B+MLAT</t>
  </si>
  <si>
    <t>564710112</t>
  </si>
  <si>
    <t>Podklad z kameniva hrubého drceného vel. 0-32 mm tl 60 mm</t>
  </si>
  <si>
    <t>1099293170</t>
  </si>
  <si>
    <t>"drcené kamenivo 0/32" MLAT</t>
  </si>
  <si>
    <t>564751111</t>
  </si>
  <si>
    <t>Podklad z kameniva hrubého drceného vel. 32-63 mm tl 150 mm</t>
  </si>
  <si>
    <t>-1107946945</t>
  </si>
  <si>
    <t>"drcené kamenivo 32/63" MLAT</t>
  </si>
  <si>
    <t>"fr. 0/32" HL_B</t>
  </si>
  <si>
    <t>"vrh koulí" 4,5</t>
  </si>
  <si>
    <t>581 R03</t>
  </si>
  <si>
    <t>Mlatový povrch - lomová výsivka 0/4, 50 mm</t>
  </si>
  <si>
    <t>426803524</t>
  </si>
  <si>
    <t>"vrh koulí" MLAT</t>
  </si>
  <si>
    <t>"vrh koulí" 23*2+19,5</t>
  </si>
  <si>
    <t>59217038</t>
  </si>
  <si>
    <t>obrubník betonový parkový barevný 500x80x250mm</t>
  </si>
  <si>
    <t>1763654021</t>
  </si>
  <si>
    <t>65,5*1,05 'Přepočtené koeficientem množství</t>
  </si>
  <si>
    <t>105108548</t>
  </si>
  <si>
    <t>RV01</t>
  </si>
  <si>
    <t>D+M Zarážecí břevno pro vrh koulí, včetně pouzder pro vsunutí kotvení + kotevní prvky</t>
  </si>
  <si>
    <t>-1381892821</t>
  </si>
  <si>
    <t>RV02</t>
  </si>
  <si>
    <t>D+M Kruh pro vrh koulí 2135mm/50mm, žárově zinkováno, včetně kotvení a betonu</t>
  </si>
  <si>
    <t>1264746519</t>
  </si>
  <si>
    <t>0,138</t>
  </si>
  <si>
    <t>39,575</t>
  </si>
  <si>
    <t>158,3</t>
  </si>
  <si>
    <t>39,713</t>
  </si>
  <si>
    <t>D.1.1.10 - Workout hřiště</t>
  </si>
  <si>
    <t>122351102</t>
  </si>
  <si>
    <t>Odkopávky a prokopávky nezapažené v hornině třídy těžitelnosti II skupiny 4 objem do 50 m3 strojně</t>
  </si>
  <si>
    <t>712215411</t>
  </si>
  <si>
    <t>"box" 0,5*0,5*0,55</t>
  </si>
  <si>
    <t>181 R02</t>
  </si>
  <si>
    <t>Sadové úpravy - úprava keřů a stromů zasahujících do prostoru hřiště, v případě potřeby pokácení s uložením na skládku</t>
  </si>
  <si>
    <t>kpl</t>
  </si>
  <si>
    <t>-1029304581</t>
  </si>
  <si>
    <t>"box - bez bednění, vylití betonu do připravého výkopu" 0,5*0,5*0,8</t>
  </si>
  <si>
    <t>"workout - modrá barva" 158,3</t>
  </si>
  <si>
    <t>"workout" 11,6+10,964+12,576+12,555+4,702+5,4+4,5*2</t>
  </si>
  <si>
    <t>Mezisoučet</t>
  </si>
  <si>
    <t>66,797*1,05 'Přepočtené koeficientem množství</t>
  </si>
  <si>
    <t>888263521</t>
  </si>
  <si>
    <t>RV12</t>
  </si>
  <si>
    <t>D+M Workoutové prvky pro dospělé - kompletní provedení dle specifikace PD</t>
  </si>
  <si>
    <t>soubor</t>
  </si>
  <si>
    <t>-1485576141</t>
  </si>
  <si>
    <t>v.č. D.1.4.10</t>
  </si>
  <si>
    <t>Hřiště vybaveno typovými prvky</t>
  </si>
  <si>
    <t>1x krajní hrazda ve výšce 2,5m</t>
  </si>
  <si>
    <t>1x hrazda ve výšce 2,3m - naproti 1x svislá žebřina</t>
  </si>
  <si>
    <t>1x bradla ve výšce 1,2m</t>
  </si>
  <si>
    <t>1x vodorovná žebřina ve výšce 2,5m + 1x lanová síť</t>
  </si>
  <si>
    <t>1x hrazda ve výšce 2m a naproti ní ve výšce 1,6m</t>
  </si>
  <si>
    <t>Položka obsahuje komletní provedení - zemní práce +odvoz na skládku, základovou konstrukci, kotvení a případné provedení povrchových úprav</t>
  </si>
  <si>
    <t>RV17</t>
  </si>
  <si>
    <t xml:space="preserve">D+M Boxovací trenažér - kompletní provedení dle specifikace PD_x000d_
</t>
  </si>
  <si>
    <t>-2047569070</t>
  </si>
  <si>
    <t>v.č. 1.4.10</t>
  </si>
  <si>
    <t>Vodorovný prvek L profil 200x10, dl. 1,8 - žárově zinkováno</t>
  </si>
  <si>
    <t>Svislý prvek L profil 250x10, dl. 2,69 - žárově zinkováno</t>
  </si>
  <si>
    <t>Výztuhy trubka pr. 100x5 + žárově zinkováno</t>
  </si>
  <si>
    <t>Svařeno a ukotveno do základu</t>
  </si>
  <si>
    <t>Boxovací pytel (2ks) tvořen - pneumatiky. vč. disků - 7ks, svařeny do jednoho celku</t>
  </si>
  <si>
    <t>Zavešeno na řetězu s karabinou</t>
  </si>
  <si>
    <t>18,469</t>
  </si>
  <si>
    <t>SO 01 - Přeložka potoka</t>
  </si>
  <si>
    <t xml:space="preserve">    4 - Vodorovné konstrukce</t>
  </si>
  <si>
    <t xml:space="preserve">    8 - Trubní vedení</t>
  </si>
  <si>
    <t>112101103</t>
  </si>
  <si>
    <t>Odstranění stromů listnatých průměru kmene přes 500 do 700 mm</t>
  </si>
  <si>
    <t>-2040779265</t>
  </si>
  <si>
    <t>"odstranění stromů, včetně odvětvení, uložení na skládku nebo jiné určené místo" 7</t>
  </si>
  <si>
    <t>112251104</t>
  </si>
  <si>
    <t>Odstranění pařezů D přes 700 do 900 mm</t>
  </si>
  <si>
    <t>-836973111</t>
  </si>
  <si>
    <t>"odstranění pařezu s dosypaním jámy a uložení na skládku nebo jiné určené místo" 7</t>
  </si>
  <si>
    <t>132351252</t>
  </si>
  <si>
    <t>Hloubení rýh nezapažených š do 2000 mm v hornině třídy těžitelnosti II skupiny 4 objem do 50 m3 strojně</t>
  </si>
  <si>
    <t>-2098857610</t>
  </si>
  <si>
    <t>"výkop rýhy v trase potoka" 75*1,5*0,3</t>
  </si>
  <si>
    <t>162351123</t>
  </si>
  <si>
    <t>Vodorovné přemístění přes 50 do 500 m výkopku/sypaniny z hornin třídy těžitelnosti II skupiny 4 a 5</t>
  </si>
  <si>
    <t>-163348510</t>
  </si>
  <si>
    <t>"uložení na dočasnou skládku a zpět - zásyp" ZAS*2</t>
  </si>
  <si>
    <t>33,75-7,5-7,781</t>
  </si>
  <si>
    <t>175151101</t>
  </si>
  <si>
    <t>Obsypání potrubí strojně sypaninou bez prohození, uloženou do 3 m</t>
  </si>
  <si>
    <t>1851514000</t>
  </si>
  <si>
    <t>75*1*0,3</t>
  </si>
  <si>
    <t>-3,14*0,25*0,25*75</t>
  </si>
  <si>
    <t>58331200</t>
  </si>
  <si>
    <t>štěrkopísek netříděný zásypový</t>
  </si>
  <si>
    <t>1369382873</t>
  </si>
  <si>
    <t>7,781*2 'Přepočtené koeficientem množství</t>
  </si>
  <si>
    <t>181311105</t>
  </si>
  <si>
    <t>Rozprostření ornice tl vrstvy přes 250 do 300 mm v rovině nebo ve svahu do 1:5 ručně</t>
  </si>
  <si>
    <t>-1367504541</t>
  </si>
  <si>
    <t>"rozprostření a dosypání výkopku ze skládky nad uložené potrubí a okolo potrubí v celé trase" 18,469</t>
  </si>
  <si>
    <t>181411131</t>
  </si>
  <si>
    <t>Založení parkového trávníku výsevem pl do 1000 m2 v rovině a ve svahu do 1:5</t>
  </si>
  <si>
    <t>-587919945</t>
  </si>
  <si>
    <t>75*1,5</t>
  </si>
  <si>
    <t>00572410</t>
  </si>
  <si>
    <t>osivo směs travní parková</t>
  </si>
  <si>
    <t>kg</t>
  </si>
  <si>
    <t>1480025814</t>
  </si>
  <si>
    <t>112,5*0,02 'Přepočtené koeficientem množství</t>
  </si>
  <si>
    <t>181951114</t>
  </si>
  <si>
    <t>Úprava pláně v hornině třídy těžitelnosti II skupiny 4 a 5 se zhutněním strojně</t>
  </si>
  <si>
    <t>1508048861</t>
  </si>
  <si>
    <t>"hutnění předepsané PD" 75</t>
  </si>
  <si>
    <t>Vodorovné konstrukce</t>
  </si>
  <si>
    <t>451572111</t>
  </si>
  <si>
    <t>Lože pod potrubí otevřený výkop z kameniva drobného těženého</t>
  </si>
  <si>
    <t>-1552266887</t>
  </si>
  <si>
    <t>75*1*0,1</t>
  </si>
  <si>
    <t>Trubní vedení</t>
  </si>
  <si>
    <t>871 R04</t>
  </si>
  <si>
    <t>Napojení a přepojení stávající strouhy, případná přeložka potoka, odčerpání vody za propustkem pro prováden a po dobu realizace</t>
  </si>
  <si>
    <t>-1210415547</t>
  </si>
  <si>
    <t>871425221</t>
  </si>
  <si>
    <t>Kanalizační potrubí z tvrdého PVC jednovrstvé tuhost třídy SN8 DN 500</t>
  </si>
  <si>
    <t>1470882947</t>
  </si>
  <si>
    <t>998276101</t>
  </si>
  <si>
    <t>Přesun hmot pro trubní vedení z trub z plastických hmot otevřený výkop</t>
  </si>
  <si>
    <t>-1465602426</t>
  </si>
  <si>
    <t>DL_Z</t>
  </si>
  <si>
    <t>Dlažba zámková</t>
  </si>
  <si>
    <t>17,5</t>
  </si>
  <si>
    <t>Obrubník parkový</t>
  </si>
  <si>
    <t>140</t>
  </si>
  <si>
    <t>21,35</t>
  </si>
  <si>
    <t>18,2</t>
  </si>
  <si>
    <t>3,15</t>
  </si>
  <si>
    <t>SO 02 - Parkoviště</t>
  </si>
  <si>
    <t>22102946</t>
  </si>
  <si>
    <t>DL_Z*0,5+OBR_PA*0,3*0,3</t>
  </si>
  <si>
    <t>902837209</t>
  </si>
  <si>
    <t>SKL+ZAS*2</t>
  </si>
  <si>
    <t>"zhutnění ploch okolo nových obrubníků" OBR_PA*0,3</t>
  </si>
  <si>
    <t>SKL+ZAS</t>
  </si>
  <si>
    <t>1960883844</t>
  </si>
  <si>
    <t>"zpětné dosypání okolo obrubníku" OBR_PA*0,15*0,15</t>
  </si>
  <si>
    <t>"ŠD 0/32" DL_Z</t>
  </si>
  <si>
    <t>596211210</t>
  </si>
  <si>
    <t>Kladení zámkové dlažby komunikací pro pěší tl 80 mm skupiny A pl do 50 m2</t>
  </si>
  <si>
    <t>532411512</t>
  </si>
  <si>
    <t>"parkovací místo ZTP" 3,5*5</t>
  </si>
  <si>
    <t>59245213</t>
  </si>
  <si>
    <t>dlažba zámková tvaru I 196x161x80mm přírodní</t>
  </si>
  <si>
    <t>894845545</t>
  </si>
  <si>
    <t>17,5*1,03 'Přepočtené koeficientem množství</t>
  </si>
  <si>
    <t>914111111</t>
  </si>
  <si>
    <t>Montáž svislé dopravní značky do velikosti 1 m2 objímkami na sloupek nebo konzolu</t>
  </si>
  <si>
    <t>-1281141567</t>
  </si>
  <si>
    <t>40445625</t>
  </si>
  <si>
    <t>informativní značky provozní IP8, IP9, IP11-IP13 500x700mm</t>
  </si>
  <si>
    <t>-1613744385</t>
  </si>
  <si>
    <t>914511111</t>
  </si>
  <si>
    <t>Montáž sloupku dopravních značek délky do 3,5 m s betonovým základem</t>
  </si>
  <si>
    <t>1150771241</t>
  </si>
  <si>
    <t>40445225</t>
  </si>
  <si>
    <t>sloupek pro dopravní značku Zn D 60mm v 3,5m</t>
  </si>
  <si>
    <t>203022032</t>
  </si>
  <si>
    <t>40445240</t>
  </si>
  <si>
    <t>patka pro sloupek Al D 60mm</t>
  </si>
  <si>
    <t>1035851141</t>
  </si>
  <si>
    <t>40445256</t>
  </si>
  <si>
    <t>svorka upínací na sloupek dopravní značky D 60mm</t>
  </si>
  <si>
    <t>1352381925</t>
  </si>
  <si>
    <t>40445253</t>
  </si>
  <si>
    <t>víčko plastové na sloupek D 60mm</t>
  </si>
  <si>
    <t>-1872289507</t>
  </si>
  <si>
    <t>915351113</t>
  </si>
  <si>
    <t>Předformátované vodorovné dopravní značení číslice nebo písmeno délky do 5 m</t>
  </si>
  <si>
    <t>-1218843591</t>
  </si>
  <si>
    <t>"značka ZTP" 1</t>
  </si>
  <si>
    <t>"parkoviště" 10,5*4+5*5*3+11,5*2</t>
  </si>
  <si>
    <t>140*1,05 'Přepočtené koeficientem množství</t>
  </si>
  <si>
    <t>998223011</t>
  </si>
  <si>
    <t>Přesun hmot pro pozemní komunikace s krytem dlážděným</t>
  </si>
  <si>
    <t>508859254</t>
  </si>
  <si>
    <t>SO 03 - Osvětlení</t>
  </si>
  <si>
    <t xml:space="preserve">    741 - Elektroinstalace - silnoproud</t>
  </si>
  <si>
    <t>741</t>
  </si>
  <si>
    <t>Elektroinstalace - silnoproud</t>
  </si>
  <si>
    <t>101 R01</t>
  </si>
  <si>
    <t>D+M doplnění rozvaděče RS2 o jistič 3x25A pro nový rozvaděč</t>
  </si>
  <si>
    <t>616519245</t>
  </si>
  <si>
    <t>741 R02</t>
  </si>
  <si>
    <t>D+M CYKY J5x4 - napojení z rozvaděče RS2 na nový rozvaděč</t>
  </si>
  <si>
    <t>-1761905180</t>
  </si>
  <si>
    <t>741 R03</t>
  </si>
  <si>
    <t>D+M CYKY J4x10 v zemi pro osvětlení</t>
  </si>
  <si>
    <t>-158332309</t>
  </si>
  <si>
    <t>460171143</t>
  </si>
  <si>
    <t>Hloubení kabelových nezapažených rýh strojně š 35 cm hl 50 cm v hornině tř II skupiny 4</t>
  </si>
  <si>
    <t>64</t>
  </si>
  <si>
    <t>128258685</t>
  </si>
  <si>
    <t>460451143</t>
  </si>
  <si>
    <t>Zásyp kabelových rýh strojně se zhutněním š 35 cm hl 40 cm z horniny tř II skupiny 4</t>
  </si>
  <si>
    <t>-1226737676</t>
  </si>
  <si>
    <t>460661112</t>
  </si>
  <si>
    <t>Kabelové lože z písku pro kabely nn bez zakrytí š lože přes 35 do 50 cm</t>
  </si>
  <si>
    <t>-855460506</t>
  </si>
  <si>
    <t>460671112</t>
  </si>
  <si>
    <t>Výstražná fólie pro krytí kabelů šířky 25 cm</t>
  </si>
  <si>
    <t>-746827439</t>
  </si>
  <si>
    <t>1010000034</t>
  </si>
  <si>
    <t>Horo 1002 A/M04022794 - hlavní osvětlení stadionu</t>
  </si>
  <si>
    <t>-949081738</t>
  </si>
  <si>
    <t>1010000034.1</t>
  </si>
  <si>
    <t>DRIVERBOX Horo 1002 HQI-TS +D/S/MHN-LA/MHN-FC/ST 14215003 - hlavní osvětlení stadionu - driverbox</t>
  </si>
  <si>
    <t>2128787658</t>
  </si>
  <si>
    <t>1010000034.2</t>
  </si>
  <si>
    <t>TA4_GL20_1050_4K_3A</t>
  </si>
  <si>
    <t>-1954089703</t>
  </si>
  <si>
    <t>1010000034.3</t>
  </si>
  <si>
    <t>TA4_GL20_700_4K_2A</t>
  </si>
  <si>
    <t>-1929541686</t>
  </si>
  <si>
    <t>1010000034.4</t>
  </si>
  <si>
    <t>VCS_GL02_1000_3K_3C</t>
  </si>
  <si>
    <t>-614535650</t>
  </si>
  <si>
    <t>1010000034.5</t>
  </si>
  <si>
    <t>VCS_GL02_1000_3K_2A</t>
  </si>
  <si>
    <t>-400326270</t>
  </si>
  <si>
    <t>1010000034.6</t>
  </si>
  <si>
    <t>VCS_GL02_700_3K_5A</t>
  </si>
  <si>
    <t>-361333716</t>
  </si>
  <si>
    <t>1010000034.7</t>
  </si>
  <si>
    <t>PHB140_360_GL01_350_3K</t>
  </si>
  <si>
    <t>-418286437</t>
  </si>
  <si>
    <t>1010000034.8</t>
  </si>
  <si>
    <t>Sloup 16m - dvoudílný 219-159-133-114-JBUD 16DD</t>
  </si>
  <si>
    <t>835015428</t>
  </si>
  <si>
    <t>1010000034.9</t>
  </si>
  <si>
    <t>rampa reflektorová - 3 reflektory, tr3 1500</t>
  </si>
  <si>
    <t>26700297</t>
  </si>
  <si>
    <t>1010000034.10</t>
  </si>
  <si>
    <t>Sloup 12m - JBUD 12T DD 159-133-114</t>
  </si>
  <si>
    <t>2009074150</t>
  </si>
  <si>
    <t>1010000034.11</t>
  </si>
  <si>
    <t>Reflektorová rampa - 2 reflektory, tr2/114-1000-pl</t>
  </si>
  <si>
    <t>864366214</t>
  </si>
  <si>
    <t>1010000034.12</t>
  </si>
  <si>
    <t>stožář 6m K6</t>
  </si>
  <si>
    <t>2092637236</t>
  </si>
  <si>
    <t>1010000034.13</t>
  </si>
  <si>
    <t>Stožár 4m K4</t>
  </si>
  <si>
    <t>-911971926</t>
  </si>
  <si>
    <t>1010098760</t>
  </si>
  <si>
    <t>SR481-25 Z/Un IP20 s 1 násuvnou pojistku EZN 25, sloupová svorkovnice</t>
  </si>
  <si>
    <t>171339075</t>
  </si>
  <si>
    <t>Skládka</t>
  </si>
  <si>
    <t>37,5</t>
  </si>
  <si>
    <t>22,5</t>
  </si>
  <si>
    <t>SO 04 - Pítka</t>
  </si>
  <si>
    <t>414723997</t>
  </si>
  <si>
    <t>37,5*1*1</t>
  </si>
  <si>
    <t>981664929</t>
  </si>
  <si>
    <t>"výkopek pro zásyp vedle rýhy" ZAS</t>
  </si>
  <si>
    <t>1574663144</t>
  </si>
  <si>
    <t>HL_R-ZAS</t>
  </si>
  <si>
    <t>-1697579426</t>
  </si>
  <si>
    <t>1206328930</t>
  </si>
  <si>
    <t>SKl</t>
  </si>
  <si>
    <t>-1406356016</t>
  </si>
  <si>
    <t>37,5*1*0,6</t>
  </si>
  <si>
    <t>-1024675671</t>
  </si>
  <si>
    <t>37,5*1*0,3</t>
  </si>
  <si>
    <t>-3,14*0,016*0,016*37,5</t>
  </si>
  <si>
    <t>1351099794</t>
  </si>
  <si>
    <t>11,22*2 'Přepočtené koeficientem množství</t>
  </si>
  <si>
    <t>-807011970</t>
  </si>
  <si>
    <t>37,5*0,1*1</t>
  </si>
  <si>
    <t>871 R01</t>
  </si>
  <si>
    <t>D+M Pítko z nerezavějící oceli, s půlkulatou miskou, na masivním sloupku, výška 845 mm nad zemí - specifikace dle PD</t>
  </si>
  <si>
    <t>1339011670</t>
  </si>
  <si>
    <t>871 R02</t>
  </si>
  <si>
    <t>D+M Vodovodní šachta VŠ 1200x900mm, revizní komínek, poklop pro pojezd, včetně ventilu pro pítko a uzávěru, kompletní provedení</t>
  </si>
  <si>
    <t>778091829</t>
  </si>
  <si>
    <t>871 R03</t>
  </si>
  <si>
    <t xml:space="preserve">Napojení na stávající vodovodní přípojku v objektu </t>
  </si>
  <si>
    <t>-1617872895</t>
  </si>
  <si>
    <t>871161141</t>
  </si>
  <si>
    <t>Montáž potrubí z PE100 SDR 11 otevřený výkop svařovaných na tupo D 32 x 3,0 mm</t>
  </si>
  <si>
    <t>-573156053</t>
  </si>
  <si>
    <t>28613170</t>
  </si>
  <si>
    <t>trubka vodovodní PE100 SDR11 se signalizační vrstvou 32x3,0mm</t>
  </si>
  <si>
    <t>2133852210</t>
  </si>
  <si>
    <t>37,5*1,015 'Přepočtené koeficientem množství</t>
  </si>
  <si>
    <t>-477446402</t>
  </si>
  <si>
    <t>SO 05 - Ostatní stavební úpravy</t>
  </si>
  <si>
    <t>916 R01</t>
  </si>
  <si>
    <t>Oplocení hřiště h=1,2m, kompletní dodávka včetně pate - kompletní dodávka dle specifikace v PD</t>
  </si>
  <si>
    <t>-1336044621</t>
  </si>
  <si>
    <t>"zatravněná plocha - hřiště" 100*2+64*2</t>
  </si>
  <si>
    <t>916 R02</t>
  </si>
  <si>
    <t xml:space="preserve">Přesun technologie závlahy (ocelový zásobník a ocelový přístřešek), zapojení a zprovoznění, úprava závlahové systému, přesun mimo běžeckou dráhu,  případné zkrácení potrubí závlahy, úprava polohy trysek</t>
  </si>
  <si>
    <t>1530545770</t>
  </si>
  <si>
    <t>916 R03</t>
  </si>
  <si>
    <t>Napojení na stávající oplocení</t>
  </si>
  <si>
    <t>-1432128118</t>
  </si>
  <si>
    <t>916 R04</t>
  </si>
  <si>
    <t>Nové oplocení (betonová výplň a ocelové sloupky), kompletní provedení</t>
  </si>
  <si>
    <t>-776999435</t>
  </si>
  <si>
    <t>916 R05</t>
  </si>
  <si>
    <t>Úprava chodníčku v místě kolize s běžeckou dráhou, odstranění stávajícího krytu s ložem a provedení nového povrchu s ložem v novém místě</t>
  </si>
  <si>
    <t>644065115</t>
  </si>
  <si>
    <t>166,25</t>
  </si>
  <si>
    <t>665</t>
  </si>
  <si>
    <t>SO 06 - Tenisové hřiště</t>
  </si>
  <si>
    <t>-350852349</t>
  </si>
  <si>
    <t>26201524</t>
  </si>
  <si>
    <t>-590187062</t>
  </si>
  <si>
    <t>-966239677</t>
  </si>
  <si>
    <t>-1175513359</t>
  </si>
  <si>
    <t>"hřiště" 665</t>
  </si>
  <si>
    <t>581 R06</t>
  </si>
  <si>
    <t xml:space="preserve">Lajnovaní </t>
  </si>
  <si>
    <t>2137756050</t>
  </si>
  <si>
    <t>D+M Oplocení výšky 4,025m, kompletní dodávka včetně patek, sloupků a pletiva, vstupních branek</t>
  </si>
  <si>
    <t>960380760</t>
  </si>
  <si>
    <t>"hřiště pro tenis a nohejbal" 18,2*2+36,6*2</t>
  </si>
  <si>
    <t>916 R06</t>
  </si>
  <si>
    <t>Demontáž stávající ochrany proti zakopávání míčů</t>
  </si>
  <si>
    <t>1013875462</t>
  </si>
  <si>
    <t>916 R07</t>
  </si>
  <si>
    <t>D+M ochrany proti zakopávání míčů za fotbalovou bránou (posun trasy)</t>
  </si>
  <si>
    <t>-667447883</t>
  </si>
  <si>
    <t>-868256040</t>
  </si>
  <si>
    <t>RV18</t>
  </si>
  <si>
    <t xml:space="preserve">D+M Vybavení tenisového kurtu (sloupky pro uchycení sítě, plastové linie, atd. -  včetně osazení, základu.) - specifikace dle PD</t>
  </si>
  <si>
    <t>-377962583</t>
  </si>
  <si>
    <t>DOSK</t>
  </si>
  <si>
    <t>Doskočiště</t>
  </si>
  <si>
    <t>32</t>
  </si>
  <si>
    <t xml:space="preserve">Odkopávky </t>
  </si>
  <si>
    <t>208,35</t>
  </si>
  <si>
    <t>1275</t>
  </si>
  <si>
    <t>122,85</t>
  </si>
  <si>
    <t>VYR</t>
  </si>
  <si>
    <t>Vyrovnání plochy okolo tribuny</t>
  </si>
  <si>
    <t>85,5</t>
  </si>
  <si>
    <t>SO 07 - Běžecká dráha a doskočiště</t>
  </si>
  <si>
    <t>122351106</t>
  </si>
  <si>
    <t>Odkopávky a prokopávky nezapažené v hornině třídy těžitelnosti II skupiny 4 objem do 5000 m3 strojně</t>
  </si>
  <si>
    <t>1410899784</t>
  </si>
  <si>
    <t>"před tribunou bude dráha v násypu, cca délka 100m/š. 4,8m" -100*4,8*0,25</t>
  </si>
  <si>
    <t>"pískové doškočiště" DOSK*0,3</t>
  </si>
  <si>
    <t>-1056687129</t>
  </si>
  <si>
    <t>"vyrovnání plochy před tribunou" VYR</t>
  </si>
  <si>
    <t>ODK-VYR</t>
  </si>
  <si>
    <t>SKL+VYR*2</t>
  </si>
  <si>
    <t>POLY+DOSK</t>
  </si>
  <si>
    <t>SKL+VYR</t>
  </si>
  <si>
    <t>171151111</t>
  </si>
  <si>
    <t>Uložení sypaniny z hornin nesoudržných sypkých do násypů zhutněných strojně</t>
  </si>
  <si>
    <t>2138912649</t>
  </si>
  <si>
    <t>Výškové srovnání terénu před tribunou, použitá zemina z výkopu dráhy</t>
  </si>
  <si>
    <t>"dráha délka cca 100m/š. 4,8m, pro vyrovnání cca 5cm" 100*4,8*0,05</t>
  </si>
  <si>
    <t>"pruh mezi tribunou a dráhou, dráha h=0,25m + 0,05 vyrovnání, celkem 0,3m" 1,6*50*0,3+2,5*50*0,3</t>
  </si>
  <si>
    <t>181311103</t>
  </si>
  <si>
    <t>Rozprostření ornice tl vrstvy do 200 mm v rovině nebo ve svahu do 1:5 ručně</t>
  </si>
  <si>
    <t>53401912</t>
  </si>
  <si>
    <t>"dráha délka cca 100m/š. 4,8m, pro vyrovnání cca 5cm pod dráhou" 100*4,8</t>
  </si>
  <si>
    <t>"pruh mezi tribunou a dráhou, dráha h=0,25m + 0,05 vyrovnání, celkem 0,3m" 1,6*50+50*2,5</t>
  </si>
  <si>
    <t>"běžecká dáha" 1275</t>
  </si>
  <si>
    <t>-149034666</t>
  </si>
  <si>
    <t>"pískové doškočiště" 8*4</t>
  </si>
  <si>
    <t>D+M Obruba běžecké dráhy</t>
  </si>
  <si>
    <t>-1872769934</t>
  </si>
  <si>
    <t>-2040634722</t>
  </si>
  <si>
    <t>DOSK+(8*2+4*2)*0,3</t>
  </si>
  <si>
    <t>-628941884</t>
  </si>
  <si>
    <t>RV03</t>
  </si>
  <si>
    <t>D+M Odrazové břevno pro skok do dálky, upevněného v rámu z FeZn, včetně ukotvení</t>
  </si>
  <si>
    <t>477105150</t>
  </si>
  <si>
    <t>RV04</t>
  </si>
  <si>
    <t>D+M Obrubník chodníkový pryžový - červený, kompletní dodávka</t>
  </si>
  <si>
    <t>1383347926</t>
  </si>
  <si>
    <t>"doskočiště" 8*2+5*2</t>
  </si>
  <si>
    <t>VRN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</si>
  <si>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</si>
  <si>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</si>
  <si>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</si>
  <si>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</si>
  <si>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</si>
  <si>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</si>
  <si>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</si>
  <si>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</si>
  <si>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</si>
  <si>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</si>
  <si>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-518317381</t>
  </si>
  <si>
    <t>Geodetické práce pro vytýčení inženýrských sítí a stavebních objektů</t>
  </si>
  <si>
    <t>012303000</t>
  </si>
  <si>
    <t>Geodetické práce po výstavbě</t>
  </si>
  <si>
    <t>-869495980</t>
  </si>
  <si>
    <t>Geodetické zaměření skutečného stavu</t>
  </si>
  <si>
    <t>013254000</t>
  </si>
  <si>
    <t>Dokumentace skutečného provedení stavby</t>
  </si>
  <si>
    <t>subor</t>
  </si>
  <si>
    <t>-319174555</t>
  </si>
  <si>
    <t>013294000</t>
  </si>
  <si>
    <t>Ostatní dokumentace - fotodokumentace</t>
  </si>
  <si>
    <t>-1644793832</t>
  </si>
  <si>
    <t>VRN3</t>
  </si>
  <si>
    <t>Zařízení staveniště</t>
  </si>
  <si>
    <t>030001000</t>
  </si>
  <si>
    <t>-1876448439</t>
  </si>
  <si>
    <t>034503000</t>
  </si>
  <si>
    <t>Informační tabule na staveništi</t>
  </si>
  <si>
    <t>1277049379</t>
  </si>
  <si>
    <t>039203000</t>
  </si>
  <si>
    <t>Úprava terénu po zrušení zařízení staveniště</t>
  </si>
  <si>
    <t>-571657708</t>
  </si>
  <si>
    <t>VRN4</t>
  </si>
  <si>
    <t>Inženýrská činnost</t>
  </si>
  <si>
    <t>043103000</t>
  </si>
  <si>
    <t>Zkoušky bez rozlišení</t>
  </si>
  <si>
    <t>-158755075</t>
  </si>
  <si>
    <t>044002000</t>
  </si>
  <si>
    <t>Revize</t>
  </si>
  <si>
    <t>610520014</t>
  </si>
  <si>
    <t>045203000</t>
  </si>
  <si>
    <t>Kompletační činnost</t>
  </si>
  <si>
    <t>-153974630</t>
  </si>
  <si>
    <t>045303000</t>
  </si>
  <si>
    <t>Koordinační činnost</t>
  </si>
  <si>
    <t>-1218496678</t>
  </si>
  <si>
    <t>SEZNAM FIGUR</t>
  </si>
  <si>
    <t>Výměra</t>
  </si>
  <si>
    <t xml:space="preserve"> D.1.1.2</t>
  </si>
  <si>
    <t>Použití figury:</t>
  </si>
  <si>
    <t xml:space="preserve"> D.1.1.3</t>
  </si>
  <si>
    <t xml:space="preserve"> D.1.1.4</t>
  </si>
  <si>
    <t xml:space="preserve"> D.1.1.5</t>
  </si>
  <si>
    <t xml:space="preserve"> D.1.1.10</t>
  </si>
  <si>
    <t xml:space="preserve"> SO 01</t>
  </si>
  <si>
    <t xml:space="preserve"> SO 02</t>
  </si>
  <si>
    <t xml:space="preserve"> SO 04</t>
  </si>
  <si>
    <t xml:space="preserve"> SO 06</t>
  </si>
  <si>
    <t xml:space="preserve"> SO 07</t>
  </si>
  <si>
    <t>Mlatový povrch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</si>
</sst>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2021/21/5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Vranovice sportoviště (7.6.2022)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7. 6. 2022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Obec Vranovice, Školní 1, Vranovice 691 25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Projecticon s.r.o., A. Kopeckého 151, Nový Hrádek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ROUND(SUM(AS95:AS107),2)</f>
        <v>0</v>
      </c>
      <c r="AT94" s="115">
        <f>ROUND(SUM(AV94:AW94),2)</f>
        <v>0</v>
      </c>
      <c r="AU94" s="116">
        <f>ROUND(SUM(AU95:AU107),5)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ROUND(SUM(AZ95:AZ107),2)</f>
        <v>0</v>
      </c>
      <c r="BA94" s="115">
        <f>ROUND(SUM(BA95:BA107),2)</f>
        <v>0</v>
      </c>
      <c r="BB94" s="115">
        <f>ROUND(SUM(BB95:BB107),2)</f>
        <v>0</v>
      </c>
      <c r="BC94" s="115">
        <f>ROUND(SUM(BC95:BC107),2)</f>
        <v>0</v>
      </c>
      <c r="BD94" s="117">
        <f>ROUND(SUM(BD95:BD107),2)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'D.1.1.2 - Miniskate'!J30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'D.1.1.2 - Miniskate'!P125</f>
        <v>0</v>
      </c>
      <c r="AV95" s="129">
        <f>'D.1.1.2 - Miniskate'!J33</f>
        <v>0</v>
      </c>
      <c r="AW95" s="129">
        <f>'D.1.1.2 - Miniskate'!J34</f>
        <v>0</v>
      </c>
      <c r="AX95" s="129">
        <f>'D.1.1.2 - Miniskate'!J35</f>
        <v>0</v>
      </c>
      <c r="AY95" s="129">
        <f>'D.1.1.2 - Miniskate'!J36</f>
        <v>0</v>
      </c>
      <c r="AZ95" s="129">
        <f>'D.1.1.2 - Miniskate'!F33</f>
        <v>0</v>
      </c>
      <c r="BA95" s="129">
        <f>'D.1.1.2 - Miniskate'!F34</f>
        <v>0</v>
      </c>
      <c r="BB95" s="129">
        <f>'D.1.1.2 - Miniskate'!F35</f>
        <v>0</v>
      </c>
      <c r="BC95" s="129">
        <f>'D.1.1.2 - Miniskate'!F36</f>
        <v>0</v>
      </c>
      <c r="BD95" s="131">
        <f>'D.1.1.2 - Miniskate'!F37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'D.1.1.3 - Boulder - lezec...'!J30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'D.1.1.3 - Boulder - lezec...'!P122</f>
        <v>0</v>
      </c>
      <c r="AV96" s="129">
        <f>'D.1.1.3 - Boulder - lezec...'!J33</f>
        <v>0</v>
      </c>
      <c r="AW96" s="129">
        <f>'D.1.1.3 - Boulder - lezec...'!J34</f>
        <v>0</v>
      </c>
      <c r="AX96" s="129">
        <f>'D.1.1.3 - Boulder - lezec...'!J35</f>
        <v>0</v>
      </c>
      <c r="AY96" s="129">
        <f>'D.1.1.3 - Boulder - lezec...'!J36</f>
        <v>0</v>
      </c>
      <c r="AZ96" s="129">
        <f>'D.1.1.3 - Boulder - lezec...'!F33</f>
        <v>0</v>
      </c>
      <c r="BA96" s="129">
        <f>'D.1.1.3 - Boulder - lezec...'!F34</f>
        <v>0</v>
      </c>
      <c r="BB96" s="129">
        <f>'D.1.1.3 - Boulder - lezec...'!F35</f>
        <v>0</v>
      </c>
      <c r="BC96" s="129">
        <f>'D.1.1.3 - Boulder - lezec...'!F36</f>
        <v>0</v>
      </c>
      <c r="BD96" s="131">
        <f>'D.1.1.3 - Boulder - lezec...'!F37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'D.1.1.4 - Ping pong'!J30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'D.1.1.4 - Ping pong'!P123</f>
        <v>0</v>
      </c>
      <c r="AV97" s="129">
        <f>'D.1.1.4 - Ping pong'!J33</f>
        <v>0</v>
      </c>
      <c r="AW97" s="129">
        <f>'D.1.1.4 - Ping pong'!J34</f>
        <v>0</v>
      </c>
      <c r="AX97" s="129">
        <f>'D.1.1.4 - Ping pong'!J35</f>
        <v>0</v>
      </c>
      <c r="AY97" s="129">
        <f>'D.1.1.4 - Ping pong'!J36</f>
        <v>0</v>
      </c>
      <c r="AZ97" s="129">
        <f>'D.1.1.4 - Ping pong'!F33</f>
        <v>0</v>
      </c>
      <c r="BA97" s="129">
        <f>'D.1.1.4 - Ping pong'!F34</f>
        <v>0</v>
      </c>
      <c r="BB97" s="129">
        <f>'D.1.1.4 - Ping pong'!F35</f>
        <v>0</v>
      </c>
      <c r="BC97" s="129">
        <f>'D.1.1.4 - Ping pong'!F36</f>
        <v>0</v>
      </c>
      <c r="BD97" s="131">
        <f>'D.1.1.4 - Ping pong'!F37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'D.1.1.5 - Vrh koulí-petang'!J30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'D.1.1.5 - Vrh koulí-petang'!P122</f>
        <v>0</v>
      </c>
      <c r="AV98" s="129">
        <f>'D.1.1.5 - Vrh koulí-petang'!J33</f>
        <v>0</v>
      </c>
      <c r="AW98" s="129">
        <f>'D.1.1.5 - Vrh koulí-petang'!J34</f>
        <v>0</v>
      </c>
      <c r="AX98" s="129">
        <f>'D.1.1.5 - Vrh koulí-petang'!J35</f>
        <v>0</v>
      </c>
      <c r="AY98" s="129">
        <f>'D.1.1.5 - Vrh koulí-petang'!J36</f>
        <v>0</v>
      </c>
      <c r="AZ98" s="129">
        <f>'D.1.1.5 - Vrh koulí-petang'!F33</f>
        <v>0</v>
      </c>
      <c r="BA98" s="129">
        <f>'D.1.1.5 - Vrh koulí-petang'!F34</f>
        <v>0</v>
      </c>
      <c r="BB98" s="129">
        <f>'D.1.1.5 - Vrh koulí-petang'!F35</f>
        <v>0</v>
      </c>
      <c r="BC98" s="129">
        <f>'D.1.1.5 - Vrh koulí-petang'!F36</f>
        <v>0</v>
      </c>
      <c r="BD98" s="131">
        <f>'D.1.1.5 - Vrh koulí-petang'!F37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'D.1.1.10 - Workout hřiště'!J30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'D.1.1.10 - Workout hřiště'!P123</f>
        <v>0</v>
      </c>
      <c r="AV99" s="129">
        <f>'D.1.1.10 - Workout hřiště'!J33</f>
        <v>0</v>
      </c>
      <c r="AW99" s="129">
        <f>'D.1.1.10 - Workout hřiště'!J34</f>
        <v>0</v>
      </c>
      <c r="AX99" s="129">
        <f>'D.1.1.10 - Workout hřiště'!J35</f>
        <v>0</v>
      </c>
      <c r="AY99" s="129">
        <f>'D.1.1.10 - Workout hřiště'!J36</f>
        <v>0</v>
      </c>
      <c r="AZ99" s="129">
        <f>'D.1.1.10 - Workout hřiště'!F33</f>
        <v>0</v>
      </c>
      <c r="BA99" s="129">
        <f>'D.1.1.10 - Workout hřiště'!F34</f>
        <v>0</v>
      </c>
      <c r="BB99" s="129">
        <f>'D.1.1.10 - Workout hřiště'!F35</f>
        <v>0</v>
      </c>
      <c r="BC99" s="129">
        <f>'D.1.1.10 - Workout hřiště'!F36</f>
        <v>0</v>
      </c>
      <c r="BD99" s="131">
        <f>'D.1.1.10 - Workout hřiště'!F37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01 - Přeložka potoka'!J30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'SO 01 - Přeložka potoka'!P121</f>
        <v>0</v>
      </c>
      <c r="AV100" s="129">
        <f>'SO 01 - Přeložka potoka'!J33</f>
        <v>0</v>
      </c>
      <c r="AW100" s="129">
        <f>'SO 01 - Přeložka potoka'!J34</f>
        <v>0</v>
      </c>
      <c r="AX100" s="129">
        <f>'SO 01 - Přeložka potoka'!J35</f>
        <v>0</v>
      </c>
      <c r="AY100" s="129">
        <f>'SO 01 - Přeložka potoka'!J36</f>
        <v>0</v>
      </c>
      <c r="AZ100" s="129">
        <f>'SO 01 - Přeložka potoka'!F33</f>
        <v>0</v>
      </c>
      <c r="BA100" s="129">
        <f>'SO 01 - Přeložka potoka'!F34</f>
        <v>0</v>
      </c>
      <c r="BB100" s="129">
        <f>'SO 01 - Přeložka potoka'!F35</f>
        <v>0</v>
      </c>
      <c r="BC100" s="129">
        <f>'SO 01 - Přeložka potoka'!F36</f>
        <v>0</v>
      </c>
      <c r="BD100" s="131">
        <f>'SO 01 - Přeložka potoka'!F37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02 - Parkoviště'!J30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'SO 02 - Parkoviště'!P121</f>
        <v>0</v>
      </c>
      <c r="AV101" s="129">
        <f>'SO 02 - Parkoviště'!J33</f>
        <v>0</v>
      </c>
      <c r="AW101" s="129">
        <f>'SO 02 - Parkoviště'!J34</f>
        <v>0</v>
      </c>
      <c r="AX101" s="129">
        <f>'SO 02 - Parkoviště'!J35</f>
        <v>0</v>
      </c>
      <c r="AY101" s="129">
        <f>'SO 02 - Parkoviště'!J36</f>
        <v>0</v>
      </c>
      <c r="AZ101" s="129">
        <f>'SO 02 - Parkoviště'!F33</f>
        <v>0</v>
      </c>
      <c r="BA101" s="129">
        <f>'SO 02 - Parkoviště'!F34</f>
        <v>0</v>
      </c>
      <c r="BB101" s="129">
        <f>'SO 02 - Parkoviště'!F35</f>
        <v>0</v>
      </c>
      <c r="BC101" s="129">
        <f>'SO 02 - Parkoviště'!F36</f>
        <v>0</v>
      </c>
      <c r="BD101" s="131">
        <f>'SO 02 - Parkoviště'!F37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03 - Osvětlení'!J30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'SO 03 - Osvětlení'!P118</f>
        <v>0</v>
      </c>
      <c r="AV102" s="129">
        <f>'SO 03 - Osvětlení'!J33</f>
        <v>0</v>
      </c>
      <c r="AW102" s="129">
        <f>'SO 03 - Osvětlení'!J34</f>
        <v>0</v>
      </c>
      <c r="AX102" s="129">
        <f>'SO 03 - Osvětlení'!J35</f>
        <v>0</v>
      </c>
      <c r="AY102" s="129">
        <f>'SO 03 - Osvětlení'!J36</f>
        <v>0</v>
      </c>
      <c r="AZ102" s="129">
        <f>'SO 03 - Osvětlení'!F33</f>
        <v>0</v>
      </c>
      <c r="BA102" s="129">
        <f>'SO 03 - Osvětlení'!F34</f>
        <v>0</v>
      </c>
      <c r="BB102" s="129">
        <f>'SO 03 - Osvětlení'!F35</f>
        <v>0</v>
      </c>
      <c r="BC102" s="129">
        <f>'SO 03 - Osvětlení'!F36</f>
        <v>0</v>
      </c>
      <c r="BD102" s="131">
        <f>'SO 03 - Osvětlení'!F37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04 - Pítka'!J30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'SO 04 - Pítka'!P121</f>
        <v>0</v>
      </c>
      <c r="AV103" s="129">
        <f>'SO 04 - Pítka'!J33</f>
        <v>0</v>
      </c>
      <c r="AW103" s="129">
        <f>'SO 04 - Pítka'!J34</f>
        <v>0</v>
      </c>
      <c r="AX103" s="129">
        <f>'SO 04 - Pítka'!J35</f>
        <v>0</v>
      </c>
      <c r="AY103" s="129">
        <f>'SO 04 - Pítka'!J36</f>
        <v>0</v>
      </c>
      <c r="AZ103" s="129">
        <f>'SO 04 - Pítka'!F33</f>
        <v>0</v>
      </c>
      <c r="BA103" s="129">
        <f>'SO 04 - Pítka'!F34</f>
        <v>0</v>
      </c>
      <c r="BB103" s="129">
        <f>'SO 04 - Pítka'!F35</f>
        <v>0</v>
      </c>
      <c r="BC103" s="129">
        <f>'SO 04 - Pítka'!F36</f>
        <v>0</v>
      </c>
      <c r="BD103" s="131">
        <f>'SO 04 - Pítka'!F37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05 - Ostatní stavební 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 05 - Ostatní stavební ...'!P118</f>
        <v>0</v>
      </c>
      <c r="AV104" s="129">
        <f>'SO 05 - Ostatní stavební ...'!J33</f>
        <v>0</v>
      </c>
      <c r="AW104" s="129">
        <f>'SO 05 - Ostatní stavební ...'!J34</f>
        <v>0</v>
      </c>
      <c r="AX104" s="129">
        <f>'SO 05 - Ostatní stavební ...'!J35</f>
        <v>0</v>
      </c>
      <c r="AY104" s="129">
        <f>'SO 05 - Ostatní stavební ...'!J36</f>
        <v>0</v>
      </c>
      <c r="AZ104" s="129">
        <f>'SO 05 - Ostatní stavební ...'!F33</f>
        <v>0</v>
      </c>
      <c r="BA104" s="129">
        <f>'SO 05 - Ostatní stavební ...'!F34</f>
        <v>0</v>
      </c>
      <c r="BB104" s="129">
        <f>'SO 05 - Ostatní stavební ...'!F35</f>
        <v>0</v>
      </c>
      <c r="BC104" s="129">
        <f>'SO 05 - Ostatní stavební ...'!F36</f>
        <v>0</v>
      </c>
      <c r="BD104" s="131">
        <f>'SO 05 - Ostatní stavební ...'!F37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06 - Tenisové hřiště'!J30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'SO 06 - Tenisové hřiště'!P122</f>
        <v>0</v>
      </c>
      <c r="AV105" s="129">
        <f>'SO 06 - Tenisové hřiště'!J33</f>
        <v>0</v>
      </c>
      <c r="AW105" s="129">
        <f>'SO 06 - Tenisové hřiště'!J34</f>
        <v>0</v>
      </c>
      <c r="AX105" s="129">
        <f>'SO 06 - Tenisové hřiště'!J35</f>
        <v>0</v>
      </c>
      <c r="AY105" s="129">
        <f>'SO 06 - Tenisové hřiště'!J36</f>
        <v>0</v>
      </c>
      <c r="AZ105" s="129">
        <f>'SO 06 - Tenisové hřiště'!F33</f>
        <v>0</v>
      </c>
      <c r="BA105" s="129">
        <f>'SO 06 - Tenisové hřiště'!F34</f>
        <v>0</v>
      </c>
      <c r="BB105" s="129">
        <f>'SO 06 - Tenisové hřiště'!F35</f>
        <v>0</v>
      </c>
      <c r="BC105" s="129">
        <f>'SO 06 - Tenisové hřiště'!F36</f>
        <v>0</v>
      </c>
      <c r="BD105" s="131">
        <f>'SO 06 - Tenisové hřiště'!F37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07 - Běžecká dráha a d...'!J30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'SO 07 - Běžecká dráha a d...'!P122</f>
        <v>0</v>
      </c>
      <c r="AV106" s="129">
        <f>'SO 07 - Běžecká dráha a d...'!J33</f>
        <v>0</v>
      </c>
      <c r="AW106" s="129">
        <f>'SO 07 - Běžecká dráha a d...'!J34</f>
        <v>0</v>
      </c>
      <c r="AX106" s="129">
        <f>'SO 07 - Běžecká dráha a d...'!J35</f>
        <v>0</v>
      </c>
      <c r="AY106" s="129">
        <f>'SO 07 - Běžecká dráha a d...'!J36</f>
        <v>0</v>
      </c>
      <c r="AZ106" s="129">
        <f>'SO 07 - Běžecká dráha a d...'!F33</f>
        <v>0</v>
      </c>
      <c r="BA106" s="129">
        <f>'SO 07 - Běžecká dráha a d...'!F34</f>
        <v>0</v>
      </c>
      <c r="BB106" s="129">
        <f>'SO 07 - Běžecká dráha a d...'!F35</f>
        <v>0</v>
      </c>
      <c r="BC106" s="129">
        <f>'SO 07 - Běžecká dráha a d...'!F36</f>
        <v>0</v>
      </c>
      <c r="BD106" s="131">
        <f>'SO 07 - Běžecká dráha a d...'!F37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'VRN - Vedlejší a ostatní 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33">
        <v>0</v>
      </c>
      <c r="AT107" s="134">
        <f>ROUND(SUM(AV107:AW107),2)</f>
        <v>0</v>
      </c>
      <c r="AU107" s="135">
        <f>'VRN - Vedlejší a ostatní ...'!P120</f>
        <v>0</v>
      </c>
      <c r="AV107" s="134">
        <f>'VRN - Vedlejší a ostatní ...'!J33</f>
        <v>0</v>
      </c>
      <c r="AW107" s="134">
        <f>'VRN - Vedlejší a ostatní ...'!J34</f>
        <v>0</v>
      </c>
      <c r="AX107" s="134">
        <f>'VRN - Vedlejší a ostatní ...'!J35</f>
        <v>0</v>
      </c>
      <c r="AY107" s="134">
        <f>'VRN - Vedlejší a ostatní ...'!J36</f>
        <v>0</v>
      </c>
      <c r="AZ107" s="134">
        <f>'VRN - Vedlejší a ostatní ...'!F33</f>
        <v>0</v>
      </c>
      <c r="BA107" s="134">
        <f>'VRN - Vedlejší a ostatní ...'!F34</f>
        <v>0</v>
      </c>
      <c r="BB107" s="134">
        <f>'VRN - Vedlejší a ostatní ...'!F35</f>
        <v>0</v>
      </c>
      <c r="BC107" s="134">
        <f>'VRN - Vedlejší a ostatní ...'!F36</f>
        <v>0</v>
      </c>
      <c r="BD107" s="136">
        <f>'VRN - Vedlejší a ostatní ...'!F37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2" customFormat="1" ht="30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</sheetData>
  <sheetProtection sheet="1" formatColumns="0" formatRows="0" objects="1" scenarios="1" spinCount="100000" saltValue="97o/l18QkmirlGBV3tUn8qAdbzgMxEpeVG7xoVGz/IahbTSg+1qvlHvtf0CNqgN+HdOBLRQrsiY/aYQSIMqjlQ==" hashValue="LHXG80YwR+Ps30jc272gAjz7iRgeAoWN6UyqXFvg62u3rKsIot1hxoy6+NJPxW4bYel+0bS1lqQbFJaZO9FjIQ==" algorithmName="SHA-512" password="CC35"/>
  <mergeCells count="90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5" location="'D.1.1.2 - Miniskate'!C2" display="/"/>
    <hyperlink ref="A96" location="'D.1.1.3 - Boulder - lezec...'!C2" display="/"/>
    <hyperlink ref="A97" location="'D.1.1.4 - Ping pong'!C2" display="/"/>
    <hyperlink ref="A98" location="'D.1.1.5 - Vrh koulí-petang'!C2" display="/"/>
    <hyperlink ref="A99" location="'D.1.1.10 - Workout hřiště'!C2" display="/"/>
    <hyperlink ref="A100" location="'SO 01 - Přeložka potoka'!C2" display="/"/>
    <hyperlink ref="A101" location="'SO 02 - Parkoviště'!C2" display="/"/>
    <hyperlink ref="A102" location="'SO 03 - Osvětlení'!C2" display="/"/>
    <hyperlink ref="A103" location="'SO 04 - Pítka'!C2" display="/"/>
    <hyperlink ref="A104" location="'SO 05 - Ostatní stavební ...'!C2" display="/"/>
    <hyperlink ref="A105" location="'SO 06 - Tenisové hřiště'!C2" display="/"/>
    <hyperlink ref="A106" location="'SO 07 - Běžecká dráha a d...'!C2" display="/"/>
    <hyperlink ref="A107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123</v>
      </c>
      <c r="BA2" s="137" t="s">
        <v>124</v>
      </c>
      <c r="BB2" s="137" t="s">
        <v>1</v>
      </c>
      <c r="BC2" s="137" t="s">
        <v>125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126</v>
      </c>
      <c r="BA3" s="137" t="s">
        <v>127</v>
      </c>
      <c r="BB3" s="137" t="s">
        <v>1</v>
      </c>
      <c r="BC3" s="137" t="s">
        <v>128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130</v>
      </c>
      <c r="BA4" s="137" t="s">
        <v>131</v>
      </c>
      <c r="BB4" s="137" t="s">
        <v>1</v>
      </c>
      <c r="BC4" s="137" t="s">
        <v>132</v>
      </c>
      <c r="BD4" s="137" t="s">
        <v>86</v>
      </c>
    </row>
    <row r="5" s="1" customFormat="1" ht="6.96" customHeight="1">
      <c r="B5" s="21"/>
      <c r="L5" s="21"/>
      <c r="AZ5" s="137" t="s">
        <v>133</v>
      </c>
      <c r="BA5" s="137" t="s">
        <v>134</v>
      </c>
      <c r="BB5" s="137" t="s">
        <v>1</v>
      </c>
      <c r="BC5" s="137" t="s">
        <v>135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136</v>
      </c>
      <c r="BA6" s="137" t="s">
        <v>137</v>
      </c>
      <c r="BB6" s="137" t="s">
        <v>1</v>
      </c>
      <c r="BC6" s="137" t="s">
        <v>138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  <c r="AZ7" s="137" t="s">
        <v>139</v>
      </c>
      <c r="BA7" s="137" t="s">
        <v>140</v>
      </c>
      <c r="BB7" s="137" t="s">
        <v>1</v>
      </c>
      <c r="BC7" s="137" t="s">
        <v>141</v>
      </c>
      <c r="BD7" s="137" t="s">
        <v>86</v>
      </c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ROUND((SUM(BE125:BE206)),  2)</f>
        <v>0</v>
      </c>
      <c r="G33" s="39"/>
      <c r="H33" s="39"/>
      <c r="I33" s="157">
        <v>0.20999999999999999</v>
      </c>
      <c r="J33" s="156">
        <f>ROUND(((SUM(BE125:BE206))*I33),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ROUND((SUM(BF125:BF206)),  2)</f>
        <v>0</v>
      </c>
      <c r="G34" s="39"/>
      <c r="H34" s="39"/>
      <c r="I34" s="157">
        <v>0.14999999999999999</v>
      </c>
      <c r="J34" s="156">
        <f>ROUND(((SUM(BF125:BF206))*I34),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ROUND((SUM(BG125:BG206)),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ROUND((SUM(BH125:BH206)),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ROUND((SUM(BI125:BI206)),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D.1.1.2 - Miniskate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J126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J150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152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153</v>
      </c>
      <c r="E101" s="190"/>
      <c r="F101" s="190"/>
      <c r="G101" s="190"/>
      <c r="H101" s="190"/>
      <c r="I101" s="190"/>
      <c r="J101" s="191">
        <f>J165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154</v>
      </c>
      <c r="E102" s="190"/>
      <c r="F102" s="190"/>
      <c r="G102" s="190"/>
      <c r="H102" s="190"/>
      <c r="I102" s="190"/>
      <c r="J102" s="191">
        <f>J188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155</v>
      </c>
      <c r="E103" s="190"/>
      <c r="F103" s="190"/>
      <c r="G103" s="190"/>
      <c r="H103" s="190"/>
      <c r="I103" s="190"/>
      <c r="J103" s="191">
        <f>J198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1"/>
      <c r="C104" s="182"/>
      <c r="D104" s="183" t="s">
        <v>156</v>
      </c>
      <c r="E104" s="184"/>
      <c r="F104" s="184"/>
      <c r="G104" s="184"/>
      <c r="H104" s="184"/>
      <c r="I104" s="184"/>
      <c r="J104" s="185">
        <f>J200</f>
        <v>0</v>
      </c>
      <c r="K104" s="182"/>
      <c r="L104" s="18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7"/>
      <c r="C105" s="188"/>
      <c r="D105" s="189" t="s">
        <v>157</v>
      </c>
      <c r="E105" s="190"/>
      <c r="F105" s="190"/>
      <c r="G105" s="190"/>
      <c r="H105" s="190"/>
      <c r="I105" s="190"/>
      <c r="J105" s="191">
        <f>J201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6" t="str">
        <f>E7</f>
        <v>Vranovice sportoviště (7.6.2022)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D.1.1.2 - Miniskate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Vranovice</v>
      </c>
      <c r="G119" s="41"/>
      <c r="H119" s="41"/>
      <c r="I119" s="33" t="s">
        <v>22</v>
      </c>
      <c r="J119" s="80" t="str">
        <f>IF(J12="","",J12)</f>
        <v>7. 6. 2022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Obec Vranovice, Školní 1, Vranovice 691 25</v>
      </c>
      <c r="G121" s="41"/>
      <c r="H121" s="41"/>
      <c r="I121" s="33" t="s">
        <v>30</v>
      </c>
      <c r="J121" s="37" t="str">
        <f>E21</f>
        <v xml:space="preserve">Projecticon s.r.o., A. Kopeckého 151, Nový Hrádek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3"/>
      <c r="B124" s="194"/>
      <c r="C124" s="195" t="s">
        <v>159</v>
      </c>
      <c r="D124" s="196" t="s">
        <v>61</v>
      </c>
      <c r="E124" s="196" t="s">
        <v>57</v>
      </c>
      <c r="F124" s="196" t="s">
        <v>58</v>
      </c>
      <c r="G124" s="196" t="s">
        <v>160</v>
      </c>
      <c r="H124" s="196" t="s">
        <v>161</v>
      </c>
      <c r="I124" s="196" t="s">
        <v>162</v>
      </c>
      <c r="J124" s="196" t="s">
        <v>146</v>
      </c>
      <c r="K124" s="197" t="s">
        <v>163</v>
      </c>
      <c r="L124" s="198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P126+P200</f>
        <v>0</v>
      </c>
      <c r="Q125" s="105"/>
      <c r="R125" s="201">
        <f>R126+R200</f>
        <v>68.430140274999985</v>
      </c>
      <c r="S125" s="105"/>
      <c r="T125" s="202">
        <f>T126+T200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148</v>
      </c>
      <c r="BK125" s="203">
        <f>BK126+BK200</f>
        <v>0</v>
      </c>
    </row>
    <row r="126" s="12" customFormat="1" ht="25.92" customHeight="1">
      <c r="A126" s="12"/>
      <c r="B126" s="204"/>
      <c r="C126" s="205"/>
      <c r="D126" s="206" t="s">
        <v>75</v>
      </c>
      <c r="E126" s="207" t="s">
        <v>171</v>
      </c>
      <c r="F126" s="207" t="s">
        <v>172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P127+P150+P158+P165+P188+P198</f>
        <v>0</v>
      </c>
      <c r="Q126" s="212"/>
      <c r="R126" s="213">
        <f>R127+R150+R158+R165+R188+R198</f>
        <v>68.424920274999991</v>
      </c>
      <c r="S126" s="212"/>
      <c r="T126" s="214">
        <f>T127+T150+T158+T165+T188+T198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84</v>
      </c>
      <c r="AT126" s="216" t="s">
        <v>75</v>
      </c>
      <c r="AU126" s="216" t="s">
        <v>76</v>
      </c>
      <c r="AY126" s="215" t="s">
        <v>173</v>
      </c>
      <c r="BK126" s="217">
        <f>BK127+BK150+BK158+BK165+BK188+BK198</f>
        <v>0</v>
      </c>
    </row>
    <row r="127" s="12" customFormat="1" ht="22.8" customHeight="1">
      <c r="A127" s="12"/>
      <c r="B127" s="204"/>
      <c r="C127" s="205"/>
      <c r="D127" s="206" t="s">
        <v>75</v>
      </c>
      <c r="E127" s="218" t="s">
        <v>84</v>
      </c>
      <c r="F127" s="218" t="s">
        <v>174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SUM(P128:P149)</f>
        <v>0</v>
      </c>
      <c r="Q127" s="212"/>
      <c r="R127" s="213">
        <f>SUM(R128:R149)</f>
        <v>0</v>
      </c>
      <c r="S127" s="212"/>
      <c r="T127" s="214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84</v>
      </c>
      <c r="AT127" s="216" t="s">
        <v>75</v>
      </c>
      <c r="AU127" s="216" t="s">
        <v>84</v>
      </c>
      <c r="AY127" s="215" t="s">
        <v>173</v>
      </c>
      <c r="BK127" s="217">
        <f>SUM(BK128:BK149)</f>
        <v>0</v>
      </c>
    </row>
    <row r="128" s="2" customFormat="1" ht="33" customHeight="1">
      <c r="A128" s="39"/>
      <c r="B128" s="40"/>
      <c r="C128" s="220" t="s">
        <v>84</v>
      </c>
      <c r="D128" s="220" t="s">
        <v>175</v>
      </c>
      <c r="E128" s="221" t="s">
        <v>176</v>
      </c>
      <c r="F128" s="222" t="s">
        <v>177</v>
      </c>
      <c r="G128" s="223" t="s">
        <v>178</v>
      </c>
      <c r="H128" s="224">
        <v>121.83799999999999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181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183</v>
      </c>
      <c r="G129" s="234"/>
      <c r="H129" s="238">
        <v>29.838000000000001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184</v>
      </c>
      <c r="G130" s="234"/>
      <c r="H130" s="238">
        <v>92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133</v>
      </c>
      <c r="F131" s="248" t="s">
        <v>185</v>
      </c>
      <c r="G131" s="246"/>
      <c r="H131" s="249">
        <v>121.83799999999999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3" customHeight="1">
      <c r="A132" s="39"/>
      <c r="B132" s="40"/>
      <c r="C132" s="220" t="s">
        <v>86</v>
      </c>
      <c r="D132" s="220" t="s">
        <v>175</v>
      </c>
      <c r="E132" s="221" t="s">
        <v>186</v>
      </c>
      <c r="F132" s="222" t="s">
        <v>187</v>
      </c>
      <c r="G132" s="223" t="s">
        <v>178</v>
      </c>
      <c r="H132" s="224">
        <v>10.595000000000001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188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189</v>
      </c>
      <c r="G133" s="234"/>
      <c r="H133" s="238">
        <v>10.595000000000001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130</v>
      </c>
      <c r="F134" s="248" t="s">
        <v>185</v>
      </c>
      <c r="G134" s="246"/>
      <c r="H134" s="249">
        <v>10.595000000000001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190</v>
      </c>
      <c r="D135" s="220" t="s">
        <v>175</v>
      </c>
      <c r="E135" s="221" t="s">
        <v>191</v>
      </c>
      <c r="F135" s="222" t="s">
        <v>192</v>
      </c>
      <c r="G135" s="223" t="s">
        <v>178</v>
      </c>
      <c r="H135" s="224">
        <v>0.63400000000000001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193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194</v>
      </c>
      <c r="G136" s="234"/>
      <c r="H136" s="238">
        <v>0.63400000000000001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37.8" customHeight="1">
      <c r="A137" s="39"/>
      <c r="B137" s="40"/>
      <c r="C137" s="220" t="s">
        <v>180</v>
      </c>
      <c r="D137" s="220" t="s">
        <v>175</v>
      </c>
      <c r="E137" s="221" t="s">
        <v>195</v>
      </c>
      <c r="F137" s="222" t="s">
        <v>196</v>
      </c>
      <c r="G137" s="223" t="s">
        <v>178</v>
      </c>
      <c r="H137" s="224">
        <v>132.11600000000001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197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198</v>
      </c>
      <c r="G138" s="234"/>
      <c r="H138" s="238">
        <v>132.43299999999999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76</v>
      </c>
      <c r="AY138" s="244" t="s">
        <v>173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199</v>
      </c>
      <c r="G139" s="234"/>
      <c r="H139" s="238">
        <v>-0.317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136</v>
      </c>
      <c r="F140" s="248" t="s">
        <v>185</v>
      </c>
      <c r="G140" s="246"/>
      <c r="H140" s="249">
        <v>132.11600000000001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200</v>
      </c>
      <c r="D141" s="220" t="s">
        <v>175</v>
      </c>
      <c r="E141" s="221" t="s">
        <v>201</v>
      </c>
      <c r="F141" s="222" t="s">
        <v>202</v>
      </c>
      <c r="G141" s="223" t="s">
        <v>178</v>
      </c>
      <c r="H141" s="224">
        <v>132.75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203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204</v>
      </c>
      <c r="G142" s="234"/>
      <c r="H142" s="238">
        <v>132.75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84</v>
      </c>
      <c r="AY142" s="244" t="s">
        <v>173</v>
      </c>
    </row>
    <row r="143" s="2" customFormat="1" ht="24.15" customHeight="1">
      <c r="A143" s="39"/>
      <c r="B143" s="40"/>
      <c r="C143" s="220" t="s">
        <v>205</v>
      </c>
      <c r="D143" s="220" t="s">
        <v>175</v>
      </c>
      <c r="E143" s="221" t="s">
        <v>206</v>
      </c>
      <c r="F143" s="222" t="s">
        <v>207</v>
      </c>
      <c r="G143" s="223" t="s">
        <v>208</v>
      </c>
      <c r="H143" s="224">
        <v>285.25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209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210</v>
      </c>
      <c r="G144" s="234"/>
      <c r="H144" s="238">
        <v>285.25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84</v>
      </c>
      <c r="AY144" s="244" t="s">
        <v>173</v>
      </c>
    </row>
    <row r="145" s="2" customFormat="1" ht="16.5" customHeight="1">
      <c r="A145" s="39"/>
      <c r="B145" s="40"/>
      <c r="C145" s="220" t="s">
        <v>211</v>
      </c>
      <c r="D145" s="220" t="s">
        <v>175</v>
      </c>
      <c r="E145" s="221" t="s">
        <v>212</v>
      </c>
      <c r="F145" s="222" t="s">
        <v>213</v>
      </c>
      <c r="G145" s="223" t="s">
        <v>178</v>
      </c>
      <c r="H145" s="224">
        <v>132.43299999999999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214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215</v>
      </c>
      <c r="G146" s="234"/>
      <c r="H146" s="238">
        <v>132.43299999999999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216</v>
      </c>
      <c r="D147" s="220" t="s">
        <v>175</v>
      </c>
      <c r="E147" s="221" t="s">
        <v>217</v>
      </c>
      <c r="F147" s="222" t="s">
        <v>218</v>
      </c>
      <c r="G147" s="223" t="s">
        <v>178</v>
      </c>
      <c r="H147" s="224">
        <v>0.317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219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220</v>
      </c>
      <c r="G148" s="234"/>
      <c r="H148" s="238">
        <v>0.317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139</v>
      </c>
      <c r="F149" s="248" t="s">
        <v>185</v>
      </c>
      <c r="G149" s="246"/>
      <c r="H149" s="249">
        <v>0.317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12" customFormat="1" ht="22.8" customHeight="1">
      <c r="A150" s="12"/>
      <c r="B150" s="204"/>
      <c r="C150" s="205"/>
      <c r="D150" s="206" t="s">
        <v>75</v>
      </c>
      <c r="E150" s="218" t="s">
        <v>86</v>
      </c>
      <c r="F150" s="218" t="s">
        <v>221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SUM(P151:P157)</f>
        <v>0</v>
      </c>
      <c r="Q150" s="212"/>
      <c r="R150" s="213">
        <f>SUM(R151:R157)</f>
        <v>23.636787199999997</v>
      </c>
      <c r="S150" s="212"/>
      <c r="T150" s="214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84</v>
      </c>
      <c r="AT150" s="216" t="s">
        <v>75</v>
      </c>
      <c r="AU150" s="216" t="s">
        <v>84</v>
      </c>
      <c r="AY150" s="215" t="s">
        <v>173</v>
      </c>
      <c r="BK150" s="217">
        <f>SUM(BK151:BK157)</f>
        <v>0</v>
      </c>
    </row>
    <row r="151" s="2" customFormat="1" ht="16.5" customHeight="1">
      <c r="A151" s="39"/>
      <c r="B151" s="40"/>
      <c r="C151" s="220" t="s">
        <v>222</v>
      </c>
      <c r="D151" s="220" t="s">
        <v>175</v>
      </c>
      <c r="E151" s="221" t="s">
        <v>223</v>
      </c>
      <c r="F151" s="222" t="s">
        <v>224</v>
      </c>
      <c r="G151" s="223" t="s">
        <v>178</v>
      </c>
      <c r="H151" s="224">
        <v>10.24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2.3010199999999998</v>
      </c>
      <c r="R151" s="229">
        <f>Q151*H151</f>
        <v>23.562444799999998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225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226</v>
      </c>
      <c r="G152" s="234"/>
      <c r="H152" s="238">
        <v>10.24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1</v>
      </c>
      <c r="F153" s="248" t="s">
        <v>185</v>
      </c>
      <c r="G153" s="246"/>
      <c r="H153" s="249">
        <v>10.24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2" customFormat="1" ht="16.5" customHeight="1">
      <c r="A154" s="39"/>
      <c r="B154" s="40"/>
      <c r="C154" s="220" t="s">
        <v>227</v>
      </c>
      <c r="D154" s="220" t="s">
        <v>175</v>
      </c>
      <c r="E154" s="221" t="s">
        <v>228</v>
      </c>
      <c r="F154" s="222" t="s">
        <v>229</v>
      </c>
      <c r="G154" s="223" t="s">
        <v>208</v>
      </c>
      <c r="H154" s="224">
        <v>28.16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0.00264</v>
      </c>
      <c r="R154" s="229">
        <f>Q154*H154</f>
        <v>0.074342400000000003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230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231</v>
      </c>
      <c r="G155" s="234"/>
      <c r="H155" s="238">
        <v>28.16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76</v>
      </c>
      <c r="AY155" s="244" t="s">
        <v>173</v>
      </c>
    </row>
    <row r="156" s="14" customFormat="1">
      <c r="A156" s="14"/>
      <c r="B156" s="245"/>
      <c r="C156" s="246"/>
      <c r="D156" s="235" t="s">
        <v>182</v>
      </c>
      <c r="E156" s="247" t="s">
        <v>1</v>
      </c>
      <c r="F156" s="248" t="s">
        <v>185</v>
      </c>
      <c r="G156" s="246"/>
      <c r="H156" s="249">
        <v>28.16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182</v>
      </c>
      <c r="AU156" s="255" t="s">
        <v>86</v>
      </c>
      <c r="AV156" s="14" t="s">
        <v>180</v>
      </c>
      <c r="AW156" s="14" t="s">
        <v>32</v>
      </c>
      <c r="AX156" s="14" t="s">
        <v>84</v>
      </c>
      <c r="AY156" s="255" t="s">
        <v>173</v>
      </c>
    </row>
    <row r="157" s="2" customFormat="1" ht="16.5" customHeight="1">
      <c r="A157" s="39"/>
      <c r="B157" s="40"/>
      <c r="C157" s="220" t="s">
        <v>232</v>
      </c>
      <c r="D157" s="220" t="s">
        <v>175</v>
      </c>
      <c r="E157" s="221" t="s">
        <v>233</v>
      </c>
      <c r="F157" s="222" t="s">
        <v>234</v>
      </c>
      <c r="G157" s="223" t="s">
        <v>208</v>
      </c>
      <c r="H157" s="224">
        <v>28.16</v>
      </c>
      <c r="I157" s="225"/>
      <c r="J157" s="226">
        <f>ROUND(I157*H157,2)</f>
        <v>0</v>
      </c>
      <c r="K157" s="222" t="s">
        <v>179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235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190</v>
      </c>
      <c r="F158" s="218" t="s">
        <v>236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SUM(P159:P164)</f>
        <v>0</v>
      </c>
      <c r="Q158" s="212"/>
      <c r="R158" s="213">
        <f>SUM(R159:R164)</f>
        <v>16.1335762</v>
      </c>
      <c r="S158" s="212"/>
      <c r="T158" s="214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SUM(BK159:BK164)</f>
        <v>0</v>
      </c>
    </row>
    <row r="159" s="2" customFormat="1" ht="33" customHeight="1">
      <c r="A159" s="39"/>
      <c r="B159" s="40"/>
      <c r="C159" s="220" t="s">
        <v>237</v>
      </c>
      <c r="D159" s="220" t="s">
        <v>175</v>
      </c>
      <c r="E159" s="221" t="s">
        <v>238</v>
      </c>
      <c r="F159" s="222" t="s">
        <v>239</v>
      </c>
      <c r="G159" s="223" t="s">
        <v>208</v>
      </c>
      <c r="H159" s="224">
        <v>14</v>
      </c>
      <c r="I159" s="225"/>
      <c r="J159" s="226">
        <f>ROUND(I159*H159,2)</f>
        <v>0</v>
      </c>
      <c r="K159" s="222" t="s">
        <v>179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1.13666</v>
      </c>
      <c r="R159" s="229">
        <f>Q159*H159</f>
        <v>15.91324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240</v>
      </c>
    </row>
    <row r="160" s="13" customFormat="1">
      <c r="A160" s="13"/>
      <c r="B160" s="233"/>
      <c r="C160" s="234"/>
      <c r="D160" s="235" t="s">
        <v>182</v>
      </c>
      <c r="E160" s="236" t="s">
        <v>1</v>
      </c>
      <c r="F160" s="237" t="s">
        <v>241</v>
      </c>
      <c r="G160" s="234"/>
      <c r="H160" s="238">
        <v>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32</v>
      </c>
      <c r="AX160" s="13" t="s">
        <v>76</v>
      </c>
      <c r="AY160" s="244" t="s">
        <v>173</v>
      </c>
    </row>
    <row r="161" s="13" customFormat="1">
      <c r="A161" s="13"/>
      <c r="B161" s="233"/>
      <c r="C161" s="234"/>
      <c r="D161" s="235" t="s">
        <v>182</v>
      </c>
      <c r="E161" s="236" t="s">
        <v>1</v>
      </c>
      <c r="F161" s="237" t="s">
        <v>242</v>
      </c>
      <c r="G161" s="234"/>
      <c r="H161" s="238">
        <v>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182</v>
      </c>
      <c r="AU161" s="244" t="s">
        <v>86</v>
      </c>
      <c r="AV161" s="13" t="s">
        <v>86</v>
      </c>
      <c r="AW161" s="13" t="s">
        <v>32</v>
      </c>
      <c r="AX161" s="13" t="s">
        <v>76</v>
      </c>
      <c r="AY161" s="244" t="s">
        <v>173</v>
      </c>
    </row>
    <row r="162" s="14" customFormat="1">
      <c r="A162" s="14"/>
      <c r="B162" s="245"/>
      <c r="C162" s="246"/>
      <c r="D162" s="235" t="s">
        <v>182</v>
      </c>
      <c r="E162" s="247" t="s">
        <v>1</v>
      </c>
      <c r="F162" s="248" t="s">
        <v>185</v>
      </c>
      <c r="G162" s="246"/>
      <c r="H162" s="249">
        <v>14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182</v>
      </c>
      <c r="AU162" s="255" t="s">
        <v>86</v>
      </c>
      <c r="AV162" s="14" t="s">
        <v>180</v>
      </c>
      <c r="AW162" s="14" t="s">
        <v>32</v>
      </c>
      <c r="AX162" s="14" t="s">
        <v>84</v>
      </c>
      <c r="AY162" s="255" t="s">
        <v>173</v>
      </c>
    </row>
    <row r="163" s="2" customFormat="1" ht="16.5" customHeight="1">
      <c r="A163" s="39"/>
      <c r="B163" s="40"/>
      <c r="C163" s="220" t="s">
        <v>243</v>
      </c>
      <c r="D163" s="220" t="s">
        <v>175</v>
      </c>
      <c r="E163" s="221" t="s">
        <v>244</v>
      </c>
      <c r="F163" s="222" t="s">
        <v>245</v>
      </c>
      <c r="G163" s="223" t="s">
        <v>246</v>
      </c>
      <c r="H163" s="224">
        <v>0.20999999999999999</v>
      </c>
      <c r="I163" s="225"/>
      <c r="J163" s="226">
        <f>ROUND(I163*H163,2)</f>
        <v>0</v>
      </c>
      <c r="K163" s="222" t="s">
        <v>179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1.04922</v>
      </c>
      <c r="R163" s="229">
        <f>Q163*H163</f>
        <v>0.22033620000000001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247</v>
      </c>
    </row>
    <row r="164" s="13" customFormat="1">
      <c r="A164" s="13"/>
      <c r="B164" s="233"/>
      <c r="C164" s="234"/>
      <c r="D164" s="235" t="s">
        <v>182</v>
      </c>
      <c r="E164" s="236" t="s">
        <v>1</v>
      </c>
      <c r="F164" s="237" t="s">
        <v>248</v>
      </c>
      <c r="G164" s="234"/>
      <c r="H164" s="238">
        <v>0.20999999999999999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182</v>
      </c>
      <c r="AU164" s="244" t="s">
        <v>86</v>
      </c>
      <c r="AV164" s="13" t="s">
        <v>86</v>
      </c>
      <c r="AW164" s="13" t="s">
        <v>32</v>
      </c>
      <c r="AX164" s="13" t="s">
        <v>84</v>
      </c>
      <c r="AY164" s="244" t="s">
        <v>173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200</v>
      </c>
      <c r="F165" s="218" t="s">
        <v>249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SUM(P166:P187)</f>
        <v>0</v>
      </c>
      <c r="Q165" s="212"/>
      <c r="R165" s="213">
        <f>SUM(R166:R187)</f>
        <v>18.708170000000003</v>
      </c>
      <c r="S165" s="212"/>
      <c r="T165" s="214">
        <f>SUM(T166:T187)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173</v>
      </c>
      <c r="BK165" s="217">
        <f>SUM(BK166:BK187)</f>
        <v>0</v>
      </c>
    </row>
    <row r="166" s="2" customFormat="1" ht="24.15" customHeight="1">
      <c r="A166" s="39"/>
      <c r="B166" s="40"/>
      <c r="C166" s="220" t="s">
        <v>250</v>
      </c>
      <c r="D166" s="220" t="s">
        <v>175</v>
      </c>
      <c r="E166" s="221" t="s">
        <v>251</v>
      </c>
      <c r="F166" s="222" t="s">
        <v>252</v>
      </c>
      <c r="G166" s="223" t="s">
        <v>208</v>
      </c>
      <c r="H166" s="224">
        <v>285.25</v>
      </c>
      <c r="I166" s="225"/>
      <c r="J166" s="226">
        <f>ROUND(I166*H166,2)</f>
        <v>0</v>
      </c>
      <c r="K166" s="222" t="s">
        <v>179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180</v>
      </c>
      <c r="AT166" s="231" t="s">
        <v>175</v>
      </c>
      <c r="AU166" s="231" t="s">
        <v>86</v>
      </c>
      <c r="AY166" s="18" t="s">
        <v>173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180</v>
      </c>
      <c r="BM166" s="231" t="s">
        <v>253</v>
      </c>
    </row>
    <row r="167" s="13" customFormat="1">
      <c r="A167" s="13"/>
      <c r="B167" s="233"/>
      <c r="C167" s="234"/>
      <c r="D167" s="235" t="s">
        <v>182</v>
      </c>
      <c r="E167" s="236" t="s">
        <v>1</v>
      </c>
      <c r="F167" s="237" t="s">
        <v>254</v>
      </c>
      <c r="G167" s="234"/>
      <c r="H167" s="238">
        <v>85.25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182</v>
      </c>
      <c r="AU167" s="244" t="s">
        <v>86</v>
      </c>
      <c r="AV167" s="13" t="s">
        <v>86</v>
      </c>
      <c r="AW167" s="13" t="s">
        <v>32</v>
      </c>
      <c r="AX167" s="13" t="s">
        <v>76</v>
      </c>
      <c r="AY167" s="244" t="s">
        <v>173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255</v>
      </c>
      <c r="G168" s="234"/>
      <c r="H168" s="238">
        <v>200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4" customFormat="1">
      <c r="A169" s="14"/>
      <c r="B169" s="245"/>
      <c r="C169" s="246"/>
      <c r="D169" s="235" t="s">
        <v>182</v>
      </c>
      <c r="E169" s="247" t="s">
        <v>1</v>
      </c>
      <c r="F169" s="248" t="s">
        <v>185</v>
      </c>
      <c r="G169" s="246"/>
      <c r="H169" s="249">
        <v>285.25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182</v>
      </c>
      <c r="AU169" s="255" t="s">
        <v>86</v>
      </c>
      <c r="AV169" s="14" t="s">
        <v>180</v>
      </c>
      <c r="AW169" s="14" t="s">
        <v>32</v>
      </c>
      <c r="AX169" s="14" t="s">
        <v>84</v>
      </c>
      <c r="AY169" s="255" t="s">
        <v>173</v>
      </c>
    </row>
    <row r="170" s="2" customFormat="1" ht="24.15" customHeight="1">
      <c r="A170" s="39"/>
      <c r="B170" s="40"/>
      <c r="C170" s="220" t="s">
        <v>8</v>
      </c>
      <c r="D170" s="220" t="s">
        <v>175</v>
      </c>
      <c r="E170" s="221" t="s">
        <v>256</v>
      </c>
      <c r="F170" s="222" t="s">
        <v>257</v>
      </c>
      <c r="G170" s="223" t="s">
        <v>208</v>
      </c>
      <c r="H170" s="224">
        <v>305.25</v>
      </c>
      <c r="I170" s="225"/>
      <c r="J170" s="226">
        <f>ROUND(I170*H170,2)</f>
        <v>0</v>
      </c>
      <c r="K170" s="222" t="s">
        <v>179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180</v>
      </c>
      <c r="AT170" s="231" t="s">
        <v>175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258</v>
      </c>
    </row>
    <row r="171" s="13" customFormat="1">
      <c r="A171" s="13"/>
      <c r="B171" s="233"/>
      <c r="C171" s="234"/>
      <c r="D171" s="235" t="s">
        <v>182</v>
      </c>
      <c r="E171" s="236" t="s">
        <v>1</v>
      </c>
      <c r="F171" s="237" t="s">
        <v>259</v>
      </c>
      <c r="G171" s="234"/>
      <c r="H171" s="238">
        <v>220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182</v>
      </c>
      <c r="AU171" s="244" t="s">
        <v>86</v>
      </c>
      <c r="AV171" s="13" t="s">
        <v>86</v>
      </c>
      <c r="AW171" s="13" t="s">
        <v>32</v>
      </c>
      <c r="AX171" s="13" t="s">
        <v>76</v>
      </c>
      <c r="AY171" s="244" t="s">
        <v>173</v>
      </c>
    </row>
    <row r="172" s="13" customFormat="1">
      <c r="A172" s="13"/>
      <c r="B172" s="233"/>
      <c r="C172" s="234"/>
      <c r="D172" s="235" t="s">
        <v>182</v>
      </c>
      <c r="E172" s="236" t="s">
        <v>1</v>
      </c>
      <c r="F172" s="237" t="s">
        <v>123</v>
      </c>
      <c r="G172" s="234"/>
      <c r="H172" s="238">
        <v>85.25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182</v>
      </c>
      <c r="AU172" s="244" t="s">
        <v>86</v>
      </c>
      <c r="AV172" s="13" t="s">
        <v>86</v>
      </c>
      <c r="AW172" s="13" t="s">
        <v>32</v>
      </c>
      <c r="AX172" s="13" t="s">
        <v>76</v>
      </c>
      <c r="AY172" s="244" t="s">
        <v>173</v>
      </c>
    </row>
    <row r="173" s="14" customFormat="1">
      <c r="A173" s="14"/>
      <c r="B173" s="245"/>
      <c r="C173" s="246"/>
      <c r="D173" s="235" t="s">
        <v>182</v>
      </c>
      <c r="E173" s="247" t="s">
        <v>1</v>
      </c>
      <c r="F173" s="248" t="s">
        <v>185</v>
      </c>
      <c r="G173" s="246"/>
      <c r="H173" s="249">
        <v>305.25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182</v>
      </c>
      <c r="AU173" s="255" t="s">
        <v>86</v>
      </c>
      <c r="AV173" s="14" t="s">
        <v>180</v>
      </c>
      <c r="AW173" s="14" t="s">
        <v>32</v>
      </c>
      <c r="AX173" s="14" t="s">
        <v>84</v>
      </c>
      <c r="AY173" s="255" t="s">
        <v>173</v>
      </c>
    </row>
    <row r="174" s="2" customFormat="1" ht="33" customHeight="1">
      <c r="A174" s="39"/>
      <c r="B174" s="40"/>
      <c r="C174" s="220" t="s">
        <v>260</v>
      </c>
      <c r="D174" s="220" t="s">
        <v>175</v>
      </c>
      <c r="E174" s="221" t="s">
        <v>261</v>
      </c>
      <c r="F174" s="222" t="s">
        <v>262</v>
      </c>
      <c r="G174" s="223" t="s">
        <v>178</v>
      </c>
      <c r="H174" s="224">
        <v>47.039999999999999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263</v>
      </c>
    </row>
    <row r="175" s="13" customFormat="1">
      <c r="A175" s="13"/>
      <c r="B175" s="233"/>
      <c r="C175" s="234"/>
      <c r="D175" s="235" t="s">
        <v>182</v>
      </c>
      <c r="E175" s="236" t="s">
        <v>1</v>
      </c>
      <c r="F175" s="237" t="s">
        <v>264</v>
      </c>
      <c r="G175" s="234"/>
      <c r="H175" s="238">
        <v>14.4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182</v>
      </c>
      <c r="AU175" s="244" t="s">
        <v>86</v>
      </c>
      <c r="AV175" s="13" t="s">
        <v>86</v>
      </c>
      <c r="AW175" s="13" t="s">
        <v>32</v>
      </c>
      <c r="AX175" s="13" t="s">
        <v>76</v>
      </c>
      <c r="AY175" s="244" t="s">
        <v>173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265</v>
      </c>
      <c r="G176" s="234"/>
      <c r="H176" s="238">
        <v>32.640000000000001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182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173</v>
      </c>
    </row>
    <row r="177" s="14" customFormat="1">
      <c r="A177" s="14"/>
      <c r="B177" s="245"/>
      <c r="C177" s="246"/>
      <c r="D177" s="235" t="s">
        <v>182</v>
      </c>
      <c r="E177" s="247" t="s">
        <v>1</v>
      </c>
      <c r="F177" s="248" t="s">
        <v>185</v>
      </c>
      <c r="G177" s="246"/>
      <c r="H177" s="249">
        <v>47.039999999999999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182</v>
      </c>
      <c r="AU177" s="255" t="s">
        <v>86</v>
      </c>
      <c r="AV177" s="14" t="s">
        <v>180</v>
      </c>
      <c r="AW177" s="14" t="s">
        <v>32</v>
      </c>
      <c r="AX177" s="14" t="s">
        <v>84</v>
      </c>
      <c r="AY177" s="255" t="s">
        <v>173</v>
      </c>
    </row>
    <row r="178" s="2" customFormat="1" ht="37.8" customHeight="1">
      <c r="A178" s="39"/>
      <c r="B178" s="40"/>
      <c r="C178" s="220" t="s">
        <v>266</v>
      </c>
      <c r="D178" s="220" t="s">
        <v>175</v>
      </c>
      <c r="E178" s="221" t="s">
        <v>267</v>
      </c>
      <c r="F178" s="222" t="s">
        <v>268</v>
      </c>
      <c r="G178" s="223" t="s">
        <v>208</v>
      </c>
      <c r="H178" s="224">
        <v>200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180</v>
      </c>
      <c r="AT178" s="231" t="s">
        <v>175</v>
      </c>
      <c r="AU178" s="231" t="s">
        <v>86</v>
      </c>
      <c r="AY178" s="18" t="s">
        <v>173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180</v>
      </c>
      <c r="BM178" s="231" t="s">
        <v>269</v>
      </c>
    </row>
    <row r="179" s="13" customFormat="1">
      <c r="A179" s="13"/>
      <c r="B179" s="233"/>
      <c r="C179" s="234"/>
      <c r="D179" s="235" t="s">
        <v>182</v>
      </c>
      <c r="E179" s="236" t="s">
        <v>1</v>
      </c>
      <c r="F179" s="237" t="s">
        <v>270</v>
      </c>
      <c r="G179" s="234"/>
      <c r="H179" s="238">
        <v>200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182</v>
      </c>
      <c r="AU179" s="244" t="s">
        <v>86</v>
      </c>
      <c r="AV179" s="13" t="s">
        <v>86</v>
      </c>
      <c r="AW179" s="13" t="s">
        <v>32</v>
      </c>
      <c r="AX179" s="13" t="s">
        <v>76</v>
      </c>
      <c r="AY179" s="244" t="s">
        <v>173</v>
      </c>
    </row>
    <row r="180" s="14" customFormat="1">
      <c r="A180" s="14"/>
      <c r="B180" s="245"/>
      <c r="C180" s="246"/>
      <c r="D180" s="235" t="s">
        <v>182</v>
      </c>
      <c r="E180" s="247" t="s">
        <v>126</v>
      </c>
      <c r="F180" s="248" t="s">
        <v>185</v>
      </c>
      <c r="G180" s="246"/>
      <c r="H180" s="249">
        <v>200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182</v>
      </c>
      <c r="AU180" s="255" t="s">
        <v>86</v>
      </c>
      <c r="AV180" s="14" t="s">
        <v>180</v>
      </c>
      <c r="AW180" s="14" t="s">
        <v>4</v>
      </c>
      <c r="AX180" s="14" t="s">
        <v>84</v>
      </c>
      <c r="AY180" s="255" t="s">
        <v>173</v>
      </c>
    </row>
    <row r="181" s="2" customFormat="1" ht="33" customHeight="1">
      <c r="A181" s="39"/>
      <c r="B181" s="40"/>
      <c r="C181" s="220" t="s">
        <v>271</v>
      </c>
      <c r="D181" s="220" t="s">
        <v>175</v>
      </c>
      <c r="E181" s="221" t="s">
        <v>272</v>
      </c>
      <c r="F181" s="222" t="s">
        <v>273</v>
      </c>
      <c r="G181" s="223" t="s">
        <v>208</v>
      </c>
      <c r="H181" s="224">
        <v>85.25</v>
      </c>
      <c r="I181" s="225"/>
      <c r="J181" s="226">
        <f>ROUND(I181*H181,2)</f>
        <v>0</v>
      </c>
      <c r="K181" s="222" t="s">
        <v>179</v>
      </c>
      <c r="L181" s="45"/>
      <c r="M181" s="227" t="s">
        <v>1</v>
      </c>
      <c r="N181" s="228" t="s">
        <v>41</v>
      </c>
      <c r="O181" s="92"/>
      <c r="P181" s="229">
        <f>O181*H181</f>
        <v>0</v>
      </c>
      <c r="Q181" s="229">
        <v>0.10100000000000001</v>
      </c>
      <c r="R181" s="229">
        <f>Q181*H181</f>
        <v>8.6102500000000006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180</v>
      </c>
      <c r="AT181" s="231" t="s">
        <v>175</v>
      </c>
      <c r="AU181" s="231" t="s">
        <v>86</v>
      </c>
      <c r="AY181" s="18" t="s">
        <v>173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180</v>
      </c>
      <c r="BM181" s="231" t="s">
        <v>274</v>
      </c>
    </row>
    <row r="182" s="13" customFormat="1">
      <c r="A182" s="13"/>
      <c r="B182" s="233"/>
      <c r="C182" s="234"/>
      <c r="D182" s="235" t="s">
        <v>182</v>
      </c>
      <c r="E182" s="236" t="s">
        <v>1</v>
      </c>
      <c r="F182" s="237" t="s">
        <v>275</v>
      </c>
      <c r="G182" s="234"/>
      <c r="H182" s="238">
        <v>44.25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182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173</v>
      </c>
    </row>
    <row r="183" s="13" customFormat="1">
      <c r="A183" s="13"/>
      <c r="B183" s="233"/>
      <c r="C183" s="234"/>
      <c r="D183" s="235" t="s">
        <v>182</v>
      </c>
      <c r="E183" s="236" t="s">
        <v>1</v>
      </c>
      <c r="F183" s="237" t="s">
        <v>276</v>
      </c>
      <c r="G183" s="234"/>
      <c r="H183" s="238">
        <v>16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182</v>
      </c>
      <c r="AU183" s="244" t="s">
        <v>86</v>
      </c>
      <c r="AV183" s="13" t="s">
        <v>86</v>
      </c>
      <c r="AW183" s="13" t="s">
        <v>32</v>
      </c>
      <c r="AX183" s="13" t="s">
        <v>76</v>
      </c>
      <c r="AY183" s="244" t="s">
        <v>173</v>
      </c>
    </row>
    <row r="184" s="13" customFormat="1">
      <c r="A184" s="13"/>
      <c r="B184" s="233"/>
      <c r="C184" s="234"/>
      <c r="D184" s="235" t="s">
        <v>182</v>
      </c>
      <c r="E184" s="236" t="s">
        <v>1</v>
      </c>
      <c r="F184" s="237" t="s">
        <v>277</v>
      </c>
      <c r="G184" s="234"/>
      <c r="H184" s="238">
        <v>25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182</v>
      </c>
      <c r="AU184" s="244" t="s">
        <v>86</v>
      </c>
      <c r="AV184" s="13" t="s">
        <v>86</v>
      </c>
      <c r="AW184" s="13" t="s">
        <v>32</v>
      </c>
      <c r="AX184" s="13" t="s">
        <v>76</v>
      </c>
      <c r="AY184" s="244" t="s">
        <v>173</v>
      </c>
    </row>
    <row r="185" s="14" customFormat="1">
      <c r="A185" s="14"/>
      <c r="B185" s="245"/>
      <c r="C185" s="246"/>
      <c r="D185" s="235" t="s">
        <v>182</v>
      </c>
      <c r="E185" s="247" t="s">
        <v>123</v>
      </c>
      <c r="F185" s="248" t="s">
        <v>185</v>
      </c>
      <c r="G185" s="246"/>
      <c r="H185" s="249">
        <v>85.25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182</v>
      </c>
      <c r="AU185" s="255" t="s">
        <v>86</v>
      </c>
      <c r="AV185" s="14" t="s">
        <v>180</v>
      </c>
      <c r="AW185" s="14" t="s">
        <v>32</v>
      </c>
      <c r="AX185" s="14" t="s">
        <v>84</v>
      </c>
      <c r="AY185" s="255" t="s">
        <v>173</v>
      </c>
    </row>
    <row r="186" s="2" customFormat="1" ht="21.75" customHeight="1">
      <c r="A186" s="39"/>
      <c r="B186" s="40"/>
      <c r="C186" s="256" t="s">
        <v>278</v>
      </c>
      <c r="D186" s="256" t="s">
        <v>279</v>
      </c>
      <c r="E186" s="257" t="s">
        <v>280</v>
      </c>
      <c r="F186" s="258" t="s">
        <v>281</v>
      </c>
      <c r="G186" s="259" t="s">
        <v>208</v>
      </c>
      <c r="H186" s="260">
        <v>87.808000000000007</v>
      </c>
      <c r="I186" s="261"/>
      <c r="J186" s="262">
        <f>ROUND(I186*H186,2)</f>
        <v>0</v>
      </c>
      <c r="K186" s="258" t="s">
        <v>1</v>
      </c>
      <c r="L186" s="263"/>
      <c r="M186" s="264" t="s">
        <v>1</v>
      </c>
      <c r="N186" s="265" t="s">
        <v>41</v>
      </c>
      <c r="O186" s="92"/>
      <c r="P186" s="229">
        <f>O186*H186</f>
        <v>0</v>
      </c>
      <c r="Q186" s="229">
        <v>0.11500000000000001</v>
      </c>
      <c r="R186" s="229">
        <f>Q186*H186</f>
        <v>10.097920000000002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216</v>
      </c>
      <c r="AT186" s="231" t="s">
        <v>279</v>
      </c>
      <c r="AU186" s="231" t="s">
        <v>86</v>
      </c>
      <c r="AY186" s="18" t="s">
        <v>173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180</v>
      </c>
      <c r="BM186" s="231" t="s">
        <v>282</v>
      </c>
    </row>
    <row r="187" s="13" customFormat="1">
      <c r="A187" s="13"/>
      <c r="B187" s="233"/>
      <c r="C187" s="234"/>
      <c r="D187" s="235" t="s">
        <v>182</v>
      </c>
      <c r="E187" s="234"/>
      <c r="F187" s="237" t="s">
        <v>283</v>
      </c>
      <c r="G187" s="234"/>
      <c r="H187" s="238">
        <v>87.808000000000007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182</v>
      </c>
      <c r="AU187" s="244" t="s">
        <v>86</v>
      </c>
      <c r="AV187" s="13" t="s">
        <v>86</v>
      </c>
      <c r="AW187" s="13" t="s">
        <v>4</v>
      </c>
      <c r="AX187" s="13" t="s">
        <v>84</v>
      </c>
      <c r="AY187" s="244" t="s">
        <v>173</v>
      </c>
    </row>
    <row r="188" s="12" customFormat="1" ht="22.8" customHeight="1">
      <c r="A188" s="12"/>
      <c r="B188" s="204"/>
      <c r="C188" s="205"/>
      <c r="D188" s="206" t="s">
        <v>75</v>
      </c>
      <c r="E188" s="218" t="s">
        <v>222</v>
      </c>
      <c r="F188" s="218" t="s">
        <v>284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SUM(P189:P197)</f>
        <v>0</v>
      </c>
      <c r="Q188" s="212"/>
      <c r="R188" s="213">
        <f>SUM(R189:R197)</f>
        <v>9.946386875</v>
      </c>
      <c r="S188" s="212"/>
      <c r="T188" s="21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84</v>
      </c>
      <c r="AT188" s="216" t="s">
        <v>75</v>
      </c>
      <c r="AU188" s="216" t="s">
        <v>84</v>
      </c>
      <c r="AY188" s="215" t="s">
        <v>173</v>
      </c>
      <c r="BK188" s="217">
        <f>SUM(BK189:BK197)</f>
        <v>0</v>
      </c>
    </row>
    <row r="189" s="2" customFormat="1" ht="24.15" customHeight="1">
      <c r="A189" s="39"/>
      <c r="B189" s="40"/>
      <c r="C189" s="220" t="s">
        <v>285</v>
      </c>
      <c r="D189" s="220" t="s">
        <v>175</v>
      </c>
      <c r="E189" s="221" t="s">
        <v>286</v>
      </c>
      <c r="F189" s="222" t="s">
        <v>287</v>
      </c>
      <c r="G189" s="223" t="s">
        <v>288</v>
      </c>
      <c r="H189" s="224">
        <v>75</v>
      </c>
      <c r="I189" s="225"/>
      <c r="J189" s="226">
        <f>ROUND(I189*H189,2)</f>
        <v>0</v>
      </c>
      <c r="K189" s="222" t="s">
        <v>179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0.10094599999999999</v>
      </c>
      <c r="R189" s="229">
        <f>Q189*H189</f>
        <v>7.5709499999999998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180</v>
      </c>
      <c r="AT189" s="231" t="s">
        <v>175</v>
      </c>
      <c r="AU189" s="231" t="s">
        <v>86</v>
      </c>
      <c r="AY189" s="18" t="s">
        <v>173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180</v>
      </c>
      <c r="BM189" s="231" t="s">
        <v>289</v>
      </c>
    </row>
    <row r="190" s="13" customFormat="1">
      <c r="A190" s="13"/>
      <c r="B190" s="233"/>
      <c r="C190" s="234"/>
      <c r="D190" s="235" t="s">
        <v>182</v>
      </c>
      <c r="E190" s="236" t="s">
        <v>1</v>
      </c>
      <c r="F190" s="237" t="s">
        <v>290</v>
      </c>
      <c r="G190" s="234"/>
      <c r="H190" s="238">
        <v>75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182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173</v>
      </c>
    </row>
    <row r="191" s="14" customFormat="1">
      <c r="A191" s="14"/>
      <c r="B191" s="245"/>
      <c r="C191" s="246"/>
      <c r="D191" s="235" t="s">
        <v>182</v>
      </c>
      <c r="E191" s="247" t="s">
        <v>291</v>
      </c>
      <c r="F191" s="248" t="s">
        <v>185</v>
      </c>
      <c r="G191" s="246"/>
      <c r="H191" s="249">
        <v>75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182</v>
      </c>
      <c r="AU191" s="255" t="s">
        <v>86</v>
      </c>
      <c r="AV191" s="14" t="s">
        <v>180</v>
      </c>
      <c r="AW191" s="14" t="s">
        <v>32</v>
      </c>
      <c r="AX191" s="14" t="s">
        <v>84</v>
      </c>
      <c r="AY191" s="255" t="s">
        <v>173</v>
      </c>
    </row>
    <row r="192" s="2" customFormat="1" ht="16.5" customHeight="1">
      <c r="A192" s="39"/>
      <c r="B192" s="40"/>
      <c r="C192" s="256" t="s">
        <v>7</v>
      </c>
      <c r="D192" s="256" t="s">
        <v>279</v>
      </c>
      <c r="E192" s="257" t="s">
        <v>292</v>
      </c>
      <c r="F192" s="258" t="s">
        <v>293</v>
      </c>
      <c r="G192" s="259" t="s">
        <v>288</v>
      </c>
      <c r="H192" s="260">
        <v>78.75</v>
      </c>
      <c r="I192" s="261"/>
      <c r="J192" s="262">
        <f>ROUND(I192*H192,2)</f>
        <v>0</v>
      </c>
      <c r="K192" s="258" t="s">
        <v>179</v>
      </c>
      <c r="L192" s="263"/>
      <c r="M192" s="264" t="s">
        <v>1</v>
      </c>
      <c r="N192" s="265" t="s">
        <v>41</v>
      </c>
      <c r="O192" s="92"/>
      <c r="P192" s="229">
        <f>O192*H192</f>
        <v>0</v>
      </c>
      <c r="Q192" s="229">
        <v>0.028000000000000001</v>
      </c>
      <c r="R192" s="229">
        <f>Q192*H192</f>
        <v>2.2050000000000001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216</v>
      </c>
      <c r="AT192" s="231" t="s">
        <v>279</v>
      </c>
      <c r="AU192" s="231" t="s">
        <v>86</v>
      </c>
      <c r="AY192" s="18" t="s">
        <v>173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180</v>
      </c>
      <c r="BM192" s="231" t="s">
        <v>294</v>
      </c>
    </row>
    <row r="193" s="13" customFormat="1">
      <c r="A193" s="13"/>
      <c r="B193" s="233"/>
      <c r="C193" s="234"/>
      <c r="D193" s="235" t="s">
        <v>182</v>
      </c>
      <c r="E193" s="234"/>
      <c r="F193" s="237" t="s">
        <v>295</v>
      </c>
      <c r="G193" s="234"/>
      <c r="H193" s="238">
        <v>78.75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182</v>
      </c>
      <c r="AU193" s="244" t="s">
        <v>86</v>
      </c>
      <c r="AV193" s="13" t="s">
        <v>86</v>
      </c>
      <c r="AW193" s="13" t="s">
        <v>4</v>
      </c>
      <c r="AX193" s="13" t="s">
        <v>84</v>
      </c>
      <c r="AY193" s="244" t="s">
        <v>173</v>
      </c>
    </row>
    <row r="194" s="2" customFormat="1" ht="24.15" customHeight="1">
      <c r="A194" s="39"/>
      <c r="B194" s="40"/>
      <c r="C194" s="220" t="s">
        <v>296</v>
      </c>
      <c r="D194" s="220" t="s">
        <v>175</v>
      </c>
      <c r="E194" s="221" t="s">
        <v>297</v>
      </c>
      <c r="F194" s="222" t="s">
        <v>298</v>
      </c>
      <c r="G194" s="223" t="s">
        <v>208</v>
      </c>
      <c r="H194" s="224">
        <v>285.25</v>
      </c>
      <c r="I194" s="225"/>
      <c r="J194" s="226">
        <f>ROUND(I194*H194,2)</f>
        <v>0</v>
      </c>
      <c r="K194" s="222" t="s">
        <v>179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0.00046749999999999998</v>
      </c>
      <c r="R194" s="229">
        <f>Q194*H194</f>
        <v>0.133354375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180</v>
      </c>
      <c r="AT194" s="231" t="s">
        <v>175</v>
      </c>
      <c r="AU194" s="231" t="s">
        <v>86</v>
      </c>
      <c r="AY194" s="18" t="s">
        <v>173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180</v>
      </c>
      <c r="BM194" s="231" t="s">
        <v>299</v>
      </c>
    </row>
    <row r="195" s="13" customFormat="1">
      <c r="A195" s="13"/>
      <c r="B195" s="233"/>
      <c r="C195" s="234"/>
      <c r="D195" s="235" t="s">
        <v>182</v>
      </c>
      <c r="E195" s="236" t="s">
        <v>1</v>
      </c>
      <c r="F195" s="237" t="s">
        <v>300</v>
      </c>
      <c r="G195" s="234"/>
      <c r="H195" s="238">
        <v>285.25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182</v>
      </c>
      <c r="AU195" s="244" t="s">
        <v>86</v>
      </c>
      <c r="AV195" s="13" t="s">
        <v>86</v>
      </c>
      <c r="AW195" s="13" t="s">
        <v>32</v>
      </c>
      <c r="AX195" s="13" t="s">
        <v>84</v>
      </c>
      <c r="AY195" s="244" t="s">
        <v>173</v>
      </c>
    </row>
    <row r="196" s="2" customFormat="1" ht="16.5" customHeight="1">
      <c r="A196" s="39"/>
      <c r="B196" s="40"/>
      <c r="C196" s="220" t="s">
        <v>301</v>
      </c>
      <c r="D196" s="220" t="s">
        <v>175</v>
      </c>
      <c r="E196" s="221" t="s">
        <v>302</v>
      </c>
      <c r="F196" s="222" t="s">
        <v>303</v>
      </c>
      <c r="G196" s="223" t="s">
        <v>208</v>
      </c>
      <c r="H196" s="224">
        <v>285.25</v>
      </c>
      <c r="I196" s="225"/>
      <c r="J196" s="226">
        <f>ROUND(I196*H196,2)</f>
        <v>0</v>
      </c>
      <c r="K196" s="222" t="s">
        <v>179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0.00012999999999999999</v>
      </c>
      <c r="R196" s="229">
        <f>Q196*H196</f>
        <v>0.037082499999999997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180</v>
      </c>
      <c r="AT196" s="231" t="s">
        <v>175</v>
      </c>
      <c r="AU196" s="231" t="s">
        <v>86</v>
      </c>
      <c r="AY196" s="18" t="s">
        <v>173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180</v>
      </c>
      <c r="BM196" s="231" t="s">
        <v>304</v>
      </c>
    </row>
    <row r="197" s="13" customFormat="1">
      <c r="A197" s="13"/>
      <c r="B197" s="233"/>
      <c r="C197" s="234"/>
      <c r="D197" s="235" t="s">
        <v>182</v>
      </c>
      <c r="E197" s="236" t="s">
        <v>1</v>
      </c>
      <c r="F197" s="237" t="s">
        <v>300</v>
      </c>
      <c r="G197" s="234"/>
      <c r="H197" s="238">
        <v>285.25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182</v>
      </c>
      <c r="AU197" s="244" t="s">
        <v>86</v>
      </c>
      <c r="AV197" s="13" t="s">
        <v>86</v>
      </c>
      <c r="AW197" s="13" t="s">
        <v>32</v>
      </c>
      <c r="AX197" s="13" t="s">
        <v>84</v>
      </c>
      <c r="AY197" s="244" t="s">
        <v>173</v>
      </c>
    </row>
    <row r="198" s="12" customFormat="1" ht="22.8" customHeight="1">
      <c r="A198" s="12"/>
      <c r="B198" s="204"/>
      <c r="C198" s="205"/>
      <c r="D198" s="206" t="s">
        <v>75</v>
      </c>
      <c r="E198" s="218" t="s">
        <v>305</v>
      </c>
      <c r="F198" s="218" t="s">
        <v>306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P199</f>
        <v>0</v>
      </c>
      <c r="Q198" s="212"/>
      <c r="R198" s="213">
        <f>R199</f>
        <v>0</v>
      </c>
      <c r="S198" s="212"/>
      <c r="T198" s="21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173</v>
      </c>
      <c r="BK198" s="217">
        <f>BK199</f>
        <v>0</v>
      </c>
    </row>
    <row r="199" s="2" customFormat="1" ht="16.5" customHeight="1">
      <c r="A199" s="39"/>
      <c r="B199" s="40"/>
      <c r="C199" s="220" t="s">
        <v>307</v>
      </c>
      <c r="D199" s="220" t="s">
        <v>175</v>
      </c>
      <c r="E199" s="221" t="s">
        <v>308</v>
      </c>
      <c r="F199" s="222" t="s">
        <v>309</v>
      </c>
      <c r="G199" s="223" t="s">
        <v>246</v>
      </c>
      <c r="H199" s="224">
        <v>68.424999999999997</v>
      </c>
      <c r="I199" s="225"/>
      <c r="J199" s="226">
        <f>ROUND(I199*H199,2)</f>
        <v>0</v>
      </c>
      <c r="K199" s="222" t="s">
        <v>179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180</v>
      </c>
      <c r="AT199" s="231" t="s">
        <v>175</v>
      </c>
      <c r="AU199" s="231" t="s">
        <v>86</v>
      </c>
      <c r="AY199" s="18" t="s">
        <v>173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180</v>
      </c>
      <c r="BM199" s="231" t="s">
        <v>310</v>
      </c>
    </row>
    <row r="200" s="12" customFormat="1" ht="25.92" customHeight="1">
      <c r="A200" s="12"/>
      <c r="B200" s="204"/>
      <c r="C200" s="205"/>
      <c r="D200" s="206" t="s">
        <v>75</v>
      </c>
      <c r="E200" s="207" t="s">
        <v>311</v>
      </c>
      <c r="F200" s="207" t="s">
        <v>312</v>
      </c>
      <c r="G200" s="205"/>
      <c r="H200" s="205"/>
      <c r="I200" s="208"/>
      <c r="J200" s="209">
        <f>BK200</f>
        <v>0</v>
      </c>
      <c r="K200" s="205"/>
      <c r="L200" s="210"/>
      <c r="M200" s="211"/>
      <c r="N200" s="212"/>
      <c r="O200" s="212"/>
      <c r="P200" s="213">
        <f>P201</f>
        <v>0</v>
      </c>
      <c r="Q200" s="212"/>
      <c r="R200" s="213">
        <f>R201</f>
        <v>0.0052199999999999998</v>
      </c>
      <c r="S200" s="212"/>
      <c r="T200" s="21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5" t="s">
        <v>86</v>
      </c>
      <c r="AT200" s="216" t="s">
        <v>75</v>
      </c>
      <c r="AU200" s="216" t="s">
        <v>76</v>
      </c>
      <c r="AY200" s="215" t="s">
        <v>173</v>
      </c>
      <c r="BK200" s="217">
        <f>BK201</f>
        <v>0</v>
      </c>
    </row>
    <row r="201" s="12" customFormat="1" ht="22.8" customHeight="1">
      <c r="A201" s="12"/>
      <c r="B201" s="204"/>
      <c r="C201" s="205"/>
      <c r="D201" s="206" t="s">
        <v>75</v>
      </c>
      <c r="E201" s="218" t="s">
        <v>313</v>
      </c>
      <c r="F201" s="218" t="s">
        <v>314</v>
      </c>
      <c r="G201" s="205"/>
      <c r="H201" s="205"/>
      <c r="I201" s="208"/>
      <c r="J201" s="219">
        <f>BK201</f>
        <v>0</v>
      </c>
      <c r="K201" s="205"/>
      <c r="L201" s="210"/>
      <c r="M201" s="211"/>
      <c r="N201" s="212"/>
      <c r="O201" s="212"/>
      <c r="P201" s="213">
        <f>SUM(P202:P206)</f>
        <v>0</v>
      </c>
      <c r="Q201" s="212"/>
      <c r="R201" s="213">
        <f>SUM(R202:R206)</f>
        <v>0.0052199999999999998</v>
      </c>
      <c r="S201" s="212"/>
      <c r="T201" s="214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5" t="s">
        <v>86</v>
      </c>
      <c r="AT201" s="216" t="s">
        <v>75</v>
      </c>
      <c r="AU201" s="216" t="s">
        <v>84</v>
      </c>
      <c r="AY201" s="215" t="s">
        <v>173</v>
      </c>
      <c r="BK201" s="217">
        <f>SUM(BK202:BK206)</f>
        <v>0</v>
      </c>
    </row>
    <row r="202" s="2" customFormat="1" ht="24.15" customHeight="1">
      <c r="A202" s="39"/>
      <c r="B202" s="40"/>
      <c r="C202" s="220" t="s">
        <v>315</v>
      </c>
      <c r="D202" s="220" t="s">
        <v>175</v>
      </c>
      <c r="E202" s="221" t="s">
        <v>316</v>
      </c>
      <c r="F202" s="222" t="s">
        <v>317</v>
      </c>
      <c r="G202" s="223" t="s">
        <v>288</v>
      </c>
      <c r="H202" s="224">
        <v>21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6.0000000000000002E-05</v>
      </c>
      <c r="R202" s="229">
        <f>Q202*H202</f>
        <v>0.0012600000000000001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260</v>
      </c>
      <c r="AT202" s="231" t="s">
        <v>175</v>
      </c>
      <c r="AU202" s="231" t="s">
        <v>86</v>
      </c>
      <c r="AY202" s="18" t="s">
        <v>173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260</v>
      </c>
      <c r="BM202" s="231" t="s">
        <v>318</v>
      </c>
    </row>
    <row r="203" s="13" customFormat="1">
      <c r="A203" s="13"/>
      <c r="B203" s="233"/>
      <c r="C203" s="234"/>
      <c r="D203" s="235" t="s">
        <v>182</v>
      </c>
      <c r="E203" s="236" t="s">
        <v>1</v>
      </c>
      <c r="F203" s="237" t="s">
        <v>319</v>
      </c>
      <c r="G203" s="234"/>
      <c r="H203" s="238">
        <v>21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182</v>
      </c>
      <c r="AU203" s="244" t="s">
        <v>86</v>
      </c>
      <c r="AV203" s="13" t="s">
        <v>86</v>
      </c>
      <c r="AW203" s="13" t="s">
        <v>32</v>
      </c>
      <c r="AX203" s="13" t="s">
        <v>84</v>
      </c>
      <c r="AY203" s="244" t="s">
        <v>173</v>
      </c>
    </row>
    <row r="204" s="2" customFormat="1" ht="37.8" customHeight="1">
      <c r="A204" s="39"/>
      <c r="B204" s="40"/>
      <c r="C204" s="220" t="s">
        <v>320</v>
      </c>
      <c r="D204" s="220" t="s">
        <v>175</v>
      </c>
      <c r="E204" s="221" t="s">
        <v>321</v>
      </c>
      <c r="F204" s="222" t="s">
        <v>322</v>
      </c>
      <c r="G204" s="223" t="s">
        <v>288</v>
      </c>
      <c r="H204" s="224">
        <v>66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6.0000000000000002E-05</v>
      </c>
      <c r="R204" s="229">
        <f>Q204*H204</f>
        <v>0.00396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260</v>
      </c>
      <c r="AT204" s="231" t="s">
        <v>175</v>
      </c>
      <c r="AU204" s="231" t="s">
        <v>86</v>
      </c>
      <c r="AY204" s="18" t="s">
        <v>173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260</v>
      </c>
      <c r="BM204" s="231" t="s">
        <v>323</v>
      </c>
    </row>
    <row r="205" s="13" customFormat="1">
      <c r="A205" s="13"/>
      <c r="B205" s="233"/>
      <c r="C205" s="234"/>
      <c r="D205" s="235" t="s">
        <v>182</v>
      </c>
      <c r="E205" s="236" t="s">
        <v>1</v>
      </c>
      <c r="F205" s="237" t="s">
        <v>324</v>
      </c>
      <c r="G205" s="234"/>
      <c r="H205" s="238">
        <v>66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182</v>
      </c>
      <c r="AU205" s="244" t="s">
        <v>86</v>
      </c>
      <c r="AV205" s="13" t="s">
        <v>86</v>
      </c>
      <c r="AW205" s="13" t="s">
        <v>32</v>
      </c>
      <c r="AX205" s="13" t="s">
        <v>84</v>
      </c>
      <c r="AY205" s="244" t="s">
        <v>173</v>
      </c>
    </row>
    <row r="206" s="2" customFormat="1" ht="24.15" customHeight="1">
      <c r="A206" s="39"/>
      <c r="B206" s="40"/>
      <c r="C206" s="220" t="s">
        <v>325</v>
      </c>
      <c r="D206" s="220" t="s">
        <v>175</v>
      </c>
      <c r="E206" s="221" t="s">
        <v>326</v>
      </c>
      <c r="F206" s="222" t="s">
        <v>327</v>
      </c>
      <c r="G206" s="223" t="s">
        <v>246</v>
      </c>
      <c r="H206" s="224">
        <v>0.94499999999999995</v>
      </c>
      <c r="I206" s="225"/>
      <c r="J206" s="226">
        <f>ROUND(I206*H206,2)</f>
        <v>0</v>
      </c>
      <c r="K206" s="222" t="s">
        <v>179</v>
      </c>
      <c r="L206" s="45"/>
      <c r="M206" s="266" t="s">
        <v>1</v>
      </c>
      <c r="N206" s="267" t="s">
        <v>41</v>
      </c>
      <c r="O206" s="268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260</v>
      </c>
      <c r="AT206" s="231" t="s">
        <v>175</v>
      </c>
      <c r="AU206" s="231" t="s">
        <v>86</v>
      </c>
      <c r="AY206" s="18" t="s">
        <v>173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260</v>
      </c>
      <c r="BM206" s="231" t="s">
        <v>328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Fjs2ZPCRWn7kLhxuftzx+oImSuiQNNPGtq7hDP+TqlLWhXr0S9h9DKUQF/J2QplhaEw5hFUlQB/WOntYCI4B7w==" hashValue="jPL77VIXoAAZwuC3vjUbr3KiARzzq0H0yCsOCJM+U60tVQcdqQPqFtjCssZVLzveA1U2GzQ/QCobjBj1X+amqA==" algorithmName="SHA-512" password="CC35"/>
  <autoFilter ref="C124:K2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7" t="s">
        <v>133</v>
      </c>
      <c r="BA2" s="137" t="s">
        <v>134</v>
      </c>
      <c r="BB2" s="137" t="s">
        <v>1</v>
      </c>
      <c r="BC2" s="137" t="s">
        <v>329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136</v>
      </c>
      <c r="BA3" s="137" t="s">
        <v>137</v>
      </c>
      <c r="BB3" s="137" t="s">
        <v>1</v>
      </c>
      <c r="BC3" s="137" t="s">
        <v>330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331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ROUND((SUM(BE122:BE168)),  2)</f>
        <v>0</v>
      </c>
      <c r="G33" s="39"/>
      <c r="H33" s="39"/>
      <c r="I33" s="157">
        <v>0.20999999999999999</v>
      </c>
      <c r="J33" s="156">
        <f>ROUND(((SUM(BE122:BE168))*I33),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ROUND((SUM(BF122:BF168)),  2)</f>
        <v>0</v>
      </c>
      <c r="G34" s="39"/>
      <c r="H34" s="39"/>
      <c r="I34" s="157">
        <v>0.14999999999999999</v>
      </c>
      <c r="J34" s="156">
        <f>ROUND(((SUM(BF122:BF168))*I34),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ROUND((SUM(BG122:BG168)),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ROUND((SUM(BH122:BH168)),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ROUND((SUM(BI122:BI168)),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D.1.1.3 - Boulder - lezecká stěna s vyhlídkou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(7.6.2022)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D.1.1.3 - Boulder - lezecká stěna s vyhlídkou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7. 6. 2022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2.1781084799999997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P124+P143+P154+P159+P161</f>
        <v>0</v>
      </c>
      <c r="Q123" s="212"/>
      <c r="R123" s="213">
        <f>R124+R143+R154+R159+R161</f>
        <v>2.1781084799999997</v>
      </c>
      <c r="S123" s="212"/>
      <c r="T123" s="214">
        <f>T124+T143+T154+T159+T161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BK124+BK143+BK154+BK159+BK161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SUM(P125:P142)</f>
        <v>0</v>
      </c>
      <c r="Q124" s="212"/>
      <c r="R124" s="213">
        <f>SUM(R125:R142)</f>
        <v>0</v>
      </c>
      <c r="S124" s="212"/>
      <c r="T124" s="214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SUM(BK125:BK142)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334</v>
      </c>
      <c r="F125" s="222" t="s">
        <v>335</v>
      </c>
      <c r="G125" s="223" t="s">
        <v>178</v>
      </c>
      <c r="H125" s="224">
        <v>6.4240000000000004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336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337</v>
      </c>
      <c r="G126" s="234"/>
      <c r="H126" s="238">
        <v>3.7709999999999999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338</v>
      </c>
      <c r="G127" s="234"/>
      <c r="H127" s="238">
        <v>2.653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6.4240000000000004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24.15" customHeight="1">
      <c r="A129" s="39"/>
      <c r="B129" s="40"/>
      <c r="C129" s="220" t="s">
        <v>86</v>
      </c>
      <c r="D129" s="220" t="s">
        <v>175</v>
      </c>
      <c r="E129" s="221" t="s">
        <v>191</v>
      </c>
      <c r="F129" s="222" t="s">
        <v>192</v>
      </c>
      <c r="G129" s="223" t="s">
        <v>178</v>
      </c>
      <c r="H129" s="224">
        <v>2.1659999999999999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339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340</v>
      </c>
      <c r="G130" s="234"/>
      <c r="H130" s="238">
        <v>2.1659999999999999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84</v>
      </c>
      <c r="AY130" s="244" t="s">
        <v>173</v>
      </c>
    </row>
    <row r="131" s="2" customFormat="1" ht="37.8" customHeight="1">
      <c r="A131" s="39"/>
      <c r="B131" s="40"/>
      <c r="C131" s="220" t="s">
        <v>190</v>
      </c>
      <c r="D131" s="220" t="s">
        <v>175</v>
      </c>
      <c r="E131" s="221" t="s">
        <v>195</v>
      </c>
      <c r="F131" s="222" t="s">
        <v>196</v>
      </c>
      <c r="G131" s="223" t="s">
        <v>178</v>
      </c>
      <c r="H131" s="224">
        <v>5.3410000000000002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341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342</v>
      </c>
      <c r="G132" s="234"/>
      <c r="H132" s="238">
        <v>5.3410000000000002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136</v>
      </c>
      <c r="F133" s="248" t="s">
        <v>185</v>
      </c>
      <c r="G133" s="246"/>
      <c r="H133" s="249">
        <v>5.3410000000000002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180</v>
      </c>
      <c r="D134" s="220" t="s">
        <v>175</v>
      </c>
      <c r="E134" s="221" t="s">
        <v>201</v>
      </c>
      <c r="F134" s="222" t="s">
        <v>202</v>
      </c>
      <c r="G134" s="223" t="s">
        <v>178</v>
      </c>
      <c r="H134" s="224">
        <v>7.5069999999999997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203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204</v>
      </c>
      <c r="G135" s="234"/>
      <c r="H135" s="238">
        <v>7.5069999999999997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24.15" customHeight="1">
      <c r="A136" s="39"/>
      <c r="B136" s="40"/>
      <c r="C136" s="220" t="s">
        <v>200</v>
      </c>
      <c r="D136" s="220" t="s">
        <v>175</v>
      </c>
      <c r="E136" s="221" t="s">
        <v>206</v>
      </c>
      <c r="F136" s="222" t="s">
        <v>207</v>
      </c>
      <c r="G136" s="223" t="s">
        <v>208</v>
      </c>
      <c r="H136" s="224">
        <v>12.57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209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343</v>
      </c>
      <c r="G137" s="234"/>
      <c r="H137" s="238">
        <v>12.57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16.5" customHeight="1">
      <c r="A138" s="39"/>
      <c r="B138" s="40"/>
      <c r="C138" s="220" t="s">
        <v>205</v>
      </c>
      <c r="D138" s="220" t="s">
        <v>175</v>
      </c>
      <c r="E138" s="221" t="s">
        <v>212</v>
      </c>
      <c r="F138" s="222" t="s">
        <v>213</v>
      </c>
      <c r="G138" s="223" t="s">
        <v>178</v>
      </c>
      <c r="H138" s="224">
        <v>6.4240000000000004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214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215</v>
      </c>
      <c r="G139" s="234"/>
      <c r="H139" s="238">
        <v>6.4240000000000004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217</v>
      </c>
      <c r="F140" s="222" t="s">
        <v>218</v>
      </c>
      <c r="G140" s="223" t="s">
        <v>178</v>
      </c>
      <c r="H140" s="224">
        <v>1.083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219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344</v>
      </c>
      <c r="G141" s="234"/>
      <c r="H141" s="238">
        <v>1.083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139</v>
      </c>
      <c r="F142" s="248" t="s">
        <v>185</v>
      </c>
      <c r="G142" s="246"/>
      <c r="H142" s="249">
        <v>1.083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86</v>
      </c>
      <c r="F143" s="218" t="s">
        <v>221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SUM(P144:P153)</f>
        <v>0</v>
      </c>
      <c r="Q143" s="212"/>
      <c r="R143" s="213">
        <f>SUM(R144:R153)</f>
        <v>2.1725345999999996</v>
      </c>
      <c r="S143" s="212"/>
      <c r="T143" s="21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84</v>
      </c>
      <c r="AY143" s="215" t="s">
        <v>173</v>
      </c>
      <c r="BK143" s="217">
        <f>SUM(BK144:BK153)</f>
        <v>0</v>
      </c>
    </row>
    <row r="144" s="2" customFormat="1" ht="16.5" customHeight="1">
      <c r="A144" s="39"/>
      <c r="B144" s="40"/>
      <c r="C144" s="220" t="s">
        <v>216</v>
      </c>
      <c r="D144" s="220" t="s">
        <v>175</v>
      </c>
      <c r="E144" s="221" t="s">
        <v>223</v>
      </c>
      <c r="F144" s="222" t="s">
        <v>224</v>
      </c>
      <c r="G144" s="223" t="s">
        <v>178</v>
      </c>
      <c r="H144" s="224">
        <v>0.94199999999999995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2.3010199999999998</v>
      </c>
      <c r="R144" s="229">
        <f>Q144*H144</f>
        <v>2.1675608399999997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225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345</v>
      </c>
      <c r="G145" s="234"/>
      <c r="H145" s="238">
        <v>0.94199999999999995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1</v>
      </c>
      <c r="F146" s="248" t="s">
        <v>185</v>
      </c>
      <c r="G146" s="246"/>
      <c r="H146" s="249">
        <v>0.94199999999999995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16.5" customHeight="1">
      <c r="A147" s="39"/>
      <c r="B147" s="40"/>
      <c r="C147" s="220" t="s">
        <v>222</v>
      </c>
      <c r="D147" s="220" t="s">
        <v>175</v>
      </c>
      <c r="E147" s="221" t="s">
        <v>228</v>
      </c>
      <c r="F147" s="222" t="s">
        <v>229</v>
      </c>
      <c r="G147" s="223" t="s">
        <v>208</v>
      </c>
      <c r="H147" s="224">
        <v>1.8839999999999999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0.00264</v>
      </c>
      <c r="R147" s="229">
        <f>Q147*H147</f>
        <v>0.0049737599999999998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230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346</v>
      </c>
      <c r="G148" s="234"/>
      <c r="H148" s="238">
        <v>1.8839999999999999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</v>
      </c>
      <c r="F149" s="248" t="s">
        <v>185</v>
      </c>
      <c r="G149" s="246"/>
      <c r="H149" s="249">
        <v>1.8839999999999999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16.5" customHeight="1">
      <c r="A150" s="39"/>
      <c r="B150" s="40"/>
      <c r="C150" s="220" t="s">
        <v>227</v>
      </c>
      <c r="D150" s="220" t="s">
        <v>175</v>
      </c>
      <c r="E150" s="221" t="s">
        <v>233</v>
      </c>
      <c r="F150" s="222" t="s">
        <v>234</v>
      </c>
      <c r="G150" s="223" t="s">
        <v>208</v>
      </c>
      <c r="H150" s="224">
        <v>1.8839999999999999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235</v>
      </c>
    </row>
    <row r="151" s="2" customFormat="1" ht="16.5" customHeight="1">
      <c r="A151" s="39"/>
      <c r="B151" s="40"/>
      <c r="C151" s="220" t="s">
        <v>232</v>
      </c>
      <c r="D151" s="220" t="s">
        <v>175</v>
      </c>
      <c r="E151" s="221" t="s">
        <v>347</v>
      </c>
      <c r="F151" s="222" t="s">
        <v>348</v>
      </c>
      <c r="G151" s="223" t="s">
        <v>208</v>
      </c>
      <c r="H151" s="224">
        <v>10.029999999999999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349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350</v>
      </c>
      <c r="G152" s="234"/>
      <c r="H152" s="238">
        <v>10.029999999999999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1</v>
      </c>
      <c r="F153" s="248" t="s">
        <v>185</v>
      </c>
      <c r="G153" s="246"/>
      <c r="H153" s="249">
        <v>10.029999999999999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222</v>
      </c>
      <c r="F154" s="218" t="s">
        <v>284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SUM(P155:P158)</f>
        <v>0</v>
      </c>
      <c r="Q154" s="212"/>
      <c r="R154" s="213">
        <f>SUM(R155:R158)</f>
        <v>0.0055738800000000007</v>
      </c>
      <c r="S154" s="212"/>
      <c r="T154" s="214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173</v>
      </c>
      <c r="BK154" s="217">
        <f>SUM(BK155:BK158)</f>
        <v>0</v>
      </c>
    </row>
    <row r="155" s="2" customFormat="1" ht="24.15" customHeight="1">
      <c r="A155" s="39"/>
      <c r="B155" s="40"/>
      <c r="C155" s="220" t="s">
        <v>237</v>
      </c>
      <c r="D155" s="220" t="s">
        <v>175</v>
      </c>
      <c r="E155" s="221" t="s">
        <v>351</v>
      </c>
      <c r="F155" s="222" t="s">
        <v>352</v>
      </c>
      <c r="G155" s="223" t="s">
        <v>208</v>
      </c>
      <c r="H155" s="224">
        <v>15.483000000000001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0.00036000000000000002</v>
      </c>
      <c r="R155" s="229">
        <f>Q155*H155</f>
        <v>0.0055738800000000007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353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354</v>
      </c>
      <c r="G156" s="234"/>
      <c r="H156" s="238">
        <v>10.02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355</v>
      </c>
      <c r="G157" s="234"/>
      <c r="H157" s="238">
        <v>5.4630000000000001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1</v>
      </c>
      <c r="F158" s="248" t="s">
        <v>185</v>
      </c>
      <c r="G158" s="246"/>
      <c r="H158" s="249">
        <v>15.483000000000001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12" customFormat="1" ht="22.8" customHeight="1">
      <c r="A159" s="12"/>
      <c r="B159" s="204"/>
      <c r="C159" s="205"/>
      <c r="D159" s="206" t="s">
        <v>75</v>
      </c>
      <c r="E159" s="218" t="s">
        <v>305</v>
      </c>
      <c r="F159" s="218" t="s">
        <v>306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84</v>
      </c>
      <c r="AT159" s="216" t="s">
        <v>75</v>
      </c>
      <c r="AU159" s="216" t="s">
        <v>84</v>
      </c>
      <c r="AY159" s="215" t="s">
        <v>173</v>
      </c>
      <c r="BK159" s="217">
        <f>BK160</f>
        <v>0</v>
      </c>
    </row>
    <row r="160" s="2" customFormat="1" ht="16.5" customHeight="1">
      <c r="A160" s="39"/>
      <c r="B160" s="40"/>
      <c r="C160" s="220" t="s">
        <v>243</v>
      </c>
      <c r="D160" s="220" t="s">
        <v>175</v>
      </c>
      <c r="E160" s="221" t="s">
        <v>308</v>
      </c>
      <c r="F160" s="222" t="s">
        <v>309</v>
      </c>
      <c r="G160" s="223" t="s">
        <v>246</v>
      </c>
      <c r="H160" s="224">
        <v>2.1779999999999999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356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357</v>
      </c>
      <c r="F161" s="218" t="s">
        <v>358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SUM(P162:P168)</f>
        <v>0</v>
      </c>
      <c r="Q161" s="212"/>
      <c r="R161" s="213">
        <f>SUM(R162:R168)</f>
        <v>0</v>
      </c>
      <c r="S161" s="212"/>
      <c r="T161" s="214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SUM(BK162:BK168)</f>
        <v>0</v>
      </c>
    </row>
    <row r="162" s="2" customFormat="1" ht="24.15" customHeight="1">
      <c r="A162" s="39"/>
      <c r="B162" s="40"/>
      <c r="C162" s="220" t="s">
        <v>250</v>
      </c>
      <c r="D162" s="220" t="s">
        <v>175</v>
      </c>
      <c r="E162" s="221" t="s">
        <v>359</v>
      </c>
      <c r="F162" s="222" t="s">
        <v>360</v>
      </c>
      <c r="G162" s="223" t="s">
        <v>361</v>
      </c>
      <c r="H162" s="224">
        <v>1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362</v>
      </c>
    </row>
    <row r="163" s="15" customFormat="1">
      <c r="A163" s="15"/>
      <c r="B163" s="271"/>
      <c r="C163" s="272"/>
      <c r="D163" s="235" t="s">
        <v>182</v>
      </c>
      <c r="E163" s="273" t="s">
        <v>1</v>
      </c>
      <c r="F163" s="274" t="s">
        <v>363</v>
      </c>
      <c r="G163" s="272"/>
      <c r="H163" s="273" t="s">
        <v>1</v>
      </c>
      <c r="I163" s="275"/>
      <c r="J163" s="272"/>
      <c r="K163" s="272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182</v>
      </c>
      <c r="AU163" s="280" t="s">
        <v>86</v>
      </c>
      <c r="AV163" s="15" t="s">
        <v>84</v>
      </c>
      <c r="AW163" s="15" t="s">
        <v>32</v>
      </c>
      <c r="AX163" s="15" t="s">
        <v>76</v>
      </c>
      <c r="AY163" s="280" t="s">
        <v>173</v>
      </c>
    </row>
    <row r="164" s="15" customFormat="1">
      <c r="A164" s="15"/>
      <c r="B164" s="271"/>
      <c r="C164" s="272"/>
      <c r="D164" s="235" t="s">
        <v>182</v>
      </c>
      <c r="E164" s="273" t="s">
        <v>1</v>
      </c>
      <c r="F164" s="274" t="s">
        <v>364</v>
      </c>
      <c r="G164" s="272"/>
      <c r="H164" s="273" t="s">
        <v>1</v>
      </c>
      <c r="I164" s="275"/>
      <c r="J164" s="272"/>
      <c r="K164" s="272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182</v>
      </c>
      <c r="AU164" s="280" t="s">
        <v>86</v>
      </c>
      <c r="AV164" s="15" t="s">
        <v>84</v>
      </c>
      <c r="AW164" s="15" t="s">
        <v>32</v>
      </c>
      <c r="AX164" s="15" t="s">
        <v>76</v>
      </c>
      <c r="AY164" s="280" t="s">
        <v>173</v>
      </c>
    </row>
    <row r="165" s="15" customFormat="1">
      <c r="A165" s="15"/>
      <c r="B165" s="271"/>
      <c r="C165" s="272"/>
      <c r="D165" s="235" t="s">
        <v>182</v>
      </c>
      <c r="E165" s="273" t="s">
        <v>1</v>
      </c>
      <c r="F165" s="274" t="s">
        <v>365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182</v>
      </c>
      <c r="AU165" s="280" t="s">
        <v>86</v>
      </c>
      <c r="AV165" s="15" t="s">
        <v>84</v>
      </c>
      <c r="AW165" s="15" t="s">
        <v>32</v>
      </c>
      <c r="AX165" s="15" t="s">
        <v>76</v>
      </c>
      <c r="AY165" s="280" t="s">
        <v>173</v>
      </c>
    </row>
    <row r="166" s="15" customFormat="1">
      <c r="A166" s="15"/>
      <c r="B166" s="271"/>
      <c r="C166" s="272"/>
      <c r="D166" s="235" t="s">
        <v>182</v>
      </c>
      <c r="E166" s="273" t="s">
        <v>1</v>
      </c>
      <c r="F166" s="274" t="s">
        <v>366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182</v>
      </c>
      <c r="AU166" s="280" t="s">
        <v>86</v>
      </c>
      <c r="AV166" s="15" t="s">
        <v>84</v>
      </c>
      <c r="AW166" s="15" t="s">
        <v>32</v>
      </c>
      <c r="AX166" s="15" t="s">
        <v>76</v>
      </c>
      <c r="AY166" s="280" t="s">
        <v>173</v>
      </c>
    </row>
    <row r="167" s="15" customFormat="1">
      <c r="A167" s="15"/>
      <c r="B167" s="271"/>
      <c r="C167" s="272"/>
      <c r="D167" s="235" t="s">
        <v>182</v>
      </c>
      <c r="E167" s="273" t="s">
        <v>1</v>
      </c>
      <c r="F167" s="274" t="s">
        <v>367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182</v>
      </c>
      <c r="AU167" s="280" t="s">
        <v>86</v>
      </c>
      <c r="AV167" s="15" t="s">
        <v>84</v>
      </c>
      <c r="AW167" s="15" t="s">
        <v>32</v>
      </c>
      <c r="AX167" s="15" t="s">
        <v>76</v>
      </c>
      <c r="AY167" s="280" t="s">
        <v>173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84</v>
      </c>
      <c r="G168" s="234"/>
      <c r="H168" s="238">
        <v>1</v>
      </c>
      <c r="I168" s="239"/>
      <c r="J168" s="234"/>
      <c r="K168" s="234"/>
      <c r="L168" s="240"/>
      <c r="M168" s="281"/>
      <c r="N168" s="282"/>
      <c r="O168" s="282"/>
      <c r="P168" s="282"/>
      <c r="Q168" s="282"/>
      <c r="R168" s="282"/>
      <c r="S168" s="282"/>
      <c r="T168" s="28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173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IuaKpcvacti9vpBcZNSnEVBI0wVGLQnaTqi1JMWOTZmxQjVKQttNDXP6U8gnAfGrGJFwq9k1uTUk129/UNicyw==" hashValue="2YI2qwiA1ryx5/KBg0ilCa9RSFM1Ue5XuKjy2fiFUvquZKrJnUwQ59fck7FidJl/msoU6tLlP9ZxrP0iiAVVxA==" algorithmName="SHA-512" password="CC35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7" t="s">
        <v>130</v>
      </c>
      <c r="BA2" s="137" t="s">
        <v>131</v>
      </c>
      <c r="BB2" s="137" t="s">
        <v>1</v>
      </c>
      <c r="BC2" s="137" t="s">
        <v>368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369</v>
      </c>
      <c r="BB3" s="137" t="s">
        <v>1</v>
      </c>
      <c r="BC3" s="137" t="s">
        <v>370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371</v>
      </c>
      <c r="BA4" s="137" t="s">
        <v>372</v>
      </c>
      <c r="BB4" s="137" t="s">
        <v>1</v>
      </c>
      <c r="BC4" s="137" t="s">
        <v>373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374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375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ROUND((SUM(BE123:BE169)),  2)</f>
        <v>0</v>
      </c>
      <c r="G33" s="39"/>
      <c r="H33" s="39"/>
      <c r="I33" s="157">
        <v>0.20999999999999999</v>
      </c>
      <c r="J33" s="156">
        <f>ROUND(((SUM(BE123:BE169))*I33),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ROUND((SUM(BF123:BF169)),  2)</f>
        <v>0</v>
      </c>
      <c r="G34" s="39"/>
      <c r="H34" s="39"/>
      <c r="I34" s="157">
        <v>0.14999999999999999</v>
      </c>
      <c r="J34" s="156">
        <f>ROUND(((SUM(BF123:BF169))*I34),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ROUND((SUM(BG123:BG169)),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ROUND((SUM(BH123:BH169)),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ROUND((SUM(BI123:BI169)),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D.1.1.4 - Ping pong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153</v>
      </c>
      <c r="E100" s="190"/>
      <c r="F100" s="190"/>
      <c r="G100" s="190"/>
      <c r="H100" s="190"/>
      <c r="I100" s="190"/>
      <c r="J100" s="191">
        <f>J145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333</v>
      </c>
      <c r="E103" s="190"/>
      <c r="F103" s="190"/>
      <c r="G103" s="190"/>
      <c r="H103" s="190"/>
      <c r="I103" s="190"/>
      <c r="J103" s="191">
        <f>J163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(7.6.2022)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D.1.1.4 - Ping pong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7. 6. 2022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4.7601007800000001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P125+P141+P145+P155+P161+P163</f>
        <v>0</v>
      </c>
      <c r="Q124" s="212"/>
      <c r="R124" s="213">
        <f>R125+R141+R145+R155+R161+R163</f>
        <v>4.7601007800000001</v>
      </c>
      <c r="S124" s="212"/>
      <c r="T124" s="214">
        <f>T125+T141+T145+T155+T161+T163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BK125+BK141+BK145+BK155+BK161+BK163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SUM(P126:P140)</f>
        <v>0</v>
      </c>
      <c r="Q125" s="212"/>
      <c r="R125" s="213">
        <f>SUM(R126:R140)</f>
        <v>0</v>
      </c>
      <c r="S125" s="212"/>
      <c r="T125" s="214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SUM(BK126:BK140)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334</v>
      </c>
      <c r="F126" s="222" t="s">
        <v>335</v>
      </c>
      <c r="G126" s="223" t="s">
        <v>178</v>
      </c>
      <c r="H126" s="224">
        <v>7.6159999999999997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376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377</v>
      </c>
      <c r="G127" s="234"/>
      <c r="H127" s="238">
        <v>7.6159999999999997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7.6159999999999997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0.54500000000000004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378</v>
      </c>
      <c r="G130" s="234"/>
      <c r="H130" s="238">
        <v>0.54500000000000004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0.54500000000000004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8.1609999999999996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198</v>
      </c>
      <c r="G133" s="234"/>
      <c r="H133" s="238">
        <v>8.1609999999999996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8.1609999999999996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8.1609999999999996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8.1609999999999996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30.465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371</v>
      </c>
      <c r="G138" s="234"/>
      <c r="H138" s="238">
        <v>30.465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8.1609999999999996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136</v>
      </c>
      <c r="G140" s="234"/>
      <c r="H140" s="238">
        <v>8.1609999999999996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12" customFormat="1" ht="22.8" customHeight="1">
      <c r="A141" s="12"/>
      <c r="B141" s="204"/>
      <c r="C141" s="205"/>
      <c r="D141" s="206" t="s">
        <v>75</v>
      </c>
      <c r="E141" s="218" t="s">
        <v>86</v>
      </c>
      <c r="F141" s="218" t="s">
        <v>221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SUM(P142:P144)</f>
        <v>0</v>
      </c>
      <c r="Q141" s="212"/>
      <c r="R141" s="213">
        <f>SUM(R142:R144)</f>
        <v>1.8247088599999999</v>
      </c>
      <c r="S141" s="212"/>
      <c r="T141" s="21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75</v>
      </c>
      <c r="AU141" s="216" t="s">
        <v>84</v>
      </c>
      <c r="AY141" s="215" t="s">
        <v>173</v>
      </c>
      <c r="BK141" s="217">
        <f>SUM(BK142:BK144)</f>
        <v>0</v>
      </c>
    </row>
    <row r="142" s="2" customFormat="1" ht="16.5" customHeight="1">
      <c r="A142" s="39"/>
      <c r="B142" s="40"/>
      <c r="C142" s="220" t="s">
        <v>211</v>
      </c>
      <c r="D142" s="220" t="s">
        <v>175</v>
      </c>
      <c r="E142" s="221" t="s">
        <v>223</v>
      </c>
      <c r="F142" s="222" t="s">
        <v>224</v>
      </c>
      <c r="G142" s="223" t="s">
        <v>178</v>
      </c>
      <c r="H142" s="224">
        <v>0.79300000000000004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2.3010199999999998</v>
      </c>
      <c r="R142" s="229">
        <f>Q142*H142</f>
        <v>1.8247088599999999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225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379</v>
      </c>
      <c r="G143" s="234"/>
      <c r="H143" s="238">
        <v>0.79300000000000004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0.79300000000000004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200</v>
      </c>
      <c r="F145" s="218" t="s">
        <v>249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SUM(P146:P154)</f>
        <v>0</v>
      </c>
      <c r="Q145" s="212"/>
      <c r="R145" s="213">
        <f>SUM(R146:R154)</f>
        <v>0</v>
      </c>
      <c r="S145" s="212"/>
      <c r="T145" s="214">
        <f>SUM(T146:T154)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SUM(BK146:BK154)</f>
        <v>0</v>
      </c>
    </row>
    <row r="146" s="2" customFormat="1" ht="24.15" customHeight="1">
      <c r="A146" s="39"/>
      <c r="B146" s="40"/>
      <c r="C146" s="220" t="s">
        <v>216</v>
      </c>
      <c r="D146" s="220" t="s">
        <v>175</v>
      </c>
      <c r="E146" s="221" t="s">
        <v>380</v>
      </c>
      <c r="F146" s="222" t="s">
        <v>381</v>
      </c>
      <c r="G146" s="223" t="s">
        <v>208</v>
      </c>
      <c r="H146" s="224">
        <v>30.465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382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371</v>
      </c>
      <c r="G147" s="234"/>
      <c r="H147" s="238">
        <v>30.465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2" customFormat="1" ht="24.15" customHeight="1">
      <c r="A148" s="39"/>
      <c r="B148" s="40"/>
      <c r="C148" s="220" t="s">
        <v>222</v>
      </c>
      <c r="D148" s="220" t="s">
        <v>175</v>
      </c>
      <c r="E148" s="221" t="s">
        <v>383</v>
      </c>
      <c r="F148" s="222" t="s">
        <v>384</v>
      </c>
      <c r="G148" s="223" t="s">
        <v>208</v>
      </c>
      <c r="H148" s="224">
        <v>30.465</v>
      </c>
      <c r="I148" s="225"/>
      <c r="J148" s="226">
        <f>ROUND(I148*H148,2)</f>
        <v>0</v>
      </c>
      <c r="K148" s="222" t="s">
        <v>179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385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371</v>
      </c>
      <c r="G149" s="234"/>
      <c r="H149" s="238">
        <v>30.465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84</v>
      </c>
      <c r="AY149" s="244" t="s">
        <v>173</v>
      </c>
    </row>
    <row r="150" s="2" customFormat="1" ht="24.15" customHeight="1">
      <c r="A150" s="39"/>
      <c r="B150" s="40"/>
      <c r="C150" s="220" t="s">
        <v>227</v>
      </c>
      <c r="D150" s="220" t="s">
        <v>175</v>
      </c>
      <c r="E150" s="221" t="s">
        <v>386</v>
      </c>
      <c r="F150" s="222" t="s">
        <v>387</v>
      </c>
      <c r="G150" s="223" t="s">
        <v>208</v>
      </c>
      <c r="H150" s="224">
        <v>30.465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388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371</v>
      </c>
      <c r="G151" s="234"/>
      <c r="H151" s="238">
        <v>30.465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232</v>
      </c>
      <c r="D152" s="220" t="s">
        <v>175</v>
      </c>
      <c r="E152" s="221" t="s">
        <v>389</v>
      </c>
      <c r="F152" s="222" t="s">
        <v>390</v>
      </c>
      <c r="G152" s="223" t="s">
        <v>208</v>
      </c>
      <c r="H152" s="224">
        <v>30.465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391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392</v>
      </c>
      <c r="G153" s="234"/>
      <c r="H153" s="238">
        <v>30.465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371</v>
      </c>
      <c r="F154" s="248" t="s">
        <v>185</v>
      </c>
      <c r="G154" s="246"/>
      <c r="H154" s="249">
        <v>30.465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222</v>
      </c>
      <c r="F155" s="218" t="s">
        <v>284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SUM(P156:P160)</f>
        <v>0</v>
      </c>
      <c r="Q155" s="212"/>
      <c r="R155" s="213">
        <f>SUM(R156:R160)</f>
        <v>2.9353919199999998</v>
      </c>
      <c r="S155" s="212"/>
      <c r="T155" s="21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SUM(BK156:BK160)</f>
        <v>0</v>
      </c>
    </row>
    <row r="156" s="2" customFormat="1" ht="24.15" customHeight="1">
      <c r="A156" s="39"/>
      <c r="B156" s="40"/>
      <c r="C156" s="220" t="s">
        <v>237</v>
      </c>
      <c r="D156" s="220" t="s">
        <v>175</v>
      </c>
      <c r="E156" s="221" t="s">
        <v>286</v>
      </c>
      <c r="F156" s="222" t="s">
        <v>287</v>
      </c>
      <c r="G156" s="223" t="s">
        <v>288</v>
      </c>
      <c r="H156" s="224">
        <v>22.52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0.10094599999999999</v>
      </c>
      <c r="R156" s="229">
        <f>Q156*H156</f>
        <v>2.27330392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393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394</v>
      </c>
      <c r="G157" s="234"/>
      <c r="H157" s="238">
        <v>22.52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173</v>
      </c>
    </row>
    <row r="158" s="14" customFormat="1">
      <c r="A158" s="14"/>
      <c r="B158" s="245"/>
      <c r="C158" s="246"/>
      <c r="D158" s="235" t="s">
        <v>182</v>
      </c>
      <c r="E158" s="247" t="s">
        <v>291</v>
      </c>
      <c r="F158" s="248" t="s">
        <v>185</v>
      </c>
      <c r="G158" s="246"/>
      <c r="H158" s="249">
        <v>22.52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182</v>
      </c>
      <c r="AU158" s="255" t="s">
        <v>86</v>
      </c>
      <c r="AV158" s="14" t="s">
        <v>180</v>
      </c>
      <c r="AW158" s="14" t="s">
        <v>32</v>
      </c>
      <c r="AX158" s="14" t="s">
        <v>84</v>
      </c>
      <c r="AY158" s="255" t="s">
        <v>173</v>
      </c>
    </row>
    <row r="159" s="2" customFormat="1" ht="16.5" customHeight="1">
      <c r="A159" s="39"/>
      <c r="B159" s="40"/>
      <c r="C159" s="256" t="s">
        <v>243</v>
      </c>
      <c r="D159" s="256" t="s">
        <v>279</v>
      </c>
      <c r="E159" s="257" t="s">
        <v>292</v>
      </c>
      <c r="F159" s="258" t="s">
        <v>293</v>
      </c>
      <c r="G159" s="259" t="s">
        <v>288</v>
      </c>
      <c r="H159" s="260">
        <v>23.646000000000001</v>
      </c>
      <c r="I159" s="261"/>
      <c r="J159" s="262">
        <f>ROUND(I159*H159,2)</f>
        <v>0</v>
      </c>
      <c r="K159" s="258" t="s">
        <v>179</v>
      </c>
      <c r="L159" s="263"/>
      <c r="M159" s="264" t="s">
        <v>1</v>
      </c>
      <c r="N159" s="265" t="s">
        <v>41</v>
      </c>
      <c r="O159" s="92"/>
      <c r="P159" s="229">
        <f>O159*H159</f>
        <v>0</v>
      </c>
      <c r="Q159" s="229">
        <v>0.028000000000000001</v>
      </c>
      <c r="R159" s="229">
        <f>Q159*H159</f>
        <v>0.66208800000000001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216</v>
      </c>
      <c r="AT159" s="231" t="s">
        <v>279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395</v>
      </c>
    </row>
    <row r="160" s="13" customFormat="1">
      <c r="A160" s="13"/>
      <c r="B160" s="233"/>
      <c r="C160" s="234"/>
      <c r="D160" s="235" t="s">
        <v>182</v>
      </c>
      <c r="E160" s="234"/>
      <c r="F160" s="237" t="s">
        <v>396</v>
      </c>
      <c r="G160" s="234"/>
      <c r="H160" s="238">
        <v>23.646000000000001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182</v>
      </c>
      <c r="AU160" s="244" t="s">
        <v>86</v>
      </c>
      <c r="AV160" s="13" t="s">
        <v>86</v>
      </c>
      <c r="AW160" s="13" t="s">
        <v>4</v>
      </c>
      <c r="AX160" s="13" t="s">
        <v>84</v>
      </c>
      <c r="AY160" s="244" t="s">
        <v>173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305</v>
      </c>
      <c r="F161" s="218" t="s">
        <v>306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16.5" customHeight="1">
      <c r="A162" s="39"/>
      <c r="B162" s="40"/>
      <c r="C162" s="220" t="s">
        <v>250</v>
      </c>
      <c r="D162" s="220" t="s">
        <v>175</v>
      </c>
      <c r="E162" s="221" t="s">
        <v>308</v>
      </c>
      <c r="F162" s="222" t="s">
        <v>309</v>
      </c>
      <c r="G162" s="223" t="s">
        <v>246</v>
      </c>
      <c r="H162" s="224">
        <v>4.7599999999999998</v>
      </c>
      <c r="I162" s="225"/>
      <c r="J162" s="226">
        <f>ROUND(I162*H162,2)</f>
        <v>0</v>
      </c>
      <c r="K162" s="222" t="s">
        <v>179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397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357</v>
      </c>
      <c r="F163" s="218" t="s">
        <v>358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SUM(P164:P169)</f>
        <v>0</v>
      </c>
      <c r="Q163" s="212"/>
      <c r="R163" s="213">
        <f>SUM(R164:R169)</f>
        <v>0</v>
      </c>
      <c r="S163" s="212"/>
      <c r="T163" s="214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173</v>
      </c>
      <c r="BK163" s="217">
        <f>SUM(BK164:BK169)</f>
        <v>0</v>
      </c>
    </row>
    <row r="164" s="2" customFormat="1" ht="24.15" customHeight="1">
      <c r="A164" s="39"/>
      <c r="B164" s="40"/>
      <c r="C164" s="220" t="s">
        <v>8</v>
      </c>
      <c r="D164" s="220" t="s">
        <v>175</v>
      </c>
      <c r="E164" s="221" t="s">
        <v>398</v>
      </c>
      <c r="F164" s="222" t="s">
        <v>399</v>
      </c>
      <c r="G164" s="223" t="s">
        <v>361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400</v>
      </c>
    </row>
    <row r="165" s="15" customFormat="1">
      <c r="A165" s="15"/>
      <c r="B165" s="271"/>
      <c r="C165" s="272"/>
      <c r="D165" s="235" t="s">
        <v>182</v>
      </c>
      <c r="E165" s="273" t="s">
        <v>1</v>
      </c>
      <c r="F165" s="274" t="s">
        <v>401</v>
      </c>
      <c r="G165" s="272"/>
      <c r="H165" s="273" t="s">
        <v>1</v>
      </c>
      <c r="I165" s="275"/>
      <c r="J165" s="272"/>
      <c r="K165" s="272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182</v>
      </c>
      <c r="AU165" s="280" t="s">
        <v>86</v>
      </c>
      <c r="AV165" s="15" t="s">
        <v>84</v>
      </c>
      <c r="AW165" s="15" t="s">
        <v>32</v>
      </c>
      <c r="AX165" s="15" t="s">
        <v>76</v>
      </c>
      <c r="AY165" s="280" t="s">
        <v>173</v>
      </c>
    </row>
    <row r="166" s="15" customFormat="1">
      <c r="A166" s="15"/>
      <c r="B166" s="271"/>
      <c r="C166" s="272"/>
      <c r="D166" s="235" t="s">
        <v>182</v>
      </c>
      <c r="E166" s="273" t="s">
        <v>1</v>
      </c>
      <c r="F166" s="274" t="s">
        <v>402</v>
      </c>
      <c r="G166" s="272"/>
      <c r="H166" s="273" t="s">
        <v>1</v>
      </c>
      <c r="I166" s="275"/>
      <c r="J166" s="272"/>
      <c r="K166" s="272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182</v>
      </c>
      <c r="AU166" s="280" t="s">
        <v>86</v>
      </c>
      <c r="AV166" s="15" t="s">
        <v>84</v>
      </c>
      <c r="AW166" s="15" t="s">
        <v>32</v>
      </c>
      <c r="AX166" s="15" t="s">
        <v>76</v>
      </c>
      <c r="AY166" s="280" t="s">
        <v>173</v>
      </c>
    </row>
    <row r="167" s="15" customFormat="1">
      <c r="A167" s="15"/>
      <c r="B167" s="271"/>
      <c r="C167" s="272"/>
      <c r="D167" s="235" t="s">
        <v>182</v>
      </c>
      <c r="E167" s="273" t="s">
        <v>1</v>
      </c>
      <c r="F167" s="274" t="s">
        <v>403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182</v>
      </c>
      <c r="AU167" s="280" t="s">
        <v>86</v>
      </c>
      <c r="AV167" s="15" t="s">
        <v>84</v>
      </c>
      <c r="AW167" s="15" t="s">
        <v>32</v>
      </c>
      <c r="AX167" s="15" t="s">
        <v>76</v>
      </c>
      <c r="AY167" s="280" t="s">
        <v>173</v>
      </c>
    </row>
    <row r="168" s="15" customFormat="1">
      <c r="A168" s="15"/>
      <c r="B168" s="271"/>
      <c r="C168" s="272"/>
      <c r="D168" s="235" t="s">
        <v>182</v>
      </c>
      <c r="E168" s="273" t="s">
        <v>1</v>
      </c>
      <c r="F168" s="274" t="s">
        <v>404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182</v>
      </c>
      <c r="AU168" s="280" t="s">
        <v>86</v>
      </c>
      <c r="AV168" s="15" t="s">
        <v>84</v>
      </c>
      <c r="AW168" s="15" t="s">
        <v>32</v>
      </c>
      <c r="AX168" s="15" t="s">
        <v>76</v>
      </c>
      <c r="AY168" s="280" t="s">
        <v>173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84</v>
      </c>
      <c r="G169" s="234"/>
      <c r="H169" s="238">
        <v>1</v>
      </c>
      <c r="I169" s="239"/>
      <c r="J169" s="234"/>
      <c r="K169" s="234"/>
      <c r="L169" s="240"/>
      <c r="M169" s="281"/>
      <c r="N169" s="282"/>
      <c r="O169" s="282"/>
      <c r="P169" s="282"/>
      <c r="Q169" s="282"/>
      <c r="R169" s="282"/>
      <c r="S169" s="282"/>
      <c r="T169" s="28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173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nFTONg2OM76hOCyoz8yusBSFF8OUZJqvRZ7kYYMnLxANsgFht1IyaGv84aOs5H/sbZrbqCi/IMu8++Yq/JOHXw==" hashValue="nThqQp8KgsVQcW5vtnThAeVpA0ZpodRqxMpvkSgklRz5N2mYZc5ofHYJ1SdEFGRG6MSxMmbrttRI64u/CPO4iw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7" t="s">
        <v>126</v>
      </c>
      <c r="BA2" s="137" t="s">
        <v>127</v>
      </c>
      <c r="BB2" s="137" t="s">
        <v>1</v>
      </c>
      <c r="BC2" s="137" t="s">
        <v>405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134</v>
      </c>
      <c r="BB3" s="137" t="s">
        <v>1</v>
      </c>
      <c r="BC3" s="137" t="s">
        <v>406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136</v>
      </c>
      <c r="BA4" s="137" t="s">
        <v>137</v>
      </c>
      <c r="BB4" s="137" t="s">
        <v>1</v>
      </c>
      <c r="BC4" s="137" t="s">
        <v>406</v>
      </c>
      <c r="BD4" s="137" t="s">
        <v>86</v>
      </c>
    </row>
    <row r="5" s="1" customFormat="1" ht="6.96" customHeight="1">
      <c r="B5" s="21"/>
      <c r="L5" s="21"/>
      <c r="AZ5" s="137" t="s">
        <v>407</v>
      </c>
      <c r="BA5" s="137" t="s">
        <v>408</v>
      </c>
      <c r="BB5" s="137" t="s">
        <v>1</v>
      </c>
      <c r="BC5" s="137" t="s">
        <v>409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ROUND((SUM(BE122:BE164)),  2)</f>
        <v>0</v>
      </c>
      <c r="G33" s="39"/>
      <c r="H33" s="39"/>
      <c r="I33" s="157">
        <v>0.20999999999999999</v>
      </c>
      <c r="J33" s="156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ROUND((SUM(BF122:BF164)),  2)</f>
        <v>0</v>
      </c>
      <c r="G34" s="39"/>
      <c r="H34" s="39"/>
      <c r="I34" s="157">
        <v>0.14999999999999999</v>
      </c>
      <c r="J34" s="156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ROUND((SUM(BG122:BG164)),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ROUND((SUM(BH122:BH164)),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ROUND((SUM(BI122:BI164)),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D.1.1.5 - Vrh koulí/petang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J162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(7.6.2022)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D.1.1.5 - Vrh koulí/petang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7. 6. 2022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9.9131629999999991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P124+P137+P154+P160+P162</f>
        <v>0</v>
      </c>
      <c r="Q123" s="212"/>
      <c r="R123" s="213">
        <f>R124+R137+R154+R160+R162</f>
        <v>9.9131629999999991</v>
      </c>
      <c r="S123" s="212"/>
      <c r="T123" s="214">
        <f>T124+T137+T154+T160+T162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BK124+BK137+BK154+BK160+BK162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SUM(P125:P136)</f>
        <v>0</v>
      </c>
      <c r="Q124" s="212"/>
      <c r="R124" s="213">
        <f>SUM(R125:R136)</f>
        <v>0</v>
      </c>
      <c r="S124" s="212"/>
      <c r="T124" s="214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SUM(BK125:BK136)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411</v>
      </c>
      <c r="F125" s="222" t="s">
        <v>412</v>
      </c>
      <c r="G125" s="223" t="s">
        <v>178</v>
      </c>
      <c r="H125" s="224">
        <v>59.770000000000003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413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414</v>
      </c>
      <c r="G126" s="234"/>
      <c r="H126" s="238">
        <v>59.770000000000003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59.770000000000003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59.770000000000003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133</v>
      </c>
      <c r="G129" s="234"/>
      <c r="H129" s="238">
        <v>59.770000000000003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136</v>
      </c>
      <c r="F130" s="248" t="s">
        <v>185</v>
      </c>
      <c r="G130" s="246"/>
      <c r="H130" s="249">
        <v>59.770000000000003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24.15" customHeight="1">
      <c r="A131" s="39"/>
      <c r="B131" s="40"/>
      <c r="C131" s="220" t="s">
        <v>190</v>
      </c>
      <c r="D131" s="220" t="s">
        <v>175</v>
      </c>
      <c r="E131" s="221" t="s">
        <v>201</v>
      </c>
      <c r="F131" s="222" t="s">
        <v>202</v>
      </c>
      <c r="G131" s="223" t="s">
        <v>178</v>
      </c>
      <c r="H131" s="224">
        <v>59.770000000000003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203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136</v>
      </c>
      <c r="G132" s="234"/>
      <c r="H132" s="238">
        <v>59.770000000000003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206</v>
      </c>
      <c r="F133" s="222" t="s">
        <v>207</v>
      </c>
      <c r="G133" s="223" t="s">
        <v>208</v>
      </c>
      <c r="H133" s="224">
        <v>234.58000000000001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209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415</v>
      </c>
      <c r="G134" s="234"/>
      <c r="H134" s="238">
        <v>234.58000000000001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200</v>
      </c>
      <c r="D135" s="220" t="s">
        <v>175</v>
      </c>
      <c r="E135" s="221" t="s">
        <v>212</v>
      </c>
      <c r="F135" s="222" t="s">
        <v>213</v>
      </c>
      <c r="G135" s="223" t="s">
        <v>178</v>
      </c>
      <c r="H135" s="224">
        <v>59.770000000000003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59.770000000000003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200</v>
      </c>
      <c r="F137" s="218" t="s">
        <v>249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SUM(P138:P153)</f>
        <v>0</v>
      </c>
      <c r="Q137" s="212"/>
      <c r="R137" s="213">
        <f>SUM(R138:R153)</f>
        <v>0</v>
      </c>
      <c r="S137" s="212"/>
      <c r="T137" s="214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173</v>
      </c>
      <c r="BK137" s="217">
        <f>SUM(BK138:BK153)</f>
        <v>0</v>
      </c>
    </row>
    <row r="138" s="2" customFormat="1" ht="24.15" customHeight="1">
      <c r="A138" s="39"/>
      <c r="B138" s="40"/>
      <c r="C138" s="220" t="s">
        <v>205</v>
      </c>
      <c r="D138" s="220" t="s">
        <v>175</v>
      </c>
      <c r="E138" s="221" t="s">
        <v>416</v>
      </c>
      <c r="F138" s="222" t="s">
        <v>417</v>
      </c>
      <c r="G138" s="223" t="s">
        <v>208</v>
      </c>
      <c r="H138" s="224">
        <v>230.08000000000001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418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419</v>
      </c>
      <c r="G139" s="234"/>
      <c r="H139" s="238">
        <v>230.08000000000001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420</v>
      </c>
      <c r="F140" s="222" t="s">
        <v>421</v>
      </c>
      <c r="G140" s="223" t="s">
        <v>208</v>
      </c>
      <c r="H140" s="224">
        <v>230.08000000000001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422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423</v>
      </c>
      <c r="G141" s="234"/>
      <c r="H141" s="238">
        <v>230.08000000000001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216</v>
      </c>
      <c r="D142" s="220" t="s">
        <v>175</v>
      </c>
      <c r="E142" s="221" t="s">
        <v>251</v>
      </c>
      <c r="F142" s="222" t="s">
        <v>252</v>
      </c>
      <c r="G142" s="223" t="s">
        <v>208</v>
      </c>
      <c r="H142" s="224">
        <v>4.5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253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255</v>
      </c>
      <c r="G143" s="234"/>
      <c r="H143" s="238">
        <v>4.5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4.5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24.15" customHeight="1">
      <c r="A145" s="39"/>
      <c r="B145" s="40"/>
      <c r="C145" s="220" t="s">
        <v>222</v>
      </c>
      <c r="D145" s="220" t="s">
        <v>175</v>
      </c>
      <c r="E145" s="221" t="s">
        <v>256</v>
      </c>
      <c r="F145" s="222" t="s">
        <v>257</v>
      </c>
      <c r="G145" s="223" t="s">
        <v>208</v>
      </c>
      <c r="H145" s="224">
        <v>4.5</v>
      </c>
      <c r="I145" s="225"/>
      <c r="J145" s="226">
        <f>ROUND(I145*H145,2)</f>
        <v>0</v>
      </c>
      <c r="K145" s="222" t="s">
        <v>179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180</v>
      </c>
      <c r="AT145" s="231" t="s">
        <v>175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258</v>
      </c>
    </row>
    <row r="146" s="13" customFormat="1">
      <c r="A146" s="13"/>
      <c r="B146" s="233"/>
      <c r="C146" s="234"/>
      <c r="D146" s="235" t="s">
        <v>182</v>
      </c>
      <c r="E146" s="236" t="s">
        <v>1</v>
      </c>
      <c r="F146" s="237" t="s">
        <v>424</v>
      </c>
      <c r="G146" s="234"/>
      <c r="H146" s="238">
        <v>4.5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32</v>
      </c>
      <c r="AX146" s="13" t="s">
        <v>76</v>
      </c>
      <c r="AY146" s="244" t="s">
        <v>173</v>
      </c>
    </row>
    <row r="147" s="14" customFormat="1">
      <c r="A147" s="14"/>
      <c r="B147" s="245"/>
      <c r="C147" s="246"/>
      <c r="D147" s="235" t="s">
        <v>182</v>
      </c>
      <c r="E147" s="247" t="s">
        <v>1</v>
      </c>
      <c r="F147" s="248" t="s">
        <v>185</v>
      </c>
      <c r="G147" s="246"/>
      <c r="H147" s="249">
        <v>4.5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182</v>
      </c>
      <c r="AU147" s="255" t="s">
        <v>86</v>
      </c>
      <c r="AV147" s="14" t="s">
        <v>180</v>
      </c>
      <c r="AW147" s="14" t="s">
        <v>32</v>
      </c>
      <c r="AX147" s="14" t="s">
        <v>84</v>
      </c>
      <c r="AY147" s="255" t="s">
        <v>173</v>
      </c>
    </row>
    <row r="148" s="2" customFormat="1" ht="37.8" customHeight="1">
      <c r="A148" s="39"/>
      <c r="B148" s="40"/>
      <c r="C148" s="220" t="s">
        <v>227</v>
      </c>
      <c r="D148" s="220" t="s">
        <v>175</v>
      </c>
      <c r="E148" s="221" t="s">
        <v>267</v>
      </c>
      <c r="F148" s="222" t="s">
        <v>268</v>
      </c>
      <c r="G148" s="223" t="s">
        <v>208</v>
      </c>
      <c r="H148" s="224">
        <v>4.5</v>
      </c>
      <c r="I148" s="225"/>
      <c r="J148" s="226">
        <f>ROUND(I148*H148,2)</f>
        <v>0</v>
      </c>
      <c r="K148" s="222" t="s">
        <v>1</v>
      </c>
      <c r="L148" s="45"/>
      <c r="M148" s="227" t="s">
        <v>1</v>
      </c>
      <c r="N148" s="228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180</v>
      </c>
      <c r="AT148" s="231" t="s">
        <v>175</v>
      </c>
      <c r="AU148" s="231" t="s">
        <v>86</v>
      </c>
      <c r="AY148" s="18" t="s">
        <v>173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180</v>
      </c>
      <c r="BM148" s="231" t="s">
        <v>269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425</v>
      </c>
      <c r="G149" s="234"/>
      <c r="H149" s="238">
        <v>4.5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126</v>
      </c>
      <c r="F150" s="248" t="s">
        <v>185</v>
      </c>
      <c r="G150" s="246"/>
      <c r="H150" s="249">
        <v>4.5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4</v>
      </c>
      <c r="AX150" s="14" t="s">
        <v>84</v>
      </c>
      <c r="AY150" s="255" t="s">
        <v>173</v>
      </c>
    </row>
    <row r="151" s="2" customFormat="1" ht="16.5" customHeight="1">
      <c r="A151" s="39"/>
      <c r="B151" s="40"/>
      <c r="C151" s="220" t="s">
        <v>232</v>
      </c>
      <c r="D151" s="220" t="s">
        <v>175</v>
      </c>
      <c r="E151" s="221" t="s">
        <v>426</v>
      </c>
      <c r="F151" s="222" t="s">
        <v>427</v>
      </c>
      <c r="G151" s="223" t="s">
        <v>208</v>
      </c>
      <c r="H151" s="224">
        <v>230.08000000000001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428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429</v>
      </c>
      <c r="G152" s="234"/>
      <c r="H152" s="238">
        <v>230.08000000000001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76</v>
      </c>
      <c r="AY152" s="244" t="s">
        <v>173</v>
      </c>
    </row>
    <row r="153" s="14" customFormat="1">
      <c r="A153" s="14"/>
      <c r="B153" s="245"/>
      <c r="C153" s="246"/>
      <c r="D153" s="235" t="s">
        <v>182</v>
      </c>
      <c r="E153" s="247" t="s">
        <v>407</v>
      </c>
      <c r="F153" s="248" t="s">
        <v>185</v>
      </c>
      <c r="G153" s="246"/>
      <c r="H153" s="249">
        <v>230.08000000000001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182</v>
      </c>
      <c r="AU153" s="255" t="s">
        <v>86</v>
      </c>
      <c r="AV153" s="14" t="s">
        <v>180</v>
      </c>
      <c r="AW153" s="14" t="s">
        <v>32</v>
      </c>
      <c r="AX153" s="14" t="s">
        <v>84</v>
      </c>
      <c r="AY153" s="255" t="s">
        <v>173</v>
      </c>
    </row>
    <row r="154" s="12" customFormat="1" ht="22.8" customHeight="1">
      <c r="A154" s="12"/>
      <c r="B154" s="204"/>
      <c r="C154" s="205"/>
      <c r="D154" s="206" t="s">
        <v>75</v>
      </c>
      <c r="E154" s="218" t="s">
        <v>222</v>
      </c>
      <c r="F154" s="218" t="s">
        <v>284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SUM(P155:P159)</f>
        <v>0</v>
      </c>
      <c r="Q154" s="212"/>
      <c r="R154" s="213">
        <f>SUM(R155:R159)</f>
        <v>9.9131629999999991</v>
      </c>
      <c r="S154" s="212"/>
      <c r="T154" s="21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84</v>
      </c>
      <c r="AT154" s="216" t="s">
        <v>75</v>
      </c>
      <c r="AU154" s="216" t="s">
        <v>84</v>
      </c>
      <c r="AY154" s="215" t="s">
        <v>173</v>
      </c>
      <c r="BK154" s="217">
        <f>SUM(BK155:BK159)</f>
        <v>0</v>
      </c>
    </row>
    <row r="155" s="2" customFormat="1" ht="24.15" customHeight="1">
      <c r="A155" s="39"/>
      <c r="B155" s="40"/>
      <c r="C155" s="220" t="s">
        <v>237</v>
      </c>
      <c r="D155" s="220" t="s">
        <v>175</v>
      </c>
      <c r="E155" s="221" t="s">
        <v>286</v>
      </c>
      <c r="F155" s="222" t="s">
        <v>287</v>
      </c>
      <c r="G155" s="223" t="s">
        <v>288</v>
      </c>
      <c r="H155" s="224">
        <v>65.5</v>
      </c>
      <c r="I155" s="225"/>
      <c r="J155" s="226">
        <f>ROUND(I155*H155,2)</f>
        <v>0</v>
      </c>
      <c r="K155" s="222" t="s">
        <v>179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0.10094599999999999</v>
      </c>
      <c r="R155" s="229">
        <f>Q155*H155</f>
        <v>6.6119629999999994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180</v>
      </c>
      <c r="AT155" s="231" t="s">
        <v>175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289</v>
      </c>
    </row>
    <row r="156" s="13" customFormat="1">
      <c r="A156" s="13"/>
      <c r="B156" s="233"/>
      <c r="C156" s="234"/>
      <c r="D156" s="235" t="s">
        <v>182</v>
      </c>
      <c r="E156" s="236" t="s">
        <v>1</v>
      </c>
      <c r="F156" s="237" t="s">
        <v>430</v>
      </c>
      <c r="G156" s="234"/>
      <c r="H156" s="238">
        <v>65.5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32</v>
      </c>
      <c r="AX156" s="13" t="s">
        <v>76</v>
      </c>
      <c r="AY156" s="244" t="s">
        <v>173</v>
      </c>
    </row>
    <row r="157" s="14" customFormat="1">
      <c r="A157" s="14"/>
      <c r="B157" s="245"/>
      <c r="C157" s="246"/>
      <c r="D157" s="235" t="s">
        <v>182</v>
      </c>
      <c r="E157" s="247" t="s">
        <v>291</v>
      </c>
      <c r="F157" s="248" t="s">
        <v>185</v>
      </c>
      <c r="G157" s="246"/>
      <c r="H157" s="249">
        <v>65.5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182</v>
      </c>
      <c r="AU157" s="255" t="s">
        <v>86</v>
      </c>
      <c r="AV157" s="14" t="s">
        <v>180</v>
      </c>
      <c r="AW157" s="14" t="s">
        <v>32</v>
      </c>
      <c r="AX157" s="14" t="s">
        <v>84</v>
      </c>
      <c r="AY157" s="255" t="s">
        <v>173</v>
      </c>
    </row>
    <row r="158" s="2" customFormat="1" ht="21.75" customHeight="1">
      <c r="A158" s="39"/>
      <c r="B158" s="40"/>
      <c r="C158" s="256" t="s">
        <v>243</v>
      </c>
      <c r="D158" s="256" t="s">
        <v>279</v>
      </c>
      <c r="E158" s="257" t="s">
        <v>431</v>
      </c>
      <c r="F158" s="258" t="s">
        <v>432</v>
      </c>
      <c r="G158" s="259" t="s">
        <v>288</v>
      </c>
      <c r="H158" s="260">
        <v>68.775000000000006</v>
      </c>
      <c r="I158" s="261"/>
      <c r="J158" s="262">
        <f>ROUND(I158*H158,2)</f>
        <v>0</v>
      </c>
      <c r="K158" s="258" t="s">
        <v>179</v>
      </c>
      <c r="L158" s="263"/>
      <c r="M158" s="264" t="s">
        <v>1</v>
      </c>
      <c r="N158" s="265" t="s">
        <v>41</v>
      </c>
      <c r="O158" s="92"/>
      <c r="P158" s="229">
        <f>O158*H158</f>
        <v>0</v>
      </c>
      <c r="Q158" s="229">
        <v>0.048000000000000001</v>
      </c>
      <c r="R158" s="229">
        <f>Q158*H158</f>
        <v>3.3012000000000001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216</v>
      </c>
      <c r="AT158" s="231" t="s">
        <v>279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433</v>
      </c>
    </row>
    <row r="159" s="13" customFormat="1">
      <c r="A159" s="13"/>
      <c r="B159" s="233"/>
      <c r="C159" s="234"/>
      <c r="D159" s="235" t="s">
        <v>182</v>
      </c>
      <c r="E159" s="234"/>
      <c r="F159" s="237" t="s">
        <v>434</v>
      </c>
      <c r="G159" s="234"/>
      <c r="H159" s="238">
        <v>68.775000000000006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182</v>
      </c>
      <c r="AU159" s="244" t="s">
        <v>86</v>
      </c>
      <c r="AV159" s="13" t="s">
        <v>86</v>
      </c>
      <c r="AW159" s="13" t="s">
        <v>4</v>
      </c>
      <c r="AX159" s="13" t="s">
        <v>84</v>
      </c>
      <c r="AY159" s="244" t="s">
        <v>173</v>
      </c>
    </row>
    <row r="160" s="12" customFormat="1" ht="22.8" customHeight="1">
      <c r="A160" s="12"/>
      <c r="B160" s="204"/>
      <c r="C160" s="205"/>
      <c r="D160" s="206" t="s">
        <v>75</v>
      </c>
      <c r="E160" s="218" t="s">
        <v>305</v>
      </c>
      <c r="F160" s="218" t="s">
        <v>306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P161</f>
        <v>0</v>
      </c>
      <c r="Q160" s="212"/>
      <c r="R160" s="213">
        <f>R161</f>
        <v>0</v>
      </c>
      <c r="S160" s="212"/>
      <c r="T160" s="21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84</v>
      </c>
      <c r="AT160" s="216" t="s">
        <v>75</v>
      </c>
      <c r="AU160" s="216" t="s">
        <v>84</v>
      </c>
      <c r="AY160" s="215" t="s">
        <v>173</v>
      </c>
      <c r="BK160" s="217">
        <f>BK161</f>
        <v>0</v>
      </c>
    </row>
    <row r="161" s="2" customFormat="1" ht="16.5" customHeight="1">
      <c r="A161" s="39"/>
      <c r="B161" s="40"/>
      <c r="C161" s="220" t="s">
        <v>250</v>
      </c>
      <c r="D161" s="220" t="s">
        <v>175</v>
      </c>
      <c r="E161" s="221" t="s">
        <v>308</v>
      </c>
      <c r="F161" s="222" t="s">
        <v>309</v>
      </c>
      <c r="G161" s="223" t="s">
        <v>246</v>
      </c>
      <c r="H161" s="224">
        <v>9.9130000000000003</v>
      </c>
      <c r="I161" s="225"/>
      <c r="J161" s="226">
        <f>ROUND(I161*H161,2)</f>
        <v>0</v>
      </c>
      <c r="K161" s="222" t="s">
        <v>179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435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357</v>
      </c>
      <c r="F162" s="218" t="s">
        <v>358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SUM(P163:P164)</f>
        <v>0</v>
      </c>
      <c r="Q162" s="212"/>
      <c r="R162" s="213">
        <f>SUM(R163:R164)</f>
        <v>0</v>
      </c>
      <c r="S162" s="212"/>
      <c r="T162" s="21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173</v>
      </c>
      <c r="BK162" s="217">
        <f>SUM(BK163:BK164)</f>
        <v>0</v>
      </c>
    </row>
    <row r="163" s="2" customFormat="1" ht="24.15" customHeight="1">
      <c r="A163" s="39"/>
      <c r="B163" s="40"/>
      <c r="C163" s="220" t="s">
        <v>8</v>
      </c>
      <c r="D163" s="220" t="s">
        <v>175</v>
      </c>
      <c r="E163" s="221" t="s">
        <v>436</v>
      </c>
      <c r="F163" s="222" t="s">
        <v>437</v>
      </c>
      <c r="G163" s="223" t="s">
        <v>361</v>
      </c>
      <c r="H163" s="224">
        <v>1</v>
      </c>
      <c r="I163" s="225"/>
      <c r="J163" s="226">
        <f>ROUND(I163*H163,2)</f>
        <v>0</v>
      </c>
      <c r="K163" s="222" t="s">
        <v>1</v>
      </c>
      <c r="L163" s="45"/>
      <c r="M163" s="227" t="s">
        <v>1</v>
      </c>
      <c r="N163" s="228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180</v>
      </c>
      <c r="AT163" s="231" t="s">
        <v>175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438</v>
      </c>
    </row>
    <row r="164" s="2" customFormat="1" ht="24.15" customHeight="1">
      <c r="A164" s="39"/>
      <c r="B164" s="40"/>
      <c r="C164" s="220" t="s">
        <v>260</v>
      </c>
      <c r="D164" s="220" t="s">
        <v>175</v>
      </c>
      <c r="E164" s="221" t="s">
        <v>439</v>
      </c>
      <c r="F164" s="222" t="s">
        <v>440</v>
      </c>
      <c r="G164" s="223" t="s">
        <v>361</v>
      </c>
      <c r="H164" s="224">
        <v>1</v>
      </c>
      <c r="I164" s="225"/>
      <c r="J164" s="226">
        <f>ROUND(I164*H164,2)</f>
        <v>0</v>
      </c>
      <c r="K164" s="222" t="s">
        <v>1</v>
      </c>
      <c r="L164" s="45"/>
      <c r="M164" s="266" t="s">
        <v>1</v>
      </c>
      <c r="N164" s="267" t="s">
        <v>41</v>
      </c>
      <c r="O164" s="268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441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MwNdHXA8Vhtw8D+8fbTZeNjh99aBiXIV7Dj+T6+A1qX/3xROrPKDwX+8lPIZlUv2nMM85N0rmBkIA51OHgkZhQ==" hashValue="60g0BWxs/F55/HFS53//V5IYj46eXOthmHXqBLu7VlgMWsoDo+MjihDvJ2GqEmyC2rMfs+D8kT6llY+ajgv+KA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  <c r="AZ2" s="137" t="s">
        <v>130</v>
      </c>
      <c r="BA2" s="137" t="s">
        <v>131</v>
      </c>
      <c r="BB2" s="137" t="s">
        <v>1</v>
      </c>
      <c r="BC2" s="137" t="s">
        <v>442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134</v>
      </c>
      <c r="BB3" s="137" t="s">
        <v>1</v>
      </c>
      <c r="BC3" s="137" t="s">
        <v>443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371</v>
      </c>
      <c r="BA4" s="137" t="s">
        <v>372</v>
      </c>
      <c r="BB4" s="137" t="s">
        <v>1</v>
      </c>
      <c r="BC4" s="137" t="s">
        <v>444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445</v>
      </c>
      <c r="BD5" s="137" t="s">
        <v>86</v>
      </c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446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ROUND((SUM(BE123:BE185)),  2)</f>
        <v>0</v>
      </c>
      <c r="G33" s="39"/>
      <c r="H33" s="39"/>
      <c r="I33" s="157">
        <v>0.20999999999999999</v>
      </c>
      <c r="J33" s="156">
        <f>ROUND(((SUM(BE123:BE185))*I33),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ROUND((SUM(BF123:BF185)),  2)</f>
        <v>0</v>
      </c>
      <c r="G34" s="39"/>
      <c r="H34" s="39"/>
      <c r="I34" s="157">
        <v>0.14999999999999999</v>
      </c>
      <c r="J34" s="156">
        <f>ROUND(((SUM(BF123:BF185))*I34),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ROUND((SUM(BG123:BG185)),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ROUND((SUM(BH123:BH185)),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ROUND((SUM(BI123:BI185)),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D.1.1.10 - Workout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J124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J125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151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153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154</v>
      </c>
      <c r="E101" s="190"/>
      <c r="F101" s="190"/>
      <c r="G101" s="190"/>
      <c r="H101" s="190"/>
      <c r="I101" s="190"/>
      <c r="J101" s="191">
        <f>J156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155</v>
      </c>
      <c r="E102" s="190"/>
      <c r="F102" s="190"/>
      <c r="G102" s="190"/>
      <c r="H102" s="190"/>
      <c r="I102" s="190"/>
      <c r="J102" s="191">
        <f>J163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333</v>
      </c>
      <c r="E103" s="190"/>
      <c r="F103" s="190"/>
      <c r="G103" s="190"/>
      <c r="H103" s="190"/>
      <c r="I103" s="190"/>
      <c r="J103" s="191">
        <f>J165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6" t="str">
        <f>E7</f>
        <v>Vranovice sportoviště (7.6.2022)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D.1.1.10 - Workout hřiště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Vranovice</v>
      </c>
      <c r="G117" s="41"/>
      <c r="H117" s="41"/>
      <c r="I117" s="33" t="s">
        <v>22</v>
      </c>
      <c r="J117" s="80" t="str">
        <f>IF(J12="","",J12)</f>
        <v>7. 6. 2022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Obec Vranovice, Školní 1, Vranovice 691 25</v>
      </c>
      <c r="G119" s="41"/>
      <c r="H119" s="41"/>
      <c r="I119" s="33" t="s">
        <v>30</v>
      </c>
      <c r="J119" s="37" t="str">
        <f>E21</f>
        <v xml:space="preserve">Projecticon s.r.o., A. Kopeckého 151, Nový Hrádek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3"/>
      <c r="B122" s="194"/>
      <c r="C122" s="195" t="s">
        <v>159</v>
      </c>
      <c r="D122" s="196" t="s">
        <v>61</v>
      </c>
      <c r="E122" s="196" t="s">
        <v>57</v>
      </c>
      <c r="F122" s="196" t="s">
        <v>58</v>
      </c>
      <c r="G122" s="196" t="s">
        <v>160</v>
      </c>
      <c r="H122" s="196" t="s">
        <v>161</v>
      </c>
      <c r="I122" s="196" t="s">
        <v>162</v>
      </c>
      <c r="J122" s="196" t="s">
        <v>146</v>
      </c>
      <c r="K122" s="197" t="s">
        <v>163</v>
      </c>
      <c r="L122" s="198"/>
      <c r="M122" s="101" t="s">
        <v>1</v>
      </c>
      <c r="N122" s="102" t="s">
        <v>40</v>
      </c>
      <c r="O122" s="102" t="s">
        <v>164</v>
      </c>
      <c r="P122" s="102" t="s">
        <v>165</v>
      </c>
      <c r="Q122" s="102" t="s">
        <v>166</v>
      </c>
      <c r="R122" s="102" t="s">
        <v>167</v>
      </c>
      <c r="S122" s="102" t="s">
        <v>168</v>
      </c>
      <c r="T122" s="103" t="s">
        <v>169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9"/>
      <c r="B123" s="40"/>
      <c r="C123" s="108" t="s">
        <v>170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10.569669961999999</v>
      </c>
      <c r="S123" s="105"/>
      <c r="T123" s="20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75</v>
      </c>
      <c r="E124" s="207" t="s">
        <v>171</v>
      </c>
      <c r="F124" s="207" t="s">
        <v>172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P125+P142+P146+P156+P163+P165</f>
        <v>0</v>
      </c>
      <c r="Q124" s="212"/>
      <c r="R124" s="213">
        <f>R125+R142+R146+R156+R163+R165</f>
        <v>10.569669961999999</v>
      </c>
      <c r="S124" s="212"/>
      <c r="T124" s="214">
        <f>T125+T142+T146+T156+T163+T165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76</v>
      </c>
      <c r="AY124" s="215" t="s">
        <v>173</v>
      </c>
      <c r="BK124" s="217">
        <f>BK125+BK142+BK146+BK156+BK163+BK165</f>
        <v>0</v>
      </c>
    </row>
    <row r="125" s="12" customFormat="1" ht="22.8" customHeight="1">
      <c r="A125" s="12"/>
      <c r="B125" s="204"/>
      <c r="C125" s="205"/>
      <c r="D125" s="206" t="s">
        <v>75</v>
      </c>
      <c r="E125" s="218" t="s">
        <v>84</v>
      </c>
      <c r="F125" s="218" t="s">
        <v>174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SUM(P126:P141)</f>
        <v>0</v>
      </c>
      <c r="Q125" s="212"/>
      <c r="R125" s="213">
        <f>SUM(R126:R141)</f>
        <v>0</v>
      </c>
      <c r="S125" s="212"/>
      <c r="T125" s="214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84</v>
      </c>
      <c r="AT125" s="216" t="s">
        <v>75</v>
      </c>
      <c r="AU125" s="216" t="s">
        <v>84</v>
      </c>
      <c r="AY125" s="215" t="s">
        <v>173</v>
      </c>
      <c r="BK125" s="217">
        <f>SUM(BK126:BK141)</f>
        <v>0</v>
      </c>
    </row>
    <row r="126" s="2" customFormat="1" ht="33" customHeight="1">
      <c r="A126" s="39"/>
      <c r="B126" s="40"/>
      <c r="C126" s="220" t="s">
        <v>84</v>
      </c>
      <c r="D126" s="220" t="s">
        <v>175</v>
      </c>
      <c r="E126" s="221" t="s">
        <v>447</v>
      </c>
      <c r="F126" s="222" t="s">
        <v>448</v>
      </c>
      <c r="G126" s="223" t="s">
        <v>178</v>
      </c>
      <c r="H126" s="224">
        <v>39.575000000000003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449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377</v>
      </c>
      <c r="G127" s="234"/>
      <c r="H127" s="238">
        <v>39.575000000000003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4" customFormat="1">
      <c r="A128" s="14"/>
      <c r="B128" s="245"/>
      <c r="C128" s="246"/>
      <c r="D128" s="235" t="s">
        <v>182</v>
      </c>
      <c r="E128" s="247" t="s">
        <v>133</v>
      </c>
      <c r="F128" s="248" t="s">
        <v>185</v>
      </c>
      <c r="G128" s="246"/>
      <c r="H128" s="249">
        <v>39.575000000000003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182</v>
      </c>
      <c r="AU128" s="255" t="s">
        <v>86</v>
      </c>
      <c r="AV128" s="14" t="s">
        <v>180</v>
      </c>
      <c r="AW128" s="14" t="s">
        <v>32</v>
      </c>
      <c r="AX128" s="14" t="s">
        <v>84</v>
      </c>
      <c r="AY128" s="255" t="s">
        <v>173</v>
      </c>
    </row>
    <row r="129" s="2" customFormat="1" ht="33" customHeight="1">
      <c r="A129" s="39"/>
      <c r="B129" s="40"/>
      <c r="C129" s="220" t="s">
        <v>86</v>
      </c>
      <c r="D129" s="220" t="s">
        <v>175</v>
      </c>
      <c r="E129" s="221" t="s">
        <v>186</v>
      </c>
      <c r="F129" s="222" t="s">
        <v>187</v>
      </c>
      <c r="G129" s="223" t="s">
        <v>178</v>
      </c>
      <c r="H129" s="224">
        <v>0.13800000000000001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188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450</v>
      </c>
      <c r="G130" s="234"/>
      <c r="H130" s="238">
        <v>0.13800000000000001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130</v>
      </c>
      <c r="F131" s="248" t="s">
        <v>185</v>
      </c>
      <c r="G131" s="246"/>
      <c r="H131" s="249">
        <v>0.13800000000000001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39.713000000000001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198</v>
      </c>
      <c r="G133" s="234"/>
      <c r="H133" s="238">
        <v>39.713000000000001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39.713000000000001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39.713000000000001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39.713000000000001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158.30000000000001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371</v>
      </c>
      <c r="G138" s="234"/>
      <c r="H138" s="238">
        <v>158.30000000000001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39.713000000000001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136</v>
      </c>
      <c r="G140" s="234"/>
      <c r="H140" s="238">
        <v>39.713000000000001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37.8" customHeight="1">
      <c r="A141" s="39"/>
      <c r="B141" s="40"/>
      <c r="C141" s="220" t="s">
        <v>211</v>
      </c>
      <c r="D141" s="220" t="s">
        <v>175</v>
      </c>
      <c r="E141" s="221" t="s">
        <v>451</v>
      </c>
      <c r="F141" s="222" t="s">
        <v>452</v>
      </c>
      <c r="G141" s="223" t="s">
        <v>453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454</v>
      </c>
    </row>
    <row r="142" s="12" customFormat="1" ht="22.8" customHeight="1">
      <c r="A142" s="12"/>
      <c r="B142" s="204"/>
      <c r="C142" s="205"/>
      <c r="D142" s="206" t="s">
        <v>75</v>
      </c>
      <c r="E142" s="218" t="s">
        <v>86</v>
      </c>
      <c r="F142" s="218" t="s">
        <v>221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SUM(P143:P145)</f>
        <v>0</v>
      </c>
      <c r="Q142" s="212"/>
      <c r="R142" s="213">
        <f>SUM(R143:R145)</f>
        <v>0.460204</v>
      </c>
      <c r="S142" s="212"/>
      <c r="T142" s="21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84</v>
      </c>
      <c r="AY142" s="215" t="s">
        <v>173</v>
      </c>
      <c r="BK142" s="217">
        <f>SUM(BK143:BK145)</f>
        <v>0</v>
      </c>
    </row>
    <row r="143" s="2" customFormat="1" ht="16.5" customHeight="1">
      <c r="A143" s="39"/>
      <c r="B143" s="40"/>
      <c r="C143" s="220" t="s">
        <v>216</v>
      </c>
      <c r="D143" s="220" t="s">
        <v>175</v>
      </c>
      <c r="E143" s="221" t="s">
        <v>223</v>
      </c>
      <c r="F143" s="222" t="s">
        <v>224</v>
      </c>
      <c r="G143" s="223" t="s">
        <v>178</v>
      </c>
      <c r="H143" s="224">
        <v>0.20000000000000001</v>
      </c>
      <c r="I143" s="225"/>
      <c r="J143" s="226">
        <f>ROUND(I143*H143,2)</f>
        <v>0</v>
      </c>
      <c r="K143" s="222" t="s">
        <v>179</v>
      </c>
      <c r="L143" s="45"/>
      <c r="M143" s="227" t="s">
        <v>1</v>
      </c>
      <c r="N143" s="228" t="s">
        <v>41</v>
      </c>
      <c r="O143" s="92"/>
      <c r="P143" s="229">
        <f>O143*H143</f>
        <v>0</v>
      </c>
      <c r="Q143" s="229">
        <v>2.3010199999999998</v>
      </c>
      <c r="R143" s="229">
        <f>Q143*H143</f>
        <v>0.460204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180</v>
      </c>
      <c r="AT143" s="231" t="s">
        <v>175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225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455</v>
      </c>
      <c r="G144" s="234"/>
      <c r="H144" s="238">
        <v>0.20000000000000001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1</v>
      </c>
      <c r="F145" s="248" t="s">
        <v>185</v>
      </c>
      <c r="G145" s="246"/>
      <c r="H145" s="249">
        <v>0.20000000000000001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200</v>
      </c>
      <c r="F146" s="218" t="s">
        <v>249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SUM(P147:P155)</f>
        <v>0</v>
      </c>
      <c r="Q146" s="212"/>
      <c r="R146" s="213">
        <f>SUM(R147:R155)</f>
        <v>0</v>
      </c>
      <c r="S146" s="212"/>
      <c r="T146" s="214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173</v>
      </c>
      <c r="BK146" s="217">
        <f>SUM(BK147:BK155)</f>
        <v>0</v>
      </c>
    </row>
    <row r="147" s="2" customFormat="1" ht="24.15" customHeight="1">
      <c r="A147" s="39"/>
      <c r="B147" s="40"/>
      <c r="C147" s="220" t="s">
        <v>222</v>
      </c>
      <c r="D147" s="220" t="s">
        <v>175</v>
      </c>
      <c r="E147" s="221" t="s">
        <v>380</v>
      </c>
      <c r="F147" s="222" t="s">
        <v>381</v>
      </c>
      <c r="G147" s="223" t="s">
        <v>208</v>
      </c>
      <c r="H147" s="224">
        <v>158.30000000000001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382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371</v>
      </c>
      <c r="G148" s="234"/>
      <c r="H148" s="238">
        <v>158.30000000000001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227</v>
      </c>
      <c r="D149" s="220" t="s">
        <v>175</v>
      </c>
      <c r="E149" s="221" t="s">
        <v>383</v>
      </c>
      <c r="F149" s="222" t="s">
        <v>384</v>
      </c>
      <c r="G149" s="223" t="s">
        <v>208</v>
      </c>
      <c r="H149" s="224">
        <v>158.30000000000001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385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371</v>
      </c>
      <c r="G150" s="234"/>
      <c r="H150" s="238">
        <v>158.30000000000001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24.15" customHeight="1">
      <c r="A151" s="39"/>
      <c r="B151" s="40"/>
      <c r="C151" s="220" t="s">
        <v>232</v>
      </c>
      <c r="D151" s="220" t="s">
        <v>175</v>
      </c>
      <c r="E151" s="221" t="s">
        <v>386</v>
      </c>
      <c r="F151" s="222" t="s">
        <v>387</v>
      </c>
      <c r="G151" s="223" t="s">
        <v>208</v>
      </c>
      <c r="H151" s="224">
        <v>158.30000000000001</v>
      </c>
      <c r="I151" s="225"/>
      <c r="J151" s="226">
        <f>ROUND(I151*H151,2)</f>
        <v>0</v>
      </c>
      <c r="K151" s="222" t="s">
        <v>179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388</v>
      </c>
    </row>
    <row r="152" s="13" customFormat="1">
      <c r="A152" s="13"/>
      <c r="B152" s="233"/>
      <c r="C152" s="234"/>
      <c r="D152" s="235" t="s">
        <v>182</v>
      </c>
      <c r="E152" s="236" t="s">
        <v>1</v>
      </c>
      <c r="F152" s="237" t="s">
        <v>371</v>
      </c>
      <c r="G152" s="234"/>
      <c r="H152" s="238">
        <v>158.30000000000001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32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237</v>
      </c>
      <c r="D153" s="220" t="s">
        <v>175</v>
      </c>
      <c r="E153" s="221" t="s">
        <v>389</v>
      </c>
      <c r="F153" s="222" t="s">
        <v>390</v>
      </c>
      <c r="G153" s="223" t="s">
        <v>208</v>
      </c>
      <c r="H153" s="224">
        <v>158.30000000000001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391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456</v>
      </c>
      <c r="G154" s="234"/>
      <c r="H154" s="238">
        <v>158.30000000000001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76</v>
      </c>
      <c r="AY154" s="244" t="s">
        <v>173</v>
      </c>
    </row>
    <row r="155" s="14" customFormat="1">
      <c r="A155" s="14"/>
      <c r="B155" s="245"/>
      <c r="C155" s="246"/>
      <c r="D155" s="235" t="s">
        <v>182</v>
      </c>
      <c r="E155" s="247" t="s">
        <v>371</v>
      </c>
      <c r="F155" s="248" t="s">
        <v>185</v>
      </c>
      <c r="G155" s="246"/>
      <c r="H155" s="249">
        <v>158.30000000000001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182</v>
      </c>
      <c r="AU155" s="255" t="s">
        <v>86</v>
      </c>
      <c r="AV155" s="14" t="s">
        <v>180</v>
      </c>
      <c r="AW155" s="14" t="s">
        <v>32</v>
      </c>
      <c r="AX155" s="14" t="s">
        <v>84</v>
      </c>
      <c r="AY155" s="255" t="s">
        <v>173</v>
      </c>
    </row>
    <row r="156" s="12" customFormat="1" ht="22.8" customHeight="1">
      <c r="A156" s="12"/>
      <c r="B156" s="204"/>
      <c r="C156" s="205"/>
      <c r="D156" s="206" t="s">
        <v>75</v>
      </c>
      <c r="E156" s="218" t="s">
        <v>222</v>
      </c>
      <c r="F156" s="218" t="s">
        <v>284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SUM(P157:P162)</f>
        <v>0</v>
      </c>
      <c r="Q156" s="212"/>
      <c r="R156" s="213">
        <f>SUM(R157:R162)</f>
        <v>10.109465962</v>
      </c>
      <c r="S156" s="212"/>
      <c r="T156" s="214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84</v>
      </c>
      <c r="AT156" s="216" t="s">
        <v>75</v>
      </c>
      <c r="AU156" s="216" t="s">
        <v>84</v>
      </c>
      <c r="AY156" s="215" t="s">
        <v>173</v>
      </c>
      <c r="BK156" s="217">
        <f>SUM(BK157:BK162)</f>
        <v>0</v>
      </c>
    </row>
    <row r="157" s="2" customFormat="1" ht="24.15" customHeight="1">
      <c r="A157" s="39"/>
      <c r="B157" s="40"/>
      <c r="C157" s="220" t="s">
        <v>243</v>
      </c>
      <c r="D157" s="220" t="s">
        <v>175</v>
      </c>
      <c r="E157" s="221" t="s">
        <v>286</v>
      </c>
      <c r="F157" s="222" t="s">
        <v>287</v>
      </c>
      <c r="G157" s="223" t="s">
        <v>288</v>
      </c>
      <c r="H157" s="224">
        <v>66.796999999999997</v>
      </c>
      <c r="I157" s="225"/>
      <c r="J157" s="226">
        <f>ROUND(I157*H157,2)</f>
        <v>0</v>
      </c>
      <c r="K157" s="222" t="s">
        <v>179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0.10094599999999999</v>
      </c>
      <c r="R157" s="229">
        <f>Q157*H157</f>
        <v>6.7428899619999996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180</v>
      </c>
      <c r="AT157" s="231" t="s">
        <v>175</v>
      </c>
      <c r="AU157" s="231" t="s">
        <v>86</v>
      </c>
      <c r="AY157" s="18" t="s">
        <v>173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180</v>
      </c>
      <c r="BM157" s="231" t="s">
        <v>289</v>
      </c>
    </row>
    <row r="158" s="13" customFormat="1">
      <c r="A158" s="13"/>
      <c r="B158" s="233"/>
      <c r="C158" s="234"/>
      <c r="D158" s="235" t="s">
        <v>182</v>
      </c>
      <c r="E158" s="236" t="s">
        <v>1</v>
      </c>
      <c r="F158" s="237" t="s">
        <v>457</v>
      </c>
      <c r="G158" s="234"/>
      <c r="H158" s="238">
        <v>66.796999999999997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182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173</v>
      </c>
    </row>
    <row r="159" s="16" customFormat="1">
      <c r="A159" s="16"/>
      <c r="B159" s="284"/>
      <c r="C159" s="285"/>
      <c r="D159" s="235" t="s">
        <v>182</v>
      </c>
      <c r="E159" s="286" t="s">
        <v>1</v>
      </c>
      <c r="F159" s="287" t="s">
        <v>458</v>
      </c>
      <c r="G159" s="285"/>
      <c r="H159" s="288">
        <v>66.796999999999997</v>
      </c>
      <c r="I159" s="289"/>
      <c r="J159" s="285"/>
      <c r="K159" s="285"/>
      <c r="L159" s="290"/>
      <c r="M159" s="291"/>
      <c r="N159" s="292"/>
      <c r="O159" s="292"/>
      <c r="P159" s="292"/>
      <c r="Q159" s="292"/>
      <c r="R159" s="292"/>
      <c r="S159" s="292"/>
      <c r="T159" s="293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94" t="s">
        <v>182</v>
      </c>
      <c r="AU159" s="294" t="s">
        <v>86</v>
      </c>
      <c r="AV159" s="16" t="s">
        <v>190</v>
      </c>
      <c r="AW159" s="16" t="s">
        <v>32</v>
      </c>
      <c r="AX159" s="16" t="s">
        <v>76</v>
      </c>
      <c r="AY159" s="294" t="s">
        <v>173</v>
      </c>
    </row>
    <row r="160" s="14" customFormat="1">
      <c r="A160" s="14"/>
      <c r="B160" s="245"/>
      <c r="C160" s="246"/>
      <c r="D160" s="235" t="s">
        <v>182</v>
      </c>
      <c r="E160" s="247" t="s">
        <v>291</v>
      </c>
      <c r="F160" s="248" t="s">
        <v>185</v>
      </c>
      <c r="G160" s="246"/>
      <c r="H160" s="249">
        <v>66.796999999999997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182</v>
      </c>
      <c r="AU160" s="255" t="s">
        <v>86</v>
      </c>
      <c r="AV160" s="14" t="s">
        <v>180</v>
      </c>
      <c r="AW160" s="14" t="s">
        <v>32</v>
      </c>
      <c r="AX160" s="14" t="s">
        <v>84</v>
      </c>
      <c r="AY160" s="255" t="s">
        <v>173</v>
      </c>
    </row>
    <row r="161" s="2" customFormat="1" ht="21.75" customHeight="1">
      <c r="A161" s="39"/>
      <c r="B161" s="40"/>
      <c r="C161" s="256" t="s">
        <v>250</v>
      </c>
      <c r="D161" s="256" t="s">
        <v>279</v>
      </c>
      <c r="E161" s="257" t="s">
        <v>431</v>
      </c>
      <c r="F161" s="258" t="s">
        <v>432</v>
      </c>
      <c r="G161" s="259" t="s">
        <v>288</v>
      </c>
      <c r="H161" s="260">
        <v>70.137</v>
      </c>
      <c r="I161" s="261"/>
      <c r="J161" s="262">
        <f>ROUND(I161*H161,2)</f>
        <v>0</v>
      </c>
      <c r="K161" s="258" t="s">
        <v>179</v>
      </c>
      <c r="L161" s="263"/>
      <c r="M161" s="264" t="s">
        <v>1</v>
      </c>
      <c r="N161" s="265" t="s">
        <v>41</v>
      </c>
      <c r="O161" s="92"/>
      <c r="P161" s="229">
        <f>O161*H161</f>
        <v>0</v>
      </c>
      <c r="Q161" s="229">
        <v>0.048000000000000001</v>
      </c>
      <c r="R161" s="229">
        <f>Q161*H161</f>
        <v>3.3665760000000002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216</v>
      </c>
      <c r="AT161" s="231" t="s">
        <v>279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433</v>
      </c>
    </row>
    <row r="162" s="13" customFormat="1">
      <c r="A162" s="13"/>
      <c r="B162" s="233"/>
      <c r="C162" s="234"/>
      <c r="D162" s="235" t="s">
        <v>182</v>
      </c>
      <c r="E162" s="234"/>
      <c r="F162" s="237" t="s">
        <v>459</v>
      </c>
      <c r="G162" s="234"/>
      <c r="H162" s="238">
        <v>70.137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182</v>
      </c>
      <c r="AU162" s="244" t="s">
        <v>86</v>
      </c>
      <c r="AV162" s="13" t="s">
        <v>86</v>
      </c>
      <c r="AW162" s="13" t="s">
        <v>4</v>
      </c>
      <c r="AX162" s="13" t="s">
        <v>84</v>
      </c>
      <c r="AY162" s="244" t="s">
        <v>173</v>
      </c>
    </row>
    <row r="163" s="12" customFormat="1" ht="22.8" customHeight="1">
      <c r="A163" s="12"/>
      <c r="B163" s="204"/>
      <c r="C163" s="205"/>
      <c r="D163" s="206" t="s">
        <v>75</v>
      </c>
      <c r="E163" s="218" t="s">
        <v>305</v>
      </c>
      <c r="F163" s="218" t="s">
        <v>306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P164</f>
        <v>0</v>
      </c>
      <c r="Q163" s="212"/>
      <c r="R163" s="213">
        <f>R164</f>
        <v>0</v>
      </c>
      <c r="S163" s="212"/>
      <c r="T163" s="21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84</v>
      </c>
      <c r="AT163" s="216" t="s">
        <v>75</v>
      </c>
      <c r="AU163" s="216" t="s">
        <v>84</v>
      </c>
      <c r="AY163" s="215" t="s">
        <v>173</v>
      </c>
      <c r="BK163" s="217">
        <f>BK164</f>
        <v>0</v>
      </c>
    </row>
    <row r="164" s="2" customFormat="1" ht="16.5" customHeight="1">
      <c r="A164" s="39"/>
      <c r="B164" s="40"/>
      <c r="C164" s="220" t="s">
        <v>8</v>
      </c>
      <c r="D164" s="220" t="s">
        <v>175</v>
      </c>
      <c r="E164" s="221" t="s">
        <v>308</v>
      </c>
      <c r="F164" s="222" t="s">
        <v>309</v>
      </c>
      <c r="G164" s="223" t="s">
        <v>246</v>
      </c>
      <c r="H164" s="224">
        <v>10.57</v>
      </c>
      <c r="I164" s="225"/>
      <c r="J164" s="226">
        <f>ROUND(I164*H164,2)</f>
        <v>0</v>
      </c>
      <c r="K164" s="222" t="s">
        <v>179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180</v>
      </c>
      <c r="AT164" s="231" t="s">
        <v>175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460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357</v>
      </c>
      <c r="F165" s="218" t="s">
        <v>358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SUM(P166:P185)</f>
        <v>0</v>
      </c>
      <c r="Q165" s="212"/>
      <c r="R165" s="213">
        <f>SUM(R166:R185)</f>
        <v>0</v>
      </c>
      <c r="S165" s="212"/>
      <c r="T165" s="214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173</v>
      </c>
      <c r="BK165" s="217">
        <f>SUM(BK166:BK185)</f>
        <v>0</v>
      </c>
    </row>
    <row r="166" s="2" customFormat="1" ht="24.15" customHeight="1">
      <c r="A166" s="39"/>
      <c r="B166" s="40"/>
      <c r="C166" s="220" t="s">
        <v>260</v>
      </c>
      <c r="D166" s="220" t="s">
        <v>175</v>
      </c>
      <c r="E166" s="221" t="s">
        <v>461</v>
      </c>
      <c r="F166" s="222" t="s">
        <v>462</v>
      </c>
      <c r="G166" s="223" t="s">
        <v>463</v>
      </c>
      <c r="H166" s="224">
        <v>1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180</v>
      </c>
      <c r="AT166" s="231" t="s">
        <v>175</v>
      </c>
      <c r="AU166" s="231" t="s">
        <v>86</v>
      </c>
      <c r="AY166" s="18" t="s">
        <v>173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180</v>
      </c>
      <c r="BM166" s="231" t="s">
        <v>464</v>
      </c>
    </row>
    <row r="167" s="15" customFormat="1">
      <c r="A167" s="15"/>
      <c r="B167" s="271"/>
      <c r="C167" s="272"/>
      <c r="D167" s="235" t="s">
        <v>182</v>
      </c>
      <c r="E167" s="273" t="s">
        <v>1</v>
      </c>
      <c r="F167" s="274" t="s">
        <v>465</v>
      </c>
      <c r="G167" s="272"/>
      <c r="H167" s="273" t="s">
        <v>1</v>
      </c>
      <c r="I167" s="275"/>
      <c r="J167" s="272"/>
      <c r="K167" s="272"/>
      <c r="L167" s="276"/>
      <c r="M167" s="277"/>
      <c r="N167" s="278"/>
      <c r="O167" s="278"/>
      <c r="P167" s="278"/>
      <c r="Q167" s="278"/>
      <c r="R167" s="278"/>
      <c r="S167" s="278"/>
      <c r="T167" s="27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0" t="s">
        <v>182</v>
      </c>
      <c r="AU167" s="280" t="s">
        <v>86</v>
      </c>
      <c r="AV167" s="15" t="s">
        <v>84</v>
      </c>
      <c r="AW167" s="15" t="s">
        <v>32</v>
      </c>
      <c r="AX167" s="15" t="s">
        <v>76</v>
      </c>
      <c r="AY167" s="280" t="s">
        <v>173</v>
      </c>
    </row>
    <row r="168" s="15" customFormat="1">
      <c r="A168" s="15"/>
      <c r="B168" s="271"/>
      <c r="C168" s="272"/>
      <c r="D168" s="235" t="s">
        <v>182</v>
      </c>
      <c r="E168" s="273" t="s">
        <v>1</v>
      </c>
      <c r="F168" s="274" t="s">
        <v>466</v>
      </c>
      <c r="G168" s="272"/>
      <c r="H168" s="273" t="s">
        <v>1</v>
      </c>
      <c r="I168" s="275"/>
      <c r="J168" s="272"/>
      <c r="K168" s="272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182</v>
      </c>
      <c r="AU168" s="280" t="s">
        <v>86</v>
      </c>
      <c r="AV168" s="15" t="s">
        <v>84</v>
      </c>
      <c r="AW168" s="15" t="s">
        <v>32</v>
      </c>
      <c r="AX168" s="15" t="s">
        <v>76</v>
      </c>
      <c r="AY168" s="280" t="s">
        <v>173</v>
      </c>
    </row>
    <row r="169" s="15" customFormat="1">
      <c r="A169" s="15"/>
      <c r="B169" s="271"/>
      <c r="C169" s="272"/>
      <c r="D169" s="235" t="s">
        <v>182</v>
      </c>
      <c r="E169" s="273" t="s">
        <v>1</v>
      </c>
      <c r="F169" s="274" t="s">
        <v>467</v>
      </c>
      <c r="G169" s="272"/>
      <c r="H169" s="273" t="s">
        <v>1</v>
      </c>
      <c r="I169" s="275"/>
      <c r="J169" s="272"/>
      <c r="K169" s="272"/>
      <c r="L169" s="276"/>
      <c r="M169" s="277"/>
      <c r="N169" s="278"/>
      <c r="O169" s="278"/>
      <c r="P169" s="278"/>
      <c r="Q169" s="278"/>
      <c r="R169" s="278"/>
      <c r="S169" s="278"/>
      <c r="T169" s="27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0" t="s">
        <v>182</v>
      </c>
      <c r="AU169" s="280" t="s">
        <v>86</v>
      </c>
      <c r="AV169" s="15" t="s">
        <v>84</v>
      </c>
      <c r="AW169" s="15" t="s">
        <v>32</v>
      </c>
      <c r="AX169" s="15" t="s">
        <v>76</v>
      </c>
      <c r="AY169" s="280" t="s">
        <v>173</v>
      </c>
    </row>
    <row r="170" s="15" customFormat="1">
      <c r="A170" s="15"/>
      <c r="B170" s="271"/>
      <c r="C170" s="272"/>
      <c r="D170" s="235" t="s">
        <v>182</v>
      </c>
      <c r="E170" s="273" t="s">
        <v>1</v>
      </c>
      <c r="F170" s="274" t="s">
        <v>468</v>
      </c>
      <c r="G170" s="272"/>
      <c r="H170" s="273" t="s">
        <v>1</v>
      </c>
      <c r="I170" s="275"/>
      <c r="J170" s="272"/>
      <c r="K170" s="272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182</v>
      </c>
      <c r="AU170" s="280" t="s">
        <v>86</v>
      </c>
      <c r="AV170" s="15" t="s">
        <v>84</v>
      </c>
      <c r="AW170" s="15" t="s">
        <v>32</v>
      </c>
      <c r="AX170" s="15" t="s">
        <v>76</v>
      </c>
      <c r="AY170" s="280" t="s">
        <v>173</v>
      </c>
    </row>
    <row r="171" s="15" customFormat="1">
      <c r="A171" s="15"/>
      <c r="B171" s="271"/>
      <c r="C171" s="272"/>
      <c r="D171" s="235" t="s">
        <v>182</v>
      </c>
      <c r="E171" s="273" t="s">
        <v>1</v>
      </c>
      <c r="F171" s="274" t="s">
        <v>469</v>
      </c>
      <c r="G171" s="272"/>
      <c r="H171" s="273" t="s">
        <v>1</v>
      </c>
      <c r="I171" s="275"/>
      <c r="J171" s="272"/>
      <c r="K171" s="272"/>
      <c r="L171" s="276"/>
      <c r="M171" s="277"/>
      <c r="N171" s="278"/>
      <c r="O171" s="278"/>
      <c r="P171" s="278"/>
      <c r="Q171" s="278"/>
      <c r="R171" s="278"/>
      <c r="S171" s="278"/>
      <c r="T171" s="27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0" t="s">
        <v>182</v>
      </c>
      <c r="AU171" s="280" t="s">
        <v>86</v>
      </c>
      <c r="AV171" s="15" t="s">
        <v>84</v>
      </c>
      <c r="AW171" s="15" t="s">
        <v>32</v>
      </c>
      <c r="AX171" s="15" t="s">
        <v>76</v>
      </c>
      <c r="AY171" s="280" t="s">
        <v>173</v>
      </c>
    </row>
    <row r="172" s="15" customFormat="1">
      <c r="A172" s="15"/>
      <c r="B172" s="271"/>
      <c r="C172" s="272"/>
      <c r="D172" s="235" t="s">
        <v>182</v>
      </c>
      <c r="E172" s="273" t="s">
        <v>1</v>
      </c>
      <c r="F172" s="274" t="s">
        <v>470</v>
      </c>
      <c r="G172" s="272"/>
      <c r="H172" s="273" t="s">
        <v>1</v>
      </c>
      <c r="I172" s="275"/>
      <c r="J172" s="272"/>
      <c r="K172" s="272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182</v>
      </c>
      <c r="AU172" s="280" t="s">
        <v>86</v>
      </c>
      <c r="AV172" s="15" t="s">
        <v>84</v>
      </c>
      <c r="AW172" s="15" t="s">
        <v>32</v>
      </c>
      <c r="AX172" s="15" t="s">
        <v>76</v>
      </c>
      <c r="AY172" s="280" t="s">
        <v>173</v>
      </c>
    </row>
    <row r="173" s="15" customFormat="1">
      <c r="A173" s="15"/>
      <c r="B173" s="271"/>
      <c r="C173" s="272"/>
      <c r="D173" s="235" t="s">
        <v>182</v>
      </c>
      <c r="E173" s="273" t="s">
        <v>1</v>
      </c>
      <c r="F173" s="274" t="s">
        <v>471</v>
      </c>
      <c r="G173" s="272"/>
      <c r="H173" s="273" t="s">
        <v>1</v>
      </c>
      <c r="I173" s="275"/>
      <c r="J173" s="272"/>
      <c r="K173" s="272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182</v>
      </c>
      <c r="AU173" s="280" t="s">
        <v>86</v>
      </c>
      <c r="AV173" s="15" t="s">
        <v>84</v>
      </c>
      <c r="AW173" s="15" t="s">
        <v>32</v>
      </c>
      <c r="AX173" s="15" t="s">
        <v>76</v>
      </c>
      <c r="AY173" s="280" t="s">
        <v>173</v>
      </c>
    </row>
    <row r="174" s="15" customFormat="1">
      <c r="A174" s="15"/>
      <c r="B174" s="271"/>
      <c r="C174" s="272"/>
      <c r="D174" s="235" t="s">
        <v>182</v>
      </c>
      <c r="E174" s="273" t="s">
        <v>1</v>
      </c>
      <c r="F174" s="274" t="s">
        <v>467</v>
      </c>
      <c r="G174" s="272"/>
      <c r="H174" s="273" t="s">
        <v>1</v>
      </c>
      <c r="I174" s="275"/>
      <c r="J174" s="272"/>
      <c r="K174" s="272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182</v>
      </c>
      <c r="AU174" s="280" t="s">
        <v>86</v>
      </c>
      <c r="AV174" s="15" t="s">
        <v>84</v>
      </c>
      <c r="AW174" s="15" t="s">
        <v>32</v>
      </c>
      <c r="AX174" s="15" t="s">
        <v>76</v>
      </c>
      <c r="AY174" s="280" t="s">
        <v>173</v>
      </c>
    </row>
    <row r="175" s="15" customFormat="1">
      <c r="A175" s="15"/>
      <c r="B175" s="271"/>
      <c r="C175" s="272"/>
      <c r="D175" s="235" t="s">
        <v>182</v>
      </c>
      <c r="E175" s="273" t="s">
        <v>1</v>
      </c>
      <c r="F175" s="274" t="s">
        <v>472</v>
      </c>
      <c r="G175" s="272"/>
      <c r="H175" s="273" t="s">
        <v>1</v>
      </c>
      <c r="I175" s="275"/>
      <c r="J175" s="272"/>
      <c r="K175" s="272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182</v>
      </c>
      <c r="AU175" s="280" t="s">
        <v>86</v>
      </c>
      <c r="AV175" s="15" t="s">
        <v>84</v>
      </c>
      <c r="AW175" s="15" t="s">
        <v>32</v>
      </c>
      <c r="AX175" s="15" t="s">
        <v>76</v>
      </c>
      <c r="AY175" s="280" t="s">
        <v>173</v>
      </c>
    </row>
    <row r="176" s="13" customFormat="1">
      <c r="A176" s="13"/>
      <c r="B176" s="233"/>
      <c r="C176" s="234"/>
      <c r="D176" s="235" t="s">
        <v>182</v>
      </c>
      <c r="E176" s="236" t="s">
        <v>1</v>
      </c>
      <c r="F176" s="237" t="s">
        <v>84</v>
      </c>
      <c r="G176" s="234"/>
      <c r="H176" s="238">
        <v>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182</v>
      </c>
      <c r="AU176" s="244" t="s">
        <v>86</v>
      </c>
      <c r="AV176" s="13" t="s">
        <v>86</v>
      </c>
      <c r="AW176" s="13" t="s">
        <v>32</v>
      </c>
      <c r="AX176" s="13" t="s">
        <v>84</v>
      </c>
      <c r="AY176" s="244" t="s">
        <v>173</v>
      </c>
    </row>
    <row r="177" s="2" customFormat="1" ht="38.55" customHeight="1">
      <c r="A177" s="39"/>
      <c r="B177" s="40"/>
      <c r="C177" s="220" t="s">
        <v>266</v>
      </c>
      <c r="D177" s="220" t="s">
        <v>175</v>
      </c>
      <c r="E177" s="221" t="s">
        <v>473</v>
      </c>
      <c r="F177" s="222" t="s">
        <v>474</v>
      </c>
      <c r="G177" s="223" t="s">
        <v>361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180</v>
      </c>
      <c r="AT177" s="231" t="s">
        <v>175</v>
      </c>
      <c r="AU177" s="231" t="s">
        <v>86</v>
      </c>
      <c r="AY177" s="18" t="s">
        <v>173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180</v>
      </c>
      <c r="BM177" s="231" t="s">
        <v>475</v>
      </c>
    </row>
    <row r="178" s="15" customFormat="1">
      <c r="A178" s="15"/>
      <c r="B178" s="271"/>
      <c r="C178" s="272"/>
      <c r="D178" s="235" t="s">
        <v>182</v>
      </c>
      <c r="E178" s="273" t="s">
        <v>1</v>
      </c>
      <c r="F178" s="274" t="s">
        <v>476</v>
      </c>
      <c r="G178" s="272"/>
      <c r="H178" s="273" t="s">
        <v>1</v>
      </c>
      <c r="I178" s="275"/>
      <c r="J178" s="272"/>
      <c r="K178" s="272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182</v>
      </c>
      <c r="AU178" s="280" t="s">
        <v>86</v>
      </c>
      <c r="AV178" s="15" t="s">
        <v>84</v>
      </c>
      <c r="AW178" s="15" t="s">
        <v>32</v>
      </c>
      <c r="AX178" s="15" t="s">
        <v>76</v>
      </c>
      <c r="AY178" s="280" t="s">
        <v>173</v>
      </c>
    </row>
    <row r="179" s="15" customFormat="1">
      <c r="A179" s="15"/>
      <c r="B179" s="271"/>
      <c r="C179" s="272"/>
      <c r="D179" s="235" t="s">
        <v>182</v>
      </c>
      <c r="E179" s="273" t="s">
        <v>1</v>
      </c>
      <c r="F179" s="274" t="s">
        <v>477</v>
      </c>
      <c r="G179" s="272"/>
      <c r="H179" s="273" t="s">
        <v>1</v>
      </c>
      <c r="I179" s="275"/>
      <c r="J179" s="272"/>
      <c r="K179" s="272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182</v>
      </c>
      <c r="AU179" s="280" t="s">
        <v>86</v>
      </c>
      <c r="AV179" s="15" t="s">
        <v>84</v>
      </c>
      <c r="AW179" s="15" t="s">
        <v>32</v>
      </c>
      <c r="AX179" s="15" t="s">
        <v>76</v>
      </c>
      <c r="AY179" s="280" t="s">
        <v>173</v>
      </c>
    </row>
    <row r="180" s="15" customFormat="1">
      <c r="A180" s="15"/>
      <c r="B180" s="271"/>
      <c r="C180" s="272"/>
      <c r="D180" s="235" t="s">
        <v>182</v>
      </c>
      <c r="E180" s="273" t="s">
        <v>1</v>
      </c>
      <c r="F180" s="274" t="s">
        <v>478</v>
      </c>
      <c r="G180" s="272"/>
      <c r="H180" s="273" t="s">
        <v>1</v>
      </c>
      <c r="I180" s="275"/>
      <c r="J180" s="272"/>
      <c r="K180" s="272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182</v>
      </c>
      <c r="AU180" s="280" t="s">
        <v>86</v>
      </c>
      <c r="AV180" s="15" t="s">
        <v>84</v>
      </c>
      <c r="AW180" s="15" t="s">
        <v>32</v>
      </c>
      <c r="AX180" s="15" t="s">
        <v>76</v>
      </c>
      <c r="AY180" s="280" t="s">
        <v>173</v>
      </c>
    </row>
    <row r="181" s="15" customFormat="1">
      <c r="A181" s="15"/>
      <c r="B181" s="271"/>
      <c r="C181" s="272"/>
      <c r="D181" s="235" t="s">
        <v>182</v>
      </c>
      <c r="E181" s="273" t="s">
        <v>1</v>
      </c>
      <c r="F181" s="274" t="s">
        <v>479</v>
      </c>
      <c r="G181" s="272"/>
      <c r="H181" s="273" t="s">
        <v>1</v>
      </c>
      <c r="I181" s="275"/>
      <c r="J181" s="272"/>
      <c r="K181" s="272"/>
      <c r="L181" s="276"/>
      <c r="M181" s="277"/>
      <c r="N181" s="278"/>
      <c r="O181" s="278"/>
      <c r="P181" s="278"/>
      <c r="Q181" s="278"/>
      <c r="R181" s="278"/>
      <c r="S181" s="278"/>
      <c r="T181" s="27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0" t="s">
        <v>182</v>
      </c>
      <c r="AU181" s="280" t="s">
        <v>86</v>
      </c>
      <c r="AV181" s="15" t="s">
        <v>84</v>
      </c>
      <c r="AW181" s="15" t="s">
        <v>32</v>
      </c>
      <c r="AX181" s="15" t="s">
        <v>76</v>
      </c>
      <c r="AY181" s="280" t="s">
        <v>173</v>
      </c>
    </row>
    <row r="182" s="15" customFormat="1">
      <c r="A182" s="15"/>
      <c r="B182" s="271"/>
      <c r="C182" s="272"/>
      <c r="D182" s="235" t="s">
        <v>182</v>
      </c>
      <c r="E182" s="273" t="s">
        <v>1</v>
      </c>
      <c r="F182" s="274" t="s">
        <v>480</v>
      </c>
      <c r="G182" s="272"/>
      <c r="H182" s="273" t="s">
        <v>1</v>
      </c>
      <c r="I182" s="275"/>
      <c r="J182" s="272"/>
      <c r="K182" s="272"/>
      <c r="L182" s="276"/>
      <c r="M182" s="277"/>
      <c r="N182" s="278"/>
      <c r="O182" s="278"/>
      <c r="P182" s="278"/>
      <c r="Q182" s="278"/>
      <c r="R182" s="278"/>
      <c r="S182" s="278"/>
      <c r="T182" s="27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0" t="s">
        <v>182</v>
      </c>
      <c r="AU182" s="280" t="s">
        <v>86</v>
      </c>
      <c r="AV182" s="15" t="s">
        <v>84</v>
      </c>
      <c r="AW182" s="15" t="s">
        <v>32</v>
      </c>
      <c r="AX182" s="15" t="s">
        <v>76</v>
      </c>
      <c r="AY182" s="280" t="s">
        <v>173</v>
      </c>
    </row>
    <row r="183" s="15" customFormat="1">
      <c r="A183" s="15"/>
      <c r="B183" s="271"/>
      <c r="C183" s="272"/>
      <c r="D183" s="235" t="s">
        <v>182</v>
      </c>
      <c r="E183" s="273" t="s">
        <v>1</v>
      </c>
      <c r="F183" s="274" t="s">
        <v>481</v>
      </c>
      <c r="G183" s="272"/>
      <c r="H183" s="273" t="s">
        <v>1</v>
      </c>
      <c r="I183" s="275"/>
      <c r="J183" s="272"/>
      <c r="K183" s="272"/>
      <c r="L183" s="276"/>
      <c r="M183" s="277"/>
      <c r="N183" s="278"/>
      <c r="O183" s="278"/>
      <c r="P183" s="278"/>
      <c r="Q183" s="278"/>
      <c r="R183" s="278"/>
      <c r="S183" s="278"/>
      <c r="T183" s="27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0" t="s">
        <v>182</v>
      </c>
      <c r="AU183" s="280" t="s">
        <v>86</v>
      </c>
      <c r="AV183" s="15" t="s">
        <v>84</v>
      </c>
      <c r="AW183" s="15" t="s">
        <v>32</v>
      </c>
      <c r="AX183" s="15" t="s">
        <v>76</v>
      </c>
      <c r="AY183" s="280" t="s">
        <v>173</v>
      </c>
    </row>
    <row r="184" s="15" customFormat="1">
      <c r="A184" s="15"/>
      <c r="B184" s="271"/>
      <c r="C184" s="272"/>
      <c r="D184" s="235" t="s">
        <v>182</v>
      </c>
      <c r="E184" s="273" t="s">
        <v>1</v>
      </c>
      <c r="F184" s="274" t="s">
        <v>482</v>
      </c>
      <c r="G184" s="272"/>
      <c r="H184" s="273" t="s">
        <v>1</v>
      </c>
      <c r="I184" s="275"/>
      <c r="J184" s="272"/>
      <c r="K184" s="272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182</v>
      </c>
      <c r="AU184" s="280" t="s">
        <v>86</v>
      </c>
      <c r="AV184" s="15" t="s">
        <v>84</v>
      </c>
      <c r="AW184" s="15" t="s">
        <v>32</v>
      </c>
      <c r="AX184" s="15" t="s">
        <v>76</v>
      </c>
      <c r="AY184" s="280" t="s">
        <v>173</v>
      </c>
    </row>
    <row r="185" s="13" customFormat="1">
      <c r="A185" s="13"/>
      <c r="B185" s="233"/>
      <c r="C185" s="234"/>
      <c r="D185" s="235" t="s">
        <v>182</v>
      </c>
      <c r="E185" s="236" t="s">
        <v>1</v>
      </c>
      <c r="F185" s="237" t="s">
        <v>84</v>
      </c>
      <c r="G185" s="234"/>
      <c r="H185" s="238">
        <v>1</v>
      </c>
      <c r="I185" s="239"/>
      <c r="J185" s="234"/>
      <c r="K185" s="234"/>
      <c r="L185" s="240"/>
      <c r="M185" s="281"/>
      <c r="N185" s="282"/>
      <c r="O185" s="282"/>
      <c r="P185" s="282"/>
      <c r="Q185" s="282"/>
      <c r="R185" s="282"/>
      <c r="S185" s="282"/>
      <c r="T185" s="28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182</v>
      </c>
      <c r="AU185" s="244" t="s">
        <v>86</v>
      </c>
      <c r="AV185" s="13" t="s">
        <v>86</v>
      </c>
      <c r="AW185" s="13" t="s">
        <v>32</v>
      </c>
      <c r="AX185" s="13" t="s">
        <v>84</v>
      </c>
      <c r="AY185" s="244" t="s">
        <v>173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68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uOADPua718ntL2f1ChFKkZDKE3x7l0Rgrn3Vz9Vtx3WeIlayQmkFQ/dIxo8y9/fEZXyl/Xqq9EJKnjTE0ITtwg==" hashValue="iaSSw/mfI8M7+SaBOUGanABKuYzpiEZKfhl9JYGnGFQlV3LVuyRGxZrdfE58cusDOElUXYlVDOhvBR79cAk+UA==" algorithmName="SHA-512" password="CC35"/>
  <autoFilter ref="C122:K18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137" t="s">
        <v>139</v>
      </c>
      <c r="BA2" s="137" t="s">
        <v>140</v>
      </c>
      <c r="BB2" s="137" t="s">
        <v>1</v>
      </c>
      <c r="BC2" s="137" t="s">
        <v>483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484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ROUND((SUM(BE121:BE162)),  2)</f>
        <v>0</v>
      </c>
      <c r="G33" s="39"/>
      <c r="H33" s="39"/>
      <c r="I33" s="157">
        <v>0.20999999999999999</v>
      </c>
      <c r="J33" s="156">
        <f>ROUND(((SUM(BE121:BE162))*I33),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ROUND((SUM(BF121:BF162)),  2)</f>
        <v>0</v>
      </c>
      <c r="G34" s="39"/>
      <c r="H34" s="39"/>
      <c r="I34" s="157">
        <v>0.14999999999999999</v>
      </c>
      <c r="J34" s="156">
        <f>ROUND(((SUM(BF121:BF162))*I34),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ROUND((SUM(BG121:BG162)),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ROUND((SUM(BH121:BH162)),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ROUND((SUM(BI121:BI162)),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Přeložka potoka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485</v>
      </c>
      <c r="E99" s="190"/>
      <c r="F99" s="190"/>
      <c r="G99" s="190"/>
      <c r="H99" s="190"/>
      <c r="I99" s="190"/>
      <c r="J99" s="191">
        <f>J155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486</v>
      </c>
      <c r="E100" s="190"/>
      <c r="F100" s="190"/>
      <c r="G100" s="190"/>
      <c r="H100" s="190"/>
      <c r="I100" s="190"/>
      <c r="J100" s="191">
        <f>J158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J161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(7.6.2022)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01 - Přeložka potoka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7. 6. 2022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18.868009999999998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P123+P155+P158+P161</f>
        <v>0</v>
      </c>
      <c r="Q122" s="212"/>
      <c r="R122" s="213">
        <f>R123+R155+R158+R161</f>
        <v>18.868009999999998</v>
      </c>
      <c r="S122" s="212"/>
      <c r="T122" s="214">
        <f>T123+T155+T158+T161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BK123+BK155+BK158+BK161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SUM(P124:P154)</f>
        <v>0</v>
      </c>
      <c r="Q123" s="212"/>
      <c r="R123" s="213">
        <f>SUM(R124:R154)</f>
        <v>15.56425</v>
      </c>
      <c r="S123" s="212"/>
      <c r="T123" s="214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SUM(BK124:BK154)</f>
        <v>0</v>
      </c>
    </row>
    <row r="124" s="2" customFormat="1" ht="24.15" customHeight="1">
      <c r="A124" s="39"/>
      <c r="B124" s="40"/>
      <c r="C124" s="220" t="s">
        <v>84</v>
      </c>
      <c r="D124" s="220" t="s">
        <v>175</v>
      </c>
      <c r="E124" s="221" t="s">
        <v>487</v>
      </c>
      <c r="F124" s="222" t="s">
        <v>488</v>
      </c>
      <c r="G124" s="223" t="s">
        <v>361</v>
      </c>
      <c r="H124" s="224">
        <v>7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489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490</v>
      </c>
      <c r="G125" s="234"/>
      <c r="H125" s="238">
        <v>7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491</v>
      </c>
      <c r="F126" s="222" t="s">
        <v>492</v>
      </c>
      <c r="G126" s="223" t="s">
        <v>361</v>
      </c>
      <c r="H126" s="224">
        <v>7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493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494</v>
      </c>
      <c r="G127" s="234"/>
      <c r="H127" s="238">
        <v>7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84</v>
      </c>
      <c r="AY127" s="244" t="s">
        <v>173</v>
      </c>
    </row>
    <row r="128" s="2" customFormat="1" ht="33" customHeight="1">
      <c r="A128" s="39"/>
      <c r="B128" s="40"/>
      <c r="C128" s="220" t="s">
        <v>190</v>
      </c>
      <c r="D128" s="220" t="s">
        <v>175</v>
      </c>
      <c r="E128" s="221" t="s">
        <v>495</v>
      </c>
      <c r="F128" s="222" t="s">
        <v>496</v>
      </c>
      <c r="G128" s="223" t="s">
        <v>178</v>
      </c>
      <c r="H128" s="224">
        <v>33.75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497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498</v>
      </c>
      <c r="G129" s="234"/>
      <c r="H129" s="238">
        <v>33.75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130</v>
      </c>
      <c r="F130" s="248" t="s">
        <v>185</v>
      </c>
      <c r="G130" s="246"/>
      <c r="H130" s="249">
        <v>33.75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37.8" customHeight="1">
      <c r="A131" s="39"/>
      <c r="B131" s="40"/>
      <c r="C131" s="220" t="s">
        <v>180</v>
      </c>
      <c r="D131" s="220" t="s">
        <v>175</v>
      </c>
      <c r="E131" s="221" t="s">
        <v>499</v>
      </c>
      <c r="F131" s="222" t="s">
        <v>500</v>
      </c>
      <c r="G131" s="223" t="s">
        <v>178</v>
      </c>
      <c r="H131" s="224">
        <v>36.938000000000002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501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502</v>
      </c>
      <c r="G132" s="234"/>
      <c r="H132" s="238">
        <v>36.938000000000002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76</v>
      </c>
      <c r="AY132" s="244" t="s">
        <v>173</v>
      </c>
    </row>
    <row r="133" s="14" customFormat="1">
      <c r="A133" s="14"/>
      <c r="B133" s="245"/>
      <c r="C133" s="246"/>
      <c r="D133" s="235" t="s">
        <v>182</v>
      </c>
      <c r="E133" s="247" t="s">
        <v>1</v>
      </c>
      <c r="F133" s="248" t="s">
        <v>185</v>
      </c>
      <c r="G133" s="246"/>
      <c r="H133" s="249">
        <v>36.938000000000002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182</v>
      </c>
      <c r="AU133" s="255" t="s">
        <v>86</v>
      </c>
      <c r="AV133" s="14" t="s">
        <v>180</v>
      </c>
      <c r="AW133" s="14" t="s">
        <v>32</v>
      </c>
      <c r="AX133" s="14" t="s">
        <v>84</v>
      </c>
      <c r="AY133" s="255" t="s">
        <v>173</v>
      </c>
    </row>
    <row r="134" s="2" customFormat="1" ht="24.15" customHeight="1">
      <c r="A134" s="39"/>
      <c r="B134" s="40"/>
      <c r="C134" s="220" t="s">
        <v>200</v>
      </c>
      <c r="D134" s="220" t="s">
        <v>175</v>
      </c>
      <c r="E134" s="221" t="s">
        <v>201</v>
      </c>
      <c r="F134" s="222" t="s">
        <v>202</v>
      </c>
      <c r="G134" s="223" t="s">
        <v>178</v>
      </c>
      <c r="H134" s="224">
        <v>36.938000000000002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203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194</v>
      </c>
      <c r="G135" s="234"/>
      <c r="H135" s="238">
        <v>36.938000000000002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16.5" customHeight="1">
      <c r="A136" s="39"/>
      <c r="B136" s="40"/>
      <c r="C136" s="220" t="s">
        <v>205</v>
      </c>
      <c r="D136" s="220" t="s">
        <v>175</v>
      </c>
      <c r="E136" s="221" t="s">
        <v>212</v>
      </c>
      <c r="F136" s="222" t="s">
        <v>213</v>
      </c>
      <c r="G136" s="223" t="s">
        <v>178</v>
      </c>
      <c r="H136" s="224">
        <v>18.469000000000001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214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139</v>
      </c>
      <c r="G137" s="234"/>
      <c r="H137" s="238">
        <v>18.469000000000001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84</v>
      </c>
      <c r="AY137" s="244" t="s">
        <v>173</v>
      </c>
    </row>
    <row r="138" s="2" customFormat="1" ht="24.15" customHeight="1">
      <c r="A138" s="39"/>
      <c r="B138" s="40"/>
      <c r="C138" s="220" t="s">
        <v>211</v>
      </c>
      <c r="D138" s="220" t="s">
        <v>175</v>
      </c>
      <c r="E138" s="221" t="s">
        <v>217</v>
      </c>
      <c r="F138" s="222" t="s">
        <v>218</v>
      </c>
      <c r="G138" s="223" t="s">
        <v>178</v>
      </c>
      <c r="H138" s="224">
        <v>18.469000000000001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219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503</v>
      </c>
      <c r="G139" s="234"/>
      <c r="H139" s="238">
        <v>18.469000000000001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76</v>
      </c>
      <c r="AY139" s="244" t="s">
        <v>173</v>
      </c>
    </row>
    <row r="140" s="14" customFormat="1">
      <c r="A140" s="14"/>
      <c r="B140" s="245"/>
      <c r="C140" s="246"/>
      <c r="D140" s="235" t="s">
        <v>182</v>
      </c>
      <c r="E140" s="247" t="s">
        <v>139</v>
      </c>
      <c r="F140" s="248" t="s">
        <v>185</v>
      </c>
      <c r="G140" s="246"/>
      <c r="H140" s="249">
        <v>18.469000000000001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182</v>
      </c>
      <c r="AU140" s="255" t="s">
        <v>86</v>
      </c>
      <c r="AV140" s="14" t="s">
        <v>180</v>
      </c>
      <c r="AW140" s="14" t="s">
        <v>32</v>
      </c>
      <c r="AX140" s="14" t="s">
        <v>84</v>
      </c>
      <c r="AY140" s="255" t="s">
        <v>173</v>
      </c>
    </row>
    <row r="141" s="2" customFormat="1" ht="24.15" customHeight="1">
      <c r="A141" s="39"/>
      <c r="B141" s="40"/>
      <c r="C141" s="220" t="s">
        <v>216</v>
      </c>
      <c r="D141" s="220" t="s">
        <v>175</v>
      </c>
      <c r="E141" s="221" t="s">
        <v>504</v>
      </c>
      <c r="F141" s="222" t="s">
        <v>505</v>
      </c>
      <c r="G141" s="223" t="s">
        <v>178</v>
      </c>
      <c r="H141" s="224">
        <v>7.7809999999999997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506</v>
      </c>
    </row>
    <row r="142" s="13" customFormat="1">
      <c r="A142" s="13"/>
      <c r="B142" s="233"/>
      <c r="C142" s="234"/>
      <c r="D142" s="235" t="s">
        <v>182</v>
      </c>
      <c r="E142" s="236" t="s">
        <v>1</v>
      </c>
      <c r="F142" s="237" t="s">
        <v>507</v>
      </c>
      <c r="G142" s="234"/>
      <c r="H142" s="238">
        <v>22.5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182</v>
      </c>
      <c r="AU142" s="244" t="s">
        <v>86</v>
      </c>
      <c r="AV142" s="13" t="s">
        <v>86</v>
      </c>
      <c r="AW142" s="13" t="s">
        <v>32</v>
      </c>
      <c r="AX142" s="13" t="s">
        <v>76</v>
      </c>
      <c r="AY142" s="244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508</v>
      </c>
      <c r="G143" s="234"/>
      <c r="H143" s="238">
        <v>-14.718999999999999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4" customFormat="1">
      <c r="A144" s="14"/>
      <c r="B144" s="245"/>
      <c r="C144" s="246"/>
      <c r="D144" s="235" t="s">
        <v>182</v>
      </c>
      <c r="E144" s="247" t="s">
        <v>1</v>
      </c>
      <c r="F144" s="248" t="s">
        <v>185</v>
      </c>
      <c r="G144" s="246"/>
      <c r="H144" s="249">
        <v>7.7809999999999997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182</v>
      </c>
      <c r="AU144" s="255" t="s">
        <v>86</v>
      </c>
      <c r="AV144" s="14" t="s">
        <v>180</v>
      </c>
      <c r="AW144" s="14" t="s">
        <v>32</v>
      </c>
      <c r="AX144" s="14" t="s">
        <v>84</v>
      </c>
      <c r="AY144" s="255" t="s">
        <v>173</v>
      </c>
    </row>
    <row r="145" s="2" customFormat="1" ht="16.5" customHeight="1">
      <c r="A145" s="39"/>
      <c r="B145" s="40"/>
      <c r="C145" s="256" t="s">
        <v>222</v>
      </c>
      <c r="D145" s="256" t="s">
        <v>279</v>
      </c>
      <c r="E145" s="257" t="s">
        <v>509</v>
      </c>
      <c r="F145" s="258" t="s">
        <v>510</v>
      </c>
      <c r="G145" s="259" t="s">
        <v>246</v>
      </c>
      <c r="H145" s="260">
        <v>15.561999999999999</v>
      </c>
      <c r="I145" s="261"/>
      <c r="J145" s="262">
        <f>ROUND(I145*H145,2)</f>
        <v>0</v>
      </c>
      <c r="K145" s="258" t="s">
        <v>179</v>
      </c>
      <c r="L145" s="263"/>
      <c r="M145" s="264" t="s">
        <v>1</v>
      </c>
      <c r="N145" s="265" t="s">
        <v>41</v>
      </c>
      <c r="O145" s="92"/>
      <c r="P145" s="229">
        <f>O145*H145</f>
        <v>0</v>
      </c>
      <c r="Q145" s="229">
        <v>1</v>
      </c>
      <c r="R145" s="229">
        <f>Q145*H145</f>
        <v>15.561999999999999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216</v>
      </c>
      <c r="AT145" s="231" t="s">
        <v>279</v>
      </c>
      <c r="AU145" s="231" t="s">
        <v>86</v>
      </c>
      <c r="AY145" s="18" t="s">
        <v>173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180</v>
      </c>
      <c r="BM145" s="231" t="s">
        <v>511</v>
      </c>
    </row>
    <row r="146" s="13" customFormat="1">
      <c r="A146" s="13"/>
      <c r="B146" s="233"/>
      <c r="C146" s="234"/>
      <c r="D146" s="235" t="s">
        <v>182</v>
      </c>
      <c r="E146" s="234"/>
      <c r="F146" s="237" t="s">
        <v>512</v>
      </c>
      <c r="G146" s="234"/>
      <c r="H146" s="238">
        <v>15.561999999999999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182</v>
      </c>
      <c r="AU146" s="244" t="s">
        <v>86</v>
      </c>
      <c r="AV146" s="13" t="s">
        <v>86</v>
      </c>
      <c r="AW146" s="13" t="s">
        <v>4</v>
      </c>
      <c r="AX146" s="13" t="s">
        <v>84</v>
      </c>
      <c r="AY146" s="244" t="s">
        <v>173</v>
      </c>
    </row>
    <row r="147" s="2" customFormat="1" ht="24.15" customHeight="1">
      <c r="A147" s="39"/>
      <c r="B147" s="40"/>
      <c r="C147" s="220" t="s">
        <v>227</v>
      </c>
      <c r="D147" s="220" t="s">
        <v>175</v>
      </c>
      <c r="E147" s="221" t="s">
        <v>513</v>
      </c>
      <c r="F147" s="222" t="s">
        <v>514</v>
      </c>
      <c r="G147" s="223" t="s">
        <v>208</v>
      </c>
      <c r="H147" s="224">
        <v>18.469000000000001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515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516</v>
      </c>
      <c r="G148" s="234"/>
      <c r="H148" s="238">
        <v>18.469000000000001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84</v>
      </c>
      <c r="AY148" s="244" t="s">
        <v>173</v>
      </c>
    </row>
    <row r="149" s="2" customFormat="1" ht="24.15" customHeight="1">
      <c r="A149" s="39"/>
      <c r="B149" s="40"/>
      <c r="C149" s="220" t="s">
        <v>232</v>
      </c>
      <c r="D149" s="220" t="s">
        <v>175</v>
      </c>
      <c r="E149" s="221" t="s">
        <v>517</v>
      </c>
      <c r="F149" s="222" t="s">
        <v>518</v>
      </c>
      <c r="G149" s="223" t="s">
        <v>208</v>
      </c>
      <c r="H149" s="224">
        <v>112.5</v>
      </c>
      <c r="I149" s="225"/>
      <c r="J149" s="226">
        <f>ROUND(I149*H149,2)</f>
        <v>0</v>
      </c>
      <c r="K149" s="222" t="s">
        <v>179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519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520</v>
      </c>
      <c r="G150" s="234"/>
      <c r="H150" s="238">
        <v>112.5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56" t="s">
        <v>237</v>
      </c>
      <c r="D151" s="256" t="s">
        <v>279</v>
      </c>
      <c r="E151" s="257" t="s">
        <v>521</v>
      </c>
      <c r="F151" s="258" t="s">
        <v>522</v>
      </c>
      <c r="G151" s="259" t="s">
        <v>523</v>
      </c>
      <c r="H151" s="260">
        <v>2.25</v>
      </c>
      <c r="I151" s="261"/>
      <c r="J151" s="262">
        <f>ROUND(I151*H151,2)</f>
        <v>0</v>
      </c>
      <c r="K151" s="258" t="s">
        <v>179</v>
      </c>
      <c r="L151" s="263"/>
      <c r="M151" s="264" t="s">
        <v>1</v>
      </c>
      <c r="N151" s="265" t="s">
        <v>41</v>
      </c>
      <c r="O151" s="92"/>
      <c r="P151" s="229">
        <f>O151*H151</f>
        <v>0</v>
      </c>
      <c r="Q151" s="229">
        <v>0.001</v>
      </c>
      <c r="R151" s="229">
        <f>Q151*H151</f>
        <v>0.0022500000000000003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216</v>
      </c>
      <c r="AT151" s="231" t="s">
        <v>279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524</v>
      </c>
    </row>
    <row r="152" s="13" customFormat="1">
      <c r="A152" s="13"/>
      <c r="B152" s="233"/>
      <c r="C152" s="234"/>
      <c r="D152" s="235" t="s">
        <v>182</v>
      </c>
      <c r="E152" s="234"/>
      <c r="F152" s="237" t="s">
        <v>525</v>
      </c>
      <c r="G152" s="234"/>
      <c r="H152" s="238">
        <v>2.25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182</v>
      </c>
      <c r="AU152" s="244" t="s">
        <v>86</v>
      </c>
      <c r="AV152" s="13" t="s">
        <v>86</v>
      </c>
      <c r="AW152" s="13" t="s">
        <v>4</v>
      </c>
      <c r="AX152" s="13" t="s">
        <v>84</v>
      </c>
      <c r="AY152" s="244" t="s">
        <v>173</v>
      </c>
    </row>
    <row r="153" s="2" customFormat="1" ht="24.15" customHeight="1">
      <c r="A153" s="39"/>
      <c r="B153" s="40"/>
      <c r="C153" s="220" t="s">
        <v>243</v>
      </c>
      <c r="D153" s="220" t="s">
        <v>175</v>
      </c>
      <c r="E153" s="221" t="s">
        <v>526</v>
      </c>
      <c r="F153" s="222" t="s">
        <v>527</v>
      </c>
      <c r="G153" s="223" t="s">
        <v>208</v>
      </c>
      <c r="H153" s="224">
        <v>75</v>
      </c>
      <c r="I153" s="225"/>
      <c r="J153" s="226">
        <f>ROUND(I153*H153,2)</f>
        <v>0</v>
      </c>
      <c r="K153" s="222" t="s">
        <v>179</v>
      </c>
      <c r="L153" s="45"/>
      <c r="M153" s="227" t="s">
        <v>1</v>
      </c>
      <c r="N153" s="228" t="s">
        <v>41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180</v>
      </c>
      <c r="AT153" s="231" t="s">
        <v>175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528</v>
      </c>
    </row>
    <row r="154" s="13" customFormat="1">
      <c r="A154" s="13"/>
      <c r="B154" s="233"/>
      <c r="C154" s="234"/>
      <c r="D154" s="235" t="s">
        <v>182</v>
      </c>
      <c r="E154" s="236" t="s">
        <v>1</v>
      </c>
      <c r="F154" s="237" t="s">
        <v>529</v>
      </c>
      <c r="G154" s="234"/>
      <c r="H154" s="238">
        <v>75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32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180</v>
      </c>
      <c r="F155" s="218" t="s">
        <v>530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24.15" customHeight="1">
      <c r="A156" s="39"/>
      <c r="B156" s="40"/>
      <c r="C156" s="220" t="s">
        <v>250</v>
      </c>
      <c r="D156" s="220" t="s">
        <v>175</v>
      </c>
      <c r="E156" s="221" t="s">
        <v>531</v>
      </c>
      <c r="F156" s="222" t="s">
        <v>532</v>
      </c>
      <c r="G156" s="223" t="s">
        <v>178</v>
      </c>
      <c r="H156" s="224">
        <v>7.5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533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534</v>
      </c>
      <c r="G157" s="234"/>
      <c r="H157" s="238">
        <v>7.5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216</v>
      </c>
      <c r="F158" s="218" t="s">
        <v>535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SUM(P159:P160)</f>
        <v>0</v>
      </c>
      <c r="Q158" s="212"/>
      <c r="R158" s="213">
        <f>SUM(R159:R160)</f>
        <v>3.30376</v>
      </c>
      <c r="S158" s="212"/>
      <c r="T158" s="21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173</v>
      </c>
      <c r="BK158" s="217">
        <f>SUM(BK159:BK160)</f>
        <v>0</v>
      </c>
    </row>
    <row r="159" s="2" customFormat="1" ht="37.8" customHeight="1">
      <c r="A159" s="39"/>
      <c r="B159" s="40"/>
      <c r="C159" s="220" t="s">
        <v>8</v>
      </c>
      <c r="D159" s="220" t="s">
        <v>175</v>
      </c>
      <c r="E159" s="221" t="s">
        <v>536</v>
      </c>
      <c r="F159" s="222" t="s">
        <v>537</v>
      </c>
      <c r="G159" s="223" t="s">
        <v>361</v>
      </c>
      <c r="H159" s="224">
        <v>1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1.0000000000000001E-05</v>
      </c>
      <c r="R159" s="229">
        <f>Q159*H159</f>
        <v>1.0000000000000001E-05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180</v>
      </c>
      <c r="AT159" s="231" t="s">
        <v>175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538</v>
      </c>
    </row>
    <row r="160" s="2" customFormat="1" ht="24.15" customHeight="1">
      <c r="A160" s="39"/>
      <c r="B160" s="40"/>
      <c r="C160" s="220" t="s">
        <v>260</v>
      </c>
      <c r="D160" s="220" t="s">
        <v>175</v>
      </c>
      <c r="E160" s="221" t="s">
        <v>539</v>
      </c>
      <c r="F160" s="222" t="s">
        <v>540</v>
      </c>
      <c r="G160" s="223" t="s">
        <v>288</v>
      </c>
      <c r="H160" s="224">
        <v>75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0.044049999999999999</v>
      </c>
      <c r="R160" s="229">
        <f>Q160*H160</f>
        <v>3.30375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541</v>
      </c>
    </row>
    <row r="161" s="12" customFormat="1" ht="22.8" customHeight="1">
      <c r="A161" s="12"/>
      <c r="B161" s="204"/>
      <c r="C161" s="205"/>
      <c r="D161" s="206" t="s">
        <v>75</v>
      </c>
      <c r="E161" s="218" t="s">
        <v>305</v>
      </c>
      <c r="F161" s="218" t="s">
        <v>306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84</v>
      </c>
      <c r="AT161" s="216" t="s">
        <v>75</v>
      </c>
      <c r="AU161" s="216" t="s">
        <v>84</v>
      </c>
      <c r="AY161" s="215" t="s">
        <v>173</v>
      </c>
      <c r="BK161" s="217">
        <f>BK162</f>
        <v>0</v>
      </c>
    </row>
    <row r="162" s="2" customFormat="1" ht="24.15" customHeight="1">
      <c r="A162" s="39"/>
      <c r="B162" s="40"/>
      <c r="C162" s="220" t="s">
        <v>266</v>
      </c>
      <c r="D162" s="220" t="s">
        <v>175</v>
      </c>
      <c r="E162" s="221" t="s">
        <v>542</v>
      </c>
      <c r="F162" s="222" t="s">
        <v>543</v>
      </c>
      <c r="G162" s="223" t="s">
        <v>246</v>
      </c>
      <c r="H162" s="224">
        <v>18.867999999999999</v>
      </c>
      <c r="I162" s="225"/>
      <c r="J162" s="226">
        <f>ROUND(I162*H162,2)</f>
        <v>0</v>
      </c>
      <c r="K162" s="222" t="s">
        <v>179</v>
      </c>
      <c r="L162" s="45"/>
      <c r="M162" s="266" t="s">
        <v>1</v>
      </c>
      <c r="N162" s="267" t="s">
        <v>41</v>
      </c>
      <c r="O162" s="268"/>
      <c r="P162" s="269">
        <f>O162*H162</f>
        <v>0</v>
      </c>
      <c r="Q162" s="269">
        <v>0</v>
      </c>
      <c r="R162" s="269">
        <f>Q162*H162</f>
        <v>0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544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teMJOo5OlyZrEFGRP+IRYGoHwa6Eg4WxaaM+PN6t0ApOVA3wgpvEWgFXbi2qtxnKvlzK0bG7CPKluR466l+CDQ==" hashValue="AF1X478kWU/WqkRjXdJ4Qhgsx5FVSH0z6wYrW4++KoLFk9hBQ+LTw72X5QBkVS8rmKeETiz+bFLzLBC0G+vrlA==" algorithmName="SHA-512" password="CC35"/>
  <autoFilter ref="C120:K16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  <c r="AZ2" s="137" t="s">
        <v>545</v>
      </c>
      <c r="BA2" s="137" t="s">
        <v>546</v>
      </c>
      <c r="BB2" s="137" t="s">
        <v>1</v>
      </c>
      <c r="BC2" s="137" t="s">
        <v>547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291</v>
      </c>
      <c r="BA3" s="137" t="s">
        <v>548</v>
      </c>
      <c r="BB3" s="137" t="s">
        <v>1</v>
      </c>
      <c r="BC3" s="137" t="s">
        <v>549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133</v>
      </c>
      <c r="BA4" s="137" t="s">
        <v>134</v>
      </c>
      <c r="BB4" s="137" t="s">
        <v>1</v>
      </c>
      <c r="BC4" s="137" t="s">
        <v>550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551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139</v>
      </c>
      <c r="BA6" s="137" t="s">
        <v>140</v>
      </c>
      <c r="BB6" s="137" t="s">
        <v>1</v>
      </c>
      <c r="BC6" s="137" t="s">
        <v>552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ROUND((SUM(BE121:BE173)),  2)</f>
        <v>0</v>
      </c>
      <c r="G33" s="39"/>
      <c r="H33" s="39"/>
      <c r="I33" s="157">
        <v>0.20999999999999999</v>
      </c>
      <c r="J33" s="156">
        <f>ROUND(((SUM(BE121:BE173))*I33),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ROUND((SUM(BF121:BF173)),  2)</f>
        <v>0</v>
      </c>
      <c r="G34" s="39"/>
      <c r="H34" s="39"/>
      <c r="I34" s="157">
        <v>0.14999999999999999</v>
      </c>
      <c r="J34" s="156">
        <f>ROUND(((SUM(BF121:BF173))*I34),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ROUND((SUM(BG121:BG173)),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ROUND((SUM(BH121:BH173)),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ROUND((SUM(BI121:BI173)),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Parkoviště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J172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(7.6.2022)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02 - Parkoviště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7. 6. 2022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23.133980000000001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P123+P143+P157+P172</f>
        <v>0</v>
      </c>
      <c r="Q122" s="212"/>
      <c r="R122" s="213">
        <f>R123+R143+R157+R172</f>
        <v>23.133980000000001</v>
      </c>
      <c r="S122" s="212"/>
      <c r="T122" s="214">
        <f>T123+T143+T157+T172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BK123+BK143+BK157+BK172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SUM(P124:P142)</f>
        <v>0</v>
      </c>
      <c r="Q123" s="212"/>
      <c r="R123" s="213">
        <f>SUM(R124:R142)</f>
        <v>0</v>
      </c>
      <c r="S123" s="212"/>
      <c r="T123" s="214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SUM(BK124:BK142)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447</v>
      </c>
      <c r="F124" s="222" t="s">
        <v>448</v>
      </c>
      <c r="G124" s="223" t="s">
        <v>178</v>
      </c>
      <c r="H124" s="224">
        <v>21.350000000000001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554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555</v>
      </c>
      <c r="G125" s="234"/>
      <c r="H125" s="238">
        <v>21.350000000000001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133</v>
      </c>
      <c r="F126" s="248" t="s">
        <v>185</v>
      </c>
      <c r="G126" s="246"/>
      <c r="H126" s="249">
        <v>21.350000000000001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6.2999999999999998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556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194</v>
      </c>
      <c r="G128" s="234"/>
      <c r="H128" s="238">
        <v>6.2999999999999998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18.199999999999999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197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342</v>
      </c>
      <c r="G130" s="234"/>
      <c r="H130" s="238">
        <v>18.199999999999999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18.199999999999999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180</v>
      </c>
      <c r="D132" s="220" t="s">
        <v>175</v>
      </c>
      <c r="E132" s="221" t="s">
        <v>201</v>
      </c>
      <c r="F132" s="222" t="s">
        <v>202</v>
      </c>
      <c r="G132" s="223" t="s">
        <v>178</v>
      </c>
      <c r="H132" s="224">
        <v>24.5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203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557</v>
      </c>
      <c r="G133" s="234"/>
      <c r="H133" s="238">
        <v>24.5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24.15" customHeight="1">
      <c r="A134" s="39"/>
      <c r="B134" s="40"/>
      <c r="C134" s="220" t="s">
        <v>200</v>
      </c>
      <c r="D134" s="220" t="s">
        <v>175</v>
      </c>
      <c r="E134" s="221" t="s">
        <v>206</v>
      </c>
      <c r="F134" s="222" t="s">
        <v>207</v>
      </c>
      <c r="G134" s="223" t="s">
        <v>208</v>
      </c>
      <c r="H134" s="224">
        <v>59.5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209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545</v>
      </c>
      <c r="G135" s="234"/>
      <c r="H135" s="238">
        <v>17.5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76</v>
      </c>
      <c r="AY135" s="244" t="s">
        <v>173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558</v>
      </c>
      <c r="G136" s="234"/>
      <c r="H136" s="238">
        <v>42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76</v>
      </c>
      <c r="AY136" s="244" t="s">
        <v>173</v>
      </c>
    </row>
    <row r="137" s="14" customFormat="1">
      <c r="A137" s="14"/>
      <c r="B137" s="245"/>
      <c r="C137" s="246"/>
      <c r="D137" s="235" t="s">
        <v>182</v>
      </c>
      <c r="E137" s="247" t="s">
        <v>1</v>
      </c>
      <c r="F137" s="248" t="s">
        <v>185</v>
      </c>
      <c r="G137" s="246"/>
      <c r="H137" s="249">
        <v>59.5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182</v>
      </c>
      <c r="AU137" s="255" t="s">
        <v>86</v>
      </c>
      <c r="AV137" s="14" t="s">
        <v>180</v>
      </c>
      <c r="AW137" s="14" t="s">
        <v>32</v>
      </c>
      <c r="AX137" s="14" t="s">
        <v>84</v>
      </c>
      <c r="AY137" s="255" t="s">
        <v>173</v>
      </c>
    </row>
    <row r="138" s="2" customFormat="1" ht="16.5" customHeight="1">
      <c r="A138" s="39"/>
      <c r="B138" s="40"/>
      <c r="C138" s="220" t="s">
        <v>205</v>
      </c>
      <c r="D138" s="220" t="s">
        <v>175</v>
      </c>
      <c r="E138" s="221" t="s">
        <v>212</v>
      </c>
      <c r="F138" s="222" t="s">
        <v>213</v>
      </c>
      <c r="G138" s="223" t="s">
        <v>178</v>
      </c>
      <c r="H138" s="224">
        <v>21.350000000000001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214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559</v>
      </c>
      <c r="G139" s="234"/>
      <c r="H139" s="238">
        <v>21.350000000000001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217</v>
      </c>
      <c r="F140" s="222" t="s">
        <v>218</v>
      </c>
      <c r="G140" s="223" t="s">
        <v>178</v>
      </c>
      <c r="H140" s="224">
        <v>3.1499999999999999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560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561</v>
      </c>
      <c r="G141" s="234"/>
      <c r="H141" s="238">
        <v>3.1499999999999999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139</v>
      </c>
      <c r="F142" s="248" t="s">
        <v>185</v>
      </c>
      <c r="G142" s="246"/>
      <c r="H142" s="249">
        <v>3.1499999999999999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12" customFormat="1" ht="22.8" customHeight="1">
      <c r="A143" s="12"/>
      <c r="B143" s="204"/>
      <c r="C143" s="205"/>
      <c r="D143" s="206" t="s">
        <v>75</v>
      </c>
      <c r="E143" s="218" t="s">
        <v>200</v>
      </c>
      <c r="F143" s="218" t="s">
        <v>249</v>
      </c>
      <c r="G143" s="205"/>
      <c r="H143" s="205"/>
      <c r="I143" s="208"/>
      <c r="J143" s="219">
        <f>BK143</f>
        <v>0</v>
      </c>
      <c r="K143" s="205"/>
      <c r="L143" s="210"/>
      <c r="M143" s="211"/>
      <c r="N143" s="212"/>
      <c r="O143" s="212"/>
      <c r="P143" s="213">
        <f>SUM(P144:P156)</f>
        <v>0</v>
      </c>
      <c r="Q143" s="212"/>
      <c r="R143" s="213">
        <f>SUM(R144:R156)</f>
        <v>4.7582500000000003</v>
      </c>
      <c r="S143" s="212"/>
      <c r="T143" s="214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84</v>
      </c>
      <c r="AT143" s="216" t="s">
        <v>75</v>
      </c>
      <c r="AU143" s="216" t="s">
        <v>84</v>
      </c>
      <c r="AY143" s="215" t="s">
        <v>173</v>
      </c>
      <c r="BK143" s="217">
        <f>SUM(BK144:BK156)</f>
        <v>0</v>
      </c>
    </row>
    <row r="144" s="2" customFormat="1" ht="24.15" customHeight="1">
      <c r="A144" s="39"/>
      <c r="B144" s="40"/>
      <c r="C144" s="220" t="s">
        <v>216</v>
      </c>
      <c r="D144" s="220" t="s">
        <v>175</v>
      </c>
      <c r="E144" s="221" t="s">
        <v>251</v>
      </c>
      <c r="F144" s="222" t="s">
        <v>252</v>
      </c>
      <c r="G144" s="223" t="s">
        <v>208</v>
      </c>
      <c r="H144" s="224">
        <v>17.5</v>
      </c>
      <c r="I144" s="225"/>
      <c r="J144" s="226">
        <f>ROUND(I144*H144,2)</f>
        <v>0</v>
      </c>
      <c r="K144" s="222" t="s">
        <v>179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253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562</v>
      </c>
      <c r="G145" s="234"/>
      <c r="H145" s="238">
        <v>17.5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1</v>
      </c>
      <c r="F146" s="248" t="s">
        <v>185</v>
      </c>
      <c r="G146" s="246"/>
      <c r="H146" s="249">
        <v>17.5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24.15" customHeight="1">
      <c r="A147" s="39"/>
      <c r="B147" s="40"/>
      <c r="C147" s="220" t="s">
        <v>222</v>
      </c>
      <c r="D147" s="220" t="s">
        <v>175</v>
      </c>
      <c r="E147" s="221" t="s">
        <v>256</v>
      </c>
      <c r="F147" s="222" t="s">
        <v>257</v>
      </c>
      <c r="G147" s="223" t="s">
        <v>208</v>
      </c>
      <c r="H147" s="224">
        <v>17.5</v>
      </c>
      <c r="I147" s="225"/>
      <c r="J147" s="226">
        <f>ROUND(I147*H147,2)</f>
        <v>0</v>
      </c>
      <c r="K147" s="222" t="s">
        <v>179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258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545</v>
      </c>
      <c r="G148" s="234"/>
      <c r="H148" s="238">
        <v>17.5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4" customFormat="1">
      <c r="A149" s="14"/>
      <c r="B149" s="245"/>
      <c r="C149" s="246"/>
      <c r="D149" s="235" t="s">
        <v>182</v>
      </c>
      <c r="E149" s="247" t="s">
        <v>1</v>
      </c>
      <c r="F149" s="248" t="s">
        <v>185</v>
      </c>
      <c r="G149" s="246"/>
      <c r="H149" s="249">
        <v>17.5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182</v>
      </c>
      <c r="AU149" s="255" t="s">
        <v>86</v>
      </c>
      <c r="AV149" s="14" t="s">
        <v>180</v>
      </c>
      <c r="AW149" s="14" t="s">
        <v>32</v>
      </c>
      <c r="AX149" s="14" t="s">
        <v>84</v>
      </c>
      <c r="AY149" s="255" t="s">
        <v>173</v>
      </c>
    </row>
    <row r="150" s="2" customFormat="1" ht="24.15" customHeight="1">
      <c r="A150" s="39"/>
      <c r="B150" s="40"/>
      <c r="C150" s="220" t="s">
        <v>227</v>
      </c>
      <c r="D150" s="220" t="s">
        <v>175</v>
      </c>
      <c r="E150" s="221" t="s">
        <v>383</v>
      </c>
      <c r="F150" s="222" t="s">
        <v>384</v>
      </c>
      <c r="G150" s="223" t="s">
        <v>208</v>
      </c>
      <c r="H150" s="224">
        <v>17.5</v>
      </c>
      <c r="I150" s="225"/>
      <c r="J150" s="226">
        <f>ROUND(I150*H150,2)</f>
        <v>0</v>
      </c>
      <c r="K150" s="222" t="s">
        <v>179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385</v>
      </c>
    </row>
    <row r="151" s="13" customFormat="1">
      <c r="A151" s="13"/>
      <c r="B151" s="233"/>
      <c r="C151" s="234"/>
      <c r="D151" s="235" t="s">
        <v>182</v>
      </c>
      <c r="E151" s="236" t="s">
        <v>1</v>
      </c>
      <c r="F151" s="237" t="s">
        <v>545</v>
      </c>
      <c r="G151" s="234"/>
      <c r="H151" s="238">
        <v>17.5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182</v>
      </c>
      <c r="AU151" s="244" t="s">
        <v>86</v>
      </c>
      <c r="AV151" s="13" t="s">
        <v>86</v>
      </c>
      <c r="AW151" s="13" t="s">
        <v>32</v>
      </c>
      <c r="AX151" s="13" t="s">
        <v>84</v>
      </c>
      <c r="AY151" s="244" t="s">
        <v>173</v>
      </c>
    </row>
    <row r="152" s="2" customFormat="1" ht="24.15" customHeight="1">
      <c r="A152" s="39"/>
      <c r="B152" s="40"/>
      <c r="C152" s="220" t="s">
        <v>232</v>
      </c>
      <c r="D152" s="220" t="s">
        <v>175</v>
      </c>
      <c r="E152" s="221" t="s">
        <v>563</v>
      </c>
      <c r="F152" s="222" t="s">
        <v>564</v>
      </c>
      <c r="G152" s="223" t="s">
        <v>208</v>
      </c>
      <c r="H152" s="224">
        <v>17.5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0.090620000000000006</v>
      </c>
      <c r="R152" s="229">
        <f>Q152*H152</f>
        <v>1.5858500000000002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565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566</v>
      </c>
      <c r="G153" s="234"/>
      <c r="H153" s="238">
        <v>17.5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76</v>
      </c>
      <c r="AY153" s="244" t="s">
        <v>173</v>
      </c>
    </row>
    <row r="154" s="14" customFormat="1">
      <c r="A154" s="14"/>
      <c r="B154" s="245"/>
      <c r="C154" s="246"/>
      <c r="D154" s="235" t="s">
        <v>182</v>
      </c>
      <c r="E154" s="247" t="s">
        <v>545</v>
      </c>
      <c r="F154" s="248" t="s">
        <v>185</v>
      </c>
      <c r="G154" s="246"/>
      <c r="H154" s="249">
        <v>17.5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182</v>
      </c>
      <c r="AU154" s="255" t="s">
        <v>86</v>
      </c>
      <c r="AV154" s="14" t="s">
        <v>180</v>
      </c>
      <c r="AW154" s="14" t="s">
        <v>32</v>
      </c>
      <c r="AX154" s="14" t="s">
        <v>84</v>
      </c>
      <c r="AY154" s="255" t="s">
        <v>173</v>
      </c>
    </row>
    <row r="155" s="2" customFormat="1" ht="16.5" customHeight="1">
      <c r="A155" s="39"/>
      <c r="B155" s="40"/>
      <c r="C155" s="256" t="s">
        <v>237</v>
      </c>
      <c r="D155" s="256" t="s">
        <v>279</v>
      </c>
      <c r="E155" s="257" t="s">
        <v>567</v>
      </c>
      <c r="F155" s="258" t="s">
        <v>568</v>
      </c>
      <c r="G155" s="259" t="s">
        <v>208</v>
      </c>
      <c r="H155" s="260">
        <v>18.024999999999999</v>
      </c>
      <c r="I155" s="261"/>
      <c r="J155" s="262">
        <f>ROUND(I155*H155,2)</f>
        <v>0</v>
      </c>
      <c r="K155" s="258" t="s">
        <v>179</v>
      </c>
      <c r="L155" s="263"/>
      <c r="M155" s="264" t="s">
        <v>1</v>
      </c>
      <c r="N155" s="265" t="s">
        <v>41</v>
      </c>
      <c r="O155" s="92"/>
      <c r="P155" s="229">
        <f>O155*H155</f>
        <v>0</v>
      </c>
      <c r="Q155" s="229">
        <v>0.17599999999999999</v>
      </c>
      <c r="R155" s="229">
        <f>Q155*H155</f>
        <v>3.1723999999999997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216</v>
      </c>
      <c r="AT155" s="231" t="s">
        <v>279</v>
      </c>
      <c r="AU155" s="231" t="s">
        <v>86</v>
      </c>
      <c r="AY155" s="18" t="s">
        <v>173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180</v>
      </c>
      <c r="BM155" s="231" t="s">
        <v>569</v>
      </c>
    </row>
    <row r="156" s="13" customFormat="1">
      <c r="A156" s="13"/>
      <c r="B156" s="233"/>
      <c r="C156" s="234"/>
      <c r="D156" s="235" t="s">
        <v>182</v>
      </c>
      <c r="E156" s="234"/>
      <c r="F156" s="237" t="s">
        <v>570</v>
      </c>
      <c r="G156" s="234"/>
      <c r="H156" s="238">
        <v>18.024999999999999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182</v>
      </c>
      <c r="AU156" s="244" t="s">
        <v>86</v>
      </c>
      <c r="AV156" s="13" t="s">
        <v>86</v>
      </c>
      <c r="AW156" s="13" t="s">
        <v>4</v>
      </c>
      <c r="AX156" s="13" t="s">
        <v>84</v>
      </c>
      <c r="AY156" s="244" t="s">
        <v>173</v>
      </c>
    </row>
    <row r="157" s="12" customFormat="1" ht="22.8" customHeight="1">
      <c r="A157" s="12"/>
      <c r="B157" s="204"/>
      <c r="C157" s="205"/>
      <c r="D157" s="206" t="s">
        <v>75</v>
      </c>
      <c r="E157" s="218" t="s">
        <v>222</v>
      </c>
      <c r="F157" s="218" t="s">
        <v>284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SUM(P158:P171)</f>
        <v>0</v>
      </c>
      <c r="Q157" s="212"/>
      <c r="R157" s="213">
        <f>SUM(R158:R171)</f>
        <v>18.375730000000001</v>
      </c>
      <c r="S157" s="212"/>
      <c r="T157" s="214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84</v>
      </c>
      <c r="AT157" s="216" t="s">
        <v>75</v>
      </c>
      <c r="AU157" s="216" t="s">
        <v>84</v>
      </c>
      <c r="AY157" s="215" t="s">
        <v>173</v>
      </c>
      <c r="BK157" s="217">
        <f>SUM(BK158:BK171)</f>
        <v>0</v>
      </c>
    </row>
    <row r="158" s="2" customFormat="1" ht="24.15" customHeight="1">
      <c r="A158" s="39"/>
      <c r="B158" s="40"/>
      <c r="C158" s="220" t="s">
        <v>243</v>
      </c>
      <c r="D158" s="220" t="s">
        <v>175</v>
      </c>
      <c r="E158" s="221" t="s">
        <v>571</v>
      </c>
      <c r="F158" s="222" t="s">
        <v>572</v>
      </c>
      <c r="G158" s="223" t="s">
        <v>361</v>
      </c>
      <c r="H158" s="224">
        <v>1</v>
      </c>
      <c r="I158" s="225"/>
      <c r="J158" s="226">
        <f>ROUND(I158*H158,2)</f>
        <v>0</v>
      </c>
      <c r="K158" s="222" t="s">
        <v>179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0.00069999999999999999</v>
      </c>
      <c r="R158" s="229">
        <f>Q158*H158</f>
        <v>0.00069999999999999999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573</v>
      </c>
    </row>
    <row r="159" s="2" customFormat="1" ht="24.15" customHeight="1">
      <c r="A159" s="39"/>
      <c r="B159" s="40"/>
      <c r="C159" s="256" t="s">
        <v>250</v>
      </c>
      <c r="D159" s="256" t="s">
        <v>279</v>
      </c>
      <c r="E159" s="257" t="s">
        <v>574</v>
      </c>
      <c r="F159" s="258" t="s">
        <v>575</v>
      </c>
      <c r="G159" s="259" t="s">
        <v>361</v>
      </c>
      <c r="H159" s="260">
        <v>1</v>
      </c>
      <c r="I159" s="261"/>
      <c r="J159" s="262">
        <f>ROUND(I159*H159,2)</f>
        <v>0</v>
      </c>
      <c r="K159" s="258" t="s">
        <v>179</v>
      </c>
      <c r="L159" s="263"/>
      <c r="M159" s="264" t="s">
        <v>1</v>
      </c>
      <c r="N159" s="265" t="s">
        <v>41</v>
      </c>
      <c r="O159" s="92"/>
      <c r="P159" s="229">
        <f>O159*H159</f>
        <v>0</v>
      </c>
      <c r="Q159" s="229">
        <v>0.0035000000000000001</v>
      </c>
      <c r="R159" s="229">
        <f>Q159*H159</f>
        <v>0.0035000000000000001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216</v>
      </c>
      <c r="AT159" s="231" t="s">
        <v>279</v>
      </c>
      <c r="AU159" s="231" t="s">
        <v>86</v>
      </c>
      <c r="AY159" s="18" t="s">
        <v>173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180</v>
      </c>
      <c r="BM159" s="231" t="s">
        <v>576</v>
      </c>
    </row>
    <row r="160" s="2" customFormat="1" ht="24.15" customHeight="1">
      <c r="A160" s="39"/>
      <c r="B160" s="40"/>
      <c r="C160" s="220" t="s">
        <v>8</v>
      </c>
      <c r="D160" s="220" t="s">
        <v>175</v>
      </c>
      <c r="E160" s="221" t="s">
        <v>577</v>
      </c>
      <c r="F160" s="222" t="s">
        <v>578</v>
      </c>
      <c r="G160" s="223" t="s">
        <v>361</v>
      </c>
      <c r="H160" s="224">
        <v>1</v>
      </c>
      <c r="I160" s="225"/>
      <c r="J160" s="226">
        <f>ROUND(I160*H160,2)</f>
        <v>0</v>
      </c>
      <c r="K160" s="222" t="s">
        <v>179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0.10940999999999999</v>
      </c>
      <c r="R160" s="229">
        <f>Q160*H160</f>
        <v>0.10940999999999999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180</v>
      </c>
      <c r="AT160" s="231" t="s">
        <v>175</v>
      </c>
      <c r="AU160" s="231" t="s">
        <v>86</v>
      </c>
      <c r="AY160" s="18" t="s">
        <v>173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180</v>
      </c>
      <c r="BM160" s="231" t="s">
        <v>579</v>
      </c>
    </row>
    <row r="161" s="2" customFormat="1" ht="21.75" customHeight="1">
      <c r="A161" s="39"/>
      <c r="B161" s="40"/>
      <c r="C161" s="256" t="s">
        <v>260</v>
      </c>
      <c r="D161" s="256" t="s">
        <v>279</v>
      </c>
      <c r="E161" s="257" t="s">
        <v>580</v>
      </c>
      <c r="F161" s="258" t="s">
        <v>581</v>
      </c>
      <c r="G161" s="259" t="s">
        <v>361</v>
      </c>
      <c r="H161" s="260">
        <v>1</v>
      </c>
      <c r="I161" s="261"/>
      <c r="J161" s="262">
        <f>ROUND(I161*H161,2)</f>
        <v>0</v>
      </c>
      <c r="K161" s="258" t="s">
        <v>179</v>
      </c>
      <c r="L161" s="263"/>
      <c r="M161" s="264" t="s">
        <v>1</v>
      </c>
      <c r="N161" s="265" t="s">
        <v>41</v>
      </c>
      <c r="O161" s="92"/>
      <c r="P161" s="229">
        <f>O161*H161</f>
        <v>0</v>
      </c>
      <c r="Q161" s="229">
        <v>0.0061000000000000004</v>
      </c>
      <c r="R161" s="229">
        <f>Q161*H161</f>
        <v>0.0061000000000000004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216</v>
      </c>
      <c r="AT161" s="231" t="s">
        <v>279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582</v>
      </c>
    </row>
    <row r="162" s="2" customFormat="1" ht="16.5" customHeight="1">
      <c r="A162" s="39"/>
      <c r="B162" s="40"/>
      <c r="C162" s="256" t="s">
        <v>266</v>
      </c>
      <c r="D162" s="256" t="s">
        <v>279</v>
      </c>
      <c r="E162" s="257" t="s">
        <v>583</v>
      </c>
      <c r="F162" s="258" t="s">
        <v>584</v>
      </c>
      <c r="G162" s="259" t="s">
        <v>361</v>
      </c>
      <c r="H162" s="260">
        <v>1</v>
      </c>
      <c r="I162" s="261"/>
      <c r="J162" s="262">
        <f>ROUND(I162*H162,2)</f>
        <v>0</v>
      </c>
      <c r="K162" s="258" t="s">
        <v>179</v>
      </c>
      <c r="L162" s="263"/>
      <c r="M162" s="264" t="s">
        <v>1</v>
      </c>
      <c r="N162" s="265" t="s">
        <v>41</v>
      </c>
      <c r="O162" s="92"/>
      <c r="P162" s="229">
        <f>O162*H162</f>
        <v>0</v>
      </c>
      <c r="Q162" s="229">
        <v>0.0030000000000000001</v>
      </c>
      <c r="R162" s="229">
        <f>Q162*H162</f>
        <v>0.0030000000000000001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216</v>
      </c>
      <c r="AT162" s="231" t="s">
        <v>279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585</v>
      </c>
    </row>
    <row r="163" s="2" customFormat="1" ht="21.75" customHeight="1">
      <c r="A163" s="39"/>
      <c r="B163" s="40"/>
      <c r="C163" s="256" t="s">
        <v>271</v>
      </c>
      <c r="D163" s="256" t="s">
        <v>279</v>
      </c>
      <c r="E163" s="257" t="s">
        <v>586</v>
      </c>
      <c r="F163" s="258" t="s">
        <v>587</v>
      </c>
      <c r="G163" s="259" t="s">
        <v>361</v>
      </c>
      <c r="H163" s="260">
        <v>1</v>
      </c>
      <c r="I163" s="261"/>
      <c r="J163" s="262">
        <f>ROUND(I163*H163,2)</f>
        <v>0</v>
      </c>
      <c r="K163" s="258" t="s">
        <v>179</v>
      </c>
      <c r="L163" s="263"/>
      <c r="M163" s="264" t="s">
        <v>1</v>
      </c>
      <c r="N163" s="265" t="s">
        <v>41</v>
      </c>
      <c r="O163" s="92"/>
      <c r="P163" s="229">
        <f>O163*H163</f>
        <v>0</v>
      </c>
      <c r="Q163" s="229">
        <v>0.00035</v>
      </c>
      <c r="R163" s="229">
        <f>Q163*H163</f>
        <v>0.00035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216</v>
      </c>
      <c r="AT163" s="231" t="s">
        <v>279</v>
      </c>
      <c r="AU163" s="231" t="s">
        <v>86</v>
      </c>
      <c r="AY163" s="18" t="s">
        <v>173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180</v>
      </c>
      <c r="BM163" s="231" t="s">
        <v>588</v>
      </c>
    </row>
    <row r="164" s="2" customFormat="1" ht="16.5" customHeight="1">
      <c r="A164" s="39"/>
      <c r="B164" s="40"/>
      <c r="C164" s="256" t="s">
        <v>278</v>
      </c>
      <c r="D164" s="256" t="s">
        <v>279</v>
      </c>
      <c r="E164" s="257" t="s">
        <v>589</v>
      </c>
      <c r="F164" s="258" t="s">
        <v>590</v>
      </c>
      <c r="G164" s="259" t="s">
        <v>361</v>
      </c>
      <c r="H164" s="260">
        <v>1</v>
      </c>
      <c r="I164" s="261"/>
      <c r="J164" s="262">
        <f>ROUND(I164*H164,2)</f>
        <v>0</v>
      </c>
      <c r="K164" s="258" t="s">
        <v>179</v>
      </c>
      <c r="L164" s="263"/>
      <c r="M164" s="264" t="s">
        <v>1</v>
      </c>
      <c r="N164" s="265" t="s">
        <v>41</v>
      </c>
      <c r="O164" s="92"/>
      <c r="P164" s="229">
        <f>O164*H164</f>
        <v>0</v>
      </c>
      <c r="Q164" s="229">
        <v>0.00010000000000000001</v>
      </c>
      <c r="R164" s="229">
        <f>Q164*H164</f>
        <v>0.00010000000000000001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216</v>
      </c>
      <c r="AT164" s="231" t="s">
        <v>279</v>
      </c>
      <c r="AU164" s="231" t="s">
        <v>86</v>
      </c>
      <c r="AY164" s="18" t="s">
        <v>173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180</v>
      </c>
      <c r="BM164" s="231" t="s">
        <v>591</v>
      </c>
    </row>
    <row r="165" s="2" customFormat="1" ht="24.15" customHeight="1">
      <c r="A165" s="39"/>
      <c r="B165" s="40"/>
      <c r="C165" s="220" t="s">
        <v>285</v>
      </c>
      <c r="D165" s="220" t="s">
        <v>175</v>
      </c>
      <c r="E165" s="221" t="s">
        <v>592</v>
      </c>
      <c r="F165" s="222" t="s">
        <v>593</v>
      </c>
      <c r="G165" s="223" t="s">
        <v>361</v>
      </c>
      <c r="H165" s="224">
        <v>1</v>
      </c>
      <c r="I165" s="225"/>
      <c r="J165" s="226">
        <f>ROUND(I165*H165,2)</f>
        <v>0</v>
      </c>
      <c r="K165" s="222" t="s">
        <v>179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0.00413</v>
      </c>
      <c r="R165" s="229">
        <f>Q165*H165</f>
        <v>0.00413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180</v>
      </c>
      <c r="AT165" s="231" t="s">
        <v>175</v>
      </c>
      <c r="AU165" s="231" t="s">
        <v>86</v>
      </c>
      <c r="AY165" s="18" t="s">
        <v>173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180</v>
      </c>
      <c r="BM165" s="231" t="s">
        <v>594</v>
      </c>
    </row>
    <row r="166" s="13" customFormat="1">
      <c r="A166" s="13"/>
      <c r="B166" s="233"/>
      <c r="C166" s="234"/>
      <c r="D166" s="235" t="s">
        <v>182</v>
      </c>
      <c r="E166" s="236" t="s">
        <v>1</v>
      </c>
      <c r="F166" s="237" t="s">
        <v>595</v>
      </c>
      <c r="G166" s="234"/>
      <c r="H166" s="238">
        <v>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182</v>
      </c>
      <c r="AU166" s="244" t="s">
        <v>86</v>
      </c>
      <c r="AV166" s="13" t="s">
        <v>86</v>
      </c>
      <c r="AW166" s="13" t="s">
        <v>32</v>
      </c>
      <c r="AX166" s="13" t="s">
        <v>84</v>
      </c>
      <c r="AY166" s="244" t="s">
        <v>173</v>
      </c>
    </row>
    <row r="167" s="2" customFormat="1" ht="24.15" customHeight="1">
      <c r="A167" s="39"/>
      <c r="B167" s="40"/>
      <c r="C167" s="220" t="s">
        <v>7</v>
      </c>
      <c r="D167" s="220" t="s">
        <v>175</v>
      </c>
      <c r="E167" s="221" t="s">
        <v>286</v>
      </c>
      <c r="F167" s="222" t="s">
        <v>287</v>
      </c>
      <c r="G167" s="223" t="s">
        <v>288</v>
      </c>
      <c r="H167" s="224">
        <v>140</v>
      </c>
      <c r="I167" s="225"/>
      <c r="J167" s="226">
        <f>ROUND(I167*H167,2)</f>
        <v>0</v>
      </c>
      <c r="K167" s="222" t="s">
        <v>179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0.10094599999999999</v>
      </c>
      <c r="R167" s="229">
        <f>Q167*H167</f>
        <v>14.132439999999999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289</v>
      </c>
    </row>
    <row r="168" s="13" customFormat="1">
      <c r="A168" s="13"/>
      <c r="B168" s="233"/>
      <c r="C168" s="234"/>
      <c r="D168" s="235" t="s">
        <v>182</v>
      </c>
      <c r="E168" s="236" t="s">
        <v>1</v>
      </c>
      <c r="F168" s="237" t="s">
        <v>596</v>
      </c>
      <c r="G168" s="234"/>
      <c r="H168" s="238">
        <v>140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182</v>
      </c>
      <c r="AU168" s="244" t="s">
        <v>86</v>
      </c>
      <c r="AV168" s="13" t="s">
        <v>86</v>
      </c>
      <c r="AW168" s="13" t="s">
        <v>32</v>
      </c>
      <c r="AX168" s="13" t="s">
        <v>76</v>
      </c>
      <c r="AY168" s="244" t="s">
        <v>173</v>
      </c>
    </row>
    <row r="169" s="14" customFormat="1">
      <c r="A169" s="14"/>
      <c r="B169" s="245"/>
      <c r="C169" s="246"/>
      <c r="D169" s="235" t="s">
        <v>182</v>
      </c>
      <c r="E169" s="247" t="s">
        <v>291</v>
      </c>
      <c r="F169" s="248" t="s">
        <v>185</v>
      </c>
      <c r="G169" s="246"/>
      <c r="H169" s="249">
        <v>140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182</v>
      </c>
      <c r="AU169" s="255" t="s">
        <v>86</v>
      </c>
      <c r="AV169" s="14" t="s">
        <v>180</v>
      </c>
      <c r="AW169" s="14" t="s">
        <v>32</v>
      </c>
      <c r="AX169" s="14" t="s">
        <v>84</v>
      </c>
      <c r="AY169" s="255" t="s">
        <v>173</v>
      </c>
    </row>
    <row r="170" s="2" customFormat="1" ht="16.5" customHeight="1">
      <c r="A170" s="39"/>
      <c r="B170" s="40"/>
      <c r="C170" s="256" t="s">
        <v>296</v>
      </c>
      <c r="D170" s="256" t="s">
        <v>279</v>
      </c>
      <c r="E170" s="257" t="s">
        <v>292</v>
      </c>
      <c r="F170" s="258" t="s">
        <v>293</v>
      </c>
      <c r="G170" s="259" t="s">
        <v>288</v>
      </c>
      <c r="H170" s="260">
        <v>147</v>
      </c>
      <c r="I170" s="261"/>
      <c r="J170" s="262">
        <f>ROUND(I170*H170,2)</f>
        <v>0</v>
      </c>
      <c r="K170" s="258" t="s">
        <v>179</v>
      </c>
      <c r="L170" s="263"/>
      <c r="M170" s="264" t="s">
        <v>1</v>
      </c>
      <c r="N170" s="265" t="s">
        <v>41</v>
      </c>
      <c r="O170" s="92"/>
      <c r="P170" s="229">
        <f>O170*H170</f>
        <v>0</v>
      </c>
      <c r="Q170" s="229">
        <v>0.028000000000000001</v>
      </c>
      <c r="R170" s="229">
        <f>Q170*H170</f>
        <v>4.1159999999999997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216</v>
      </c>
      <c r="AT170" s="231" t="s">
        <v>279</v>
      </c>
      <c r="AU170" s="231" t="s">
        <v>86</v>
      </c>
      <c r="AY170" s="18" t="s">
        <v>173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180</v>
      </c>
      <c r="BM170" s="231" t="s">
        <v>294</v>
      </c>
    </row>
    <row r="171" s="13" customFormat="1">
      <c r="A171" s="13"/>
      <c r="B171" s="233"/>
      <c r="C171" s="234"/>
      <c r="D171" s="235" t="s">
        <v>182</v>
      </c>
      <c r="E171" s="234"/>
      <c r="F171" s="237" t="s">
        <v>597</v>
      </c>
      <c r="G171" s="234"/>
      <c r="H171" s="238">
        <v>147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182</v>
      </c>
      <c r="AU171" s="244" t="s">
        <v>86</v>
      </c>
      <c r="AV171" s="13" t="s">
        <v>86</v>
      </c>
      <c r="AW171" s="13" t="s">
        <v>4</v>
      </c>
      <c r="AX171" s="13" t="s">
        <v>84</v>
      </c>
      <c r="AY171" s="244" t="s">
        <v>173</v>
      </c>
    </row>
    <row r="172" s="12" customFormat="1" ht="22.8" customHeight="1">
      <c r="A172" s="12"/>
      <c r="B172" s="204"/>
      <c r="C172" s="205"/>
      <c r="D172" s="206" t="s">
        <v>75</v>
      </c>
      <c r="E172" s="218" t="s">
        <v>305</v>
      </c>
      <c r="F172" s="218" t="s">
        <v>306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P173</f>
        <v>0</v>
      </c>
      <c r="Q172" s="212"/>
      <c r="R172" s="213">
        <f>R173</f>
        <v>0</v>
      </c>
      <c r="S172" s="212"/>
      <c r="T172" s="214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84</v>
      </c>
      <c r="AT172" s="216" t="s">
        <v>75</v>
      </c>
      <c r="AU172" s="216" t="s">
        <v>84</v>
      </c>
      <c r="AY172" s="215" t="s">
        <v>173</v>
      </c>
      <c r="BK172" s="217">
        <f>BK173</f>
        <v>0</v>
      </c>
    </row>
    <row r="173" s="2" customFormat="1" ht="24.15" customHeight="1">
      <c r="A173" s="39"/>
      <c r="B173" s="40"/>
      <c r="C173" s="220" t="s">
        <v>301</v>
      </c>
      <c r="D173" s="220" t="s">
        <v>175</v>
      </c>
      <c r="E173" s="221" t="s">
        <v>598</v>
      </c>
      <c r="F173" s="222" t="s">
        <v>599</v>
      </c>
      <c r="G173" s="223" t="s">
        <v>246</v>
      </c>
      <c r="H173" s="224">
        <v>23.134</v>
      </c>
      <c r="I173" s="225"/>
      <c r="J173" s="226">
        <f>ROUND(I173*H173,2)</f>
        <v>0</v>
      </c>
      <c r="K173" s="222" t="s">
        <v>179</v>
      </c>
      <c r="L173" s="45"/>
      <c r="M173" s="266" t="s">
        <v>1</v>
      </c>
      <c r="N173" s="267" t="s">
        <v>41</v>
      </c>
      <c r="O173" s="268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86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600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pj3Wi7wnFFIpIrbf3K82qPoJKV6RXXEc2Jq2Llp2DYeK+2wvrfEWgWsBgc2rMSzfYKVlVz8Bgc1N8rAtd3lBdg==" hashValue="uG/P0sdnQAFpUGQ3kkP+Sx7L/rEUYURkihGa7C2LU8Ebtv0Rd5R5dm7rrvgajfHmj4Szl/I3dOjVg4jY0A40AQ==" algorithmName="SHA-512" password="CC35"/>
  <autoFilter ref="C120:K17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ROUND((SUM(BE118:BE142)),  2)</f>
        <v>0</v>
      </c>
      <c r="G33" s="39"/>
      <c r="H33" s="39"/>
      <c r="I33" s="157">
        <v>0.20999999999999999</v>
      </c>
      <c r="J33" s="156">
        <f>ROUND(((SUM(BE118:BE142))*I33),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ROUND((SUM(BF118:BF142)),  2)</f>
        <v>0</v>
      </c>
      <c r="G34" s="39"/>
      <c r="H34" s="39"/>
      <c r="I34" s="157">
        <v>0.14999999999999999</v>
      </c>
      <c r="J34" s="156">
        <f>ROUND(((SUM(BF118:BF142))*I34),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ROUND((SUM(BG118:BG142)),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ROUND((SUM(BH118:BH142)),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ROUND((SUM(BI118:BI142)),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156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602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(7.6.2022)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03 - Osvětlení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7. 6. 2022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0.047599999999999996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311</v>
      </c>
      <c r="F119" s="207" t="s">
        <v>312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0.047599999999999996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603</v>
      </c>
      <c r="F120" s="218" t="s">
        <v>604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SUM(P121:P142)</f>
        <v>0</v>
      </c>
      <c r="Q120" s="212"/>
      <c r="R120" s="213">
        <f>SUM(R121:R142)</f>
        <v>0.047599999999999996</v>
      </c>
      <c r="S120" s="212"/>
      <c r="T120" s="214">
        <f>SUM(T121:T142)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75</v>
      </c>
      <c r="AU120" s="216" t="s">
        <v>84</v>
      </c>
      <c r="AY120" s="215" t="s">
        <v>173</v>
      </c>
      <c r="BK120" s="217">
        <f>SUM(BK121:BK142)</f>
        <v>0</v>
      </c>
    </row>
    <row r="121" s="2" customFormat="1" ht="24.15" customHeight="1">
      <c r="A121" s="39"/>
      <c r="B121" s="40"/>
      <c r="C121" s="220" t="s">
        <v>84</v>
      </c>
      <c r="D121" s="220" t="s">
        <v>175</v>
      </c>
      <c r="E121" s="221" t="s">
        <v>605</v>
      </c>
      <c r="F121" s="222" t="s">
        <v>606</v>
      </c>
      <c r="G121" s="223" t="s">
        <v>453</v>
      </c>
      <c r="H121" s="224">
        <v>1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607</v>
      </c>
    </row>
    <row r="122" s="2" customFormat="1" ht="24.15" customHeight="1">
      <c r="A122" s="39"/>
      <c r="B122" s="40"/>
      <c r="C122" s="220" t="s">
        <v>86</v>
      </c>
      <c r="D122" s="220" t="s">
        <v>175</v>
      </c>
      <c r="E122" s="221" t="s">
        <v>608</v>
      </c>
      <c r="F122" s="222" t="s">
        <v>609</v>
      </c>
      <c r="G122" s="223" t="s">
        <v>288</v>
      </c>
      <c r="H122" s="224">
        <v>25</v>
      </c>
      <c r="I122" s="225"/>
      <c r="J122" s="226">
        <f>ROUND(I122*H122,2)</f>
        <v>0</v>
      </c>
      <c r="K122" s="222" t="s">
        <v>1</v>
      </c>
      <c r="L122" s="45"/>
      <c r="M122" s="227" t="s">
        <v>1</v>
      </c>
      <c r="N122" s="228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260</v>
      </c>
      <c r="AT122" s="231" t="s">
        <v>175</v>
      </c>
      <c r="AU122" s="231" t="s">
        <v>86</v>
      </c>
      <c r="AY122" s="18" t="s">
        <v>173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260</v>
      </c>
      <c r="BM122" s="231" t="s">
        <v>610</v>
      </c>
    </row>
    <row r="123" s="2" customFormat="1" ht="16.5" customHeight="1">
      <c r="A123" s="39"/>
      <c r="B123" s="40"/>
      <c r="C123" s="220" t="s">
        <v>190</v>
      </c>
      <c r="D123" s="220" t="s">
        <v>175</v>
      </c>
      <c r="E123" s="221" t="s">
        <v>611</v>
      </c>
      <c r="F123" s="222" t="s">
        <v>612</v>
      </c>
      <c r="G123" s="223" t="s">
        <v>288</v>
      </c>
      <c r="H123" s="224">
        <v>680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260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260</v>
      </c>
      <c r="BM123" s="231" t="s">
        <v>613</v>
      </c>
    </row>
    <row r="124" s="2" customFormat="1" ht="24.15" customHeight="1">
      <c r="A124" s="39"/>
      <c r="B124" s="40"/>
      <c r="C124" s="220" t="s">
        <v>180</v>
      </c>
      <c r="D124" s="220" t="s">
        <v>175</v>
      </c>
      <c r="E124" s="221" t="s">
        <v>614</v>
      </c>
      <c r="F124" s="222" t="s">
        <v>615</v>
      </c>
      <c r="G124" s="223" t="s">
        <v>288</v>
      </c>
      <c r="H124" s="224">
        <v>680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616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616</v>
      </c>
      <c r="BM124" s="231" t="s">
        <v>617</v>
      </c>
    </row>
    <row r="125" s="2" customFormat="1" ht="24.15" customHeight="1">
      <c r="A125" s="39"/>
      <c r="B125" s="40"/>
      <c r="C125" s="220" t="s">
        <v>200</v>
      </c>
      <c r="D125" s="220" t="s">
        <v>175</v>
      </c>
      <c r="E125" s="221" t="s">
        <v>618</v>
      </c>
      <c r="F125" s="222" t="s">
        <v>619</v>
      </c>
      <c r="G125" s="223" t="s">
        <v>288</v>
      </c>
      <c r="H125" s="224">
        <v>680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616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616</v>
      </c>
      <c r="BM125" s="231" t="s">
        <v>620</v>
      </c>
    </row>
    <row r="126" s="2" customFormat="1" ht="24.15" customHeight="1">
      <c r="A126" s="39"/>
      <c r="B126" s="40"/>
      <c r="C126" s="220" t="s">
        <v>205</v>
      </c>
      <c r="D126" s="220" t="s">
        <v>175</v>
      </c>
      <c r="E126" s="221" t="s">
        <v>621</v>
      </c>
      <c r="F126" s="222" t="s">
        <v>622</v>
      </c>
      <c r="G126" s="223" t="s">
        <v>288</v>
      </c>
      <c r="H126" s="224">
        <v>680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616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616</v>
      </c>
      <c r="BM126" s="231" t="s">
        <v>623</v>
      </c>
    </row>
    <row r="127" s="2" customFormat="1" ht="16.5" customHeight="1">
      <c r="A127" s="39"/>
      <c r="B127" s="40"/>
      <c r="C127" s="220" t="s">
        <v>211</v>
      </c>
      <c r="D127" s="220" t="s">
        <v>175</v>
      </c>
      <c r="E127" s="221" t="s">
        <v>624</v>
      </c>
      <c r="F127" s="222" t="s">
        <v>625</v>
      </c>
      <c r="G127" s="223" t="s">
        <v>288</v>
      </c>
      <c r="H127" s="224">
        <v>680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6.9999999999999994E-05</v>
      </c>
      <c r="R127" s="229">
        <f>Q127*H127</f>
        <v>0.047599999999999996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616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616</v>
      </c>
      <c r="BM127" s="231" t="s">
        <v>626</v>
      </c>
    </row>
    <row r="128" s="2" customFormat="1" ht="21.75" customHeight="1">
      <c r="A128" s="39"/>
      <c r="B128" s="40"/>
      <c r="C128" s="220" t="s">
        <v>216</v>
      </c>
      <c r="D128" s="220" t="s">
        <v>175</v>
      </c>
      <c r="E128" s="221" t="s">
        <v>627</v>
      </c>
      <c r="F128" s="222" t="s">
        <v>628</v>
      </c>
      <c r="G128" s="223" t="s">
        <v>361</v>
      </c>
      <c r="H128" s="224">
        <v>12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629</v>
      </c>
    </row>
    <row r="129" s="2" customFormat="1" ht="33" customHeight="1">
      <c r="A129" s="39"/>
      <c r="B129" s="40"/>
      <c r="C129" s="220" t="s">
        <v>222</v>
      </c>
      <c r="D129" s="220" t="s">
        <v>175</v>
      </c>
      <c r="E129" s="221" t="s">
        <v>630</v>
      </c>
      <c r="F129" s="222" t="s">
        <v>631</v>
      </c>
      <c r="G129" s="223" t="s">
        <v>361</v>
      </c>
      <c r="H129" s="224">
        <v>12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632</v>
      </c>
    </row>
    <row r="130" s="2" customFormat="1" ht="16.5" customHeight="1">
      <c r="A130" s="39"/>
      <c r="B130" s="40"/>
      <c r="C130" s="220" t="s">
        <v>227</v>
      </c>
      <c r="D130" s="220" t="s">
        <v>175</v>
      </c>
      <c r="E130" s="221" t="s">
        <v>633</v>
      </c>
      <c r="F130" s="222" t="s">
        <v>634</v>
      </c>
      <c r="G130" s="223" t="s">
        <v>361</v>
      </c>
      <c r="H130" s="224">
        <v>8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635</v>
      </c>
    </row>
    <row r="131" s="2" customFormat="1" ht="16.5" customHeight="1">
      <c r="A131" s="39"/>
      <c r="B131" s="40"/>
      <c r="C131" s="220" t="s">
        <v>232</v>
      </c>
      <c r="D131" s="220" t="s">
        <v>175</v>
      </c>
      <c r="E131" s="221" t="s">
        <v>636</v>
      </c>
      <c r="F131" s="222" t="s">
        <v>637</v>
      </c>
      <c r="G131" s="223" t="s">
        <v>361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638</v>
      </c>
    </row>
    <row r="132" s="2" customFormat="1" ht="16.5" customHeight="1">
      <c r="A132" s="39"/>
      <c r="B132" s="40"/>
      <c r="C132" s="220" t="s">
        <v>237</v>
      </c>
      <c r="D132" s="220" t="s">
        <v>175</v>
      </c>
      <c r="E132" s="221" t="s">
        <v>639</v>
      </c>
      <c r="F132" s="222" t="s">
        <v>640</v>
      </c>
      <c r="G132" s="223" t="s">
        <v>361</v>
      </c>
      <c r="H132" s="224">
        <v>3</v>
      </c>
      <c r="I132" s="225"/>
      <c r="J132" s="226">
        <f>ROUND(I132*H132,2)</f>
        <v>0</v>
      </c>
      <c r="K132" s="222" t="s">
        <v>1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641</v>
      </c>
    </row>
    <row r="133" s="2" customFormat="1" ht="16.5" customHeight="1">
      <c r="A133" s="39"/>
      <c r="B133" s="40"/>
      <c r="C133" s="220" t="s">
        <v>243</v>
      </c>
      <c r="D133" s="220" t="s">
        <v>175</v>
      </c>
      <c r="E133" s="221" t="s">
        <v>642</v>
      </c>
      <c r="F133" s="222" t="s">
        <v>643</v>
      </c>
      <c r="G133" s="223" t="s">
        <v>361</v>
      </c>
      <c r="H133" s="224">
        <v>4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644</v>
      </c>
    </row>
    <row r="134" s="2" customFormat="1" ht="16.5" customHeight="1">
      <c r="A134" s="39"/>
      <c r="B134" s="40"/>
      <c r="C134" s="220" t="s">
        <v>250</v>
      </c>
      <c r="D134" s="220" t="s">
        <v>175</v>
      </c>
      <c r="E134" s="221" t="s">
        <v>645</v>
      </c>
      <c r="F134" s="222" t="s">
        <v>646</v>
      </c>
      <c r="G134" s="223" t="s">
        <v>361</v>
      </c>
      <c r="H134" s="224">
        <v>13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647</v>
      </c>
    </row>
    <row r="135" s="2" customFormat="1" ht="16.5" customHeight="1">
      <c r="A135" s="39"/>
      <c r="B135" s="40"/>
      <c r="C135" s="220" t="s">
        <v>8</v>
      </c>
      <c r="D135" s="220" t="s">
        <v>175</v>
      </c>
      <c r="E135" s="221" t="s">
        <v>648</v>
      </c>
      <c r="F135" s="222" t="s">
        <v>649</v>
      </c>
      <c r="G135" s="223" t="s">
        <v>361</v>
      </c>
      <c r="H135" s="224">
        <v>2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650</v>
      </c>
    </row>
    <row r="136" s="2" customFormat="1" ht="21.75" customHeight="1">
      <c r="A136" s="39"/>
      <c r="B136" s="40"/>
      <c r="C136" s="220" t="s">
        <v>260</v>
      </c>
      <c r="D136" s="220" t="s">
        <v>175</v>
      </c>
      <c r="E136" s="221" t="s">
        <v>651</v>
      </c>
      <c r="F136" s="222" t="s">
        <v>652</v>
      </c>
      <c r="G136" s="223" t="s">
        <v>361</v>
      </c>
      <c r="H136" s="224">
        <v>12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653</v>
      </c>
    </row>
    <row r="137" s="2" customFormat="1" ht="16.5" customHeight="1">
      <c r="A137" s="39"/>
      <c r="B137" s="40"/>
      <c r="C137" s="220" t="s">
        <v>266</v>
      </c>
      <c r="D137" s="220" t="s">
        <v>175</v>
      </c>
      <c r="E137" s="221" t="s">
        <v>654</v>
      </c>
      <c r="F137" s="222" t="s">
        <v>655</v>
      </c>
      <c r="G137" s="223" t="s">
        <v>361</v>
      </c>
      <c r="H137" s="224">
        <v>4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656</v>
      </c>
    </row>
    <row r="138" s="2" customFormat="1" ht="16.5" customHeight="1">
      <c r="A138" s="39"/>
      <c r="B138" s="40"/>
      <c r="C138" s="220" t="s">
        <v>271</v>
      </c>
      <c r="D138" s="220" t="s">
        <v>175</v>
      </c>
      <c r="E138" s="221" t="s">
        <v>657</v>
      </c>
      <c r="F138" s="222" t="s">
        <v>658</v>
      </c>
      <c r="G138" s="223" t="s">
        <v>361</v>
      </c>
      <c r="H138" s="224">
        <v>4</v>
      </c>
      <c r="I138" s="225"/>
      <c r="J138" s="226">
        <f>ROUND(I138*H138,2)</f>
        <v>0</v>
      </c>
      <c r="K138" s="222" t="s">
        <v>1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659</v>
      </c>
    </row>
    <row r="139" s="2" customFormat="1" ht="16.5" customHeight="1">
      <c r="A139" s="39"/>
      <c r="B139" s="40"/>
      <c r="C139" s="220" t="s">
        <v>278</v>
      </c>
      <c r="D139" s="220" t="s">
        <v>175</v>
      </c>
      <c r="E139" s="221" t="s">
        <v>660</v>
      </c>
      <c r="F139" s="222" t="s">
        <v>661</v>
      </c>
      <c r="G139" s="223" t="s">
        <v>361</v>
      </c>
      <c r="H139" s="224">
        <v>4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662</v>
      </c>
    </row>
    <row r="140" s="2" customFormat="1" ht="16.5" customHeight="1">
      <c r="A140" s="39"/>
      <c r="B140" s="40"/>
      <c r="C140" s="220" t="s">
        <v>285</v>
      </c>
      <c r="D140" s="220" t="s">
        <v>175</v>
      </c>
      <c r="E140" s="221" t="s">
        <v>663</v>
      </c>
      <c r="F140" s="222" t="s">
        <v>664</v>
      </c>
      <c r="G140" s="223" t="s">
        <v>361</v>
      </c>
      <c r="H140" s="224">
        <v>4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665</v>
      </c>
    </row>
    <row r="141" s="2" customFormat="1" ht="16.5" customHeight="1">
      <c r="A141" s="39"/>
      <c r="B141" s="40"/>
      <c r="C141" s="220" t="s">
        <v>7</v>
      </c>
      <c r="D141" s="220" t="s">
        <v>175</v>
      </c>
      <c r="E141" s="221" t="s">
        <v>666</v>
      </c>
      <c r="F141" s="222" t="s">
        <v>667</v>
      </c>
      <c r="G141" s="223" t="s">
        <v>361</v>
      </c>
      <c r="H141" s="224">
        <v>17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668</v>
      </c>
    </row>
    <row r="142" s="2" customFormat="1" ht="24.15" customHeight="1">
      <c r="A142" s="39"/>
      <c r="B142" s="40"/>
      <c r="C142" s="220" t="s">
        <v>296</v>
      </c>
      <c r="D142" s="220" t="s">
        <v>175</v>
      </c>
      <c r="E142" s="221" t="s">
        <v>669</v>
      </c>
      <c r="F142" s="222" t="s">
        <v>670</v>
      </c>
      <c r="G142" s="223" t="s">
        <v>361</v>
      </c>
      <c r="H142" s="224">
        <v>25</v>
      </c>
      <c r="I142" s="225"/>
      <c r="J142" s="226">
        <f>ROUND(I142*H142,2)</f>
        <v>0</v>
      </c>
      <c r="K142" s="222" t="s">
        <v>1</v>
      </c>
      <c r="L142" s="45"/>
      <c r="M142" s="266" t="s">
        <v>1</v>
      </c>
      <c r="N142" s="267" t="s">
        <v>41</v>
      </c>
      <c r="O142" s="268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671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WTf835yvn8uIkyKEuLu4QzZLJ7qbZNCdboQfJ7t1WEqKcBdjb3zyfPGSTatoFh/5WOlhmf16bSGkrIinVymecA==" hashValue="R1m/aSuepKWNACsl6vKPUCgjYTdAXZDNA2cbL1CPkkV1ljaknXnC7iYh2TiA+rfV5LIDegBuQWm4QVLctZM8Uw==" algorithmName="SHA-512" password="CC35"/>
  <autoFilter ref="C117:K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37" t="s">
        <v>136</v>
      </c>
      <c r="BA2" s="137" t="s">
        <v>672</v>
      </c>
      <c r="BB2" s="137" t="s">
        <v>1</v>
      </c>
      <c r="BC2" s="137" t="s">
        <v>8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130</v>
      </c>
      <c r="BA3" s="137" t="s">
        <v>131</v>
      </c>
      <c r="BB3" s="137" t="s">
        <v>1</v>
      </c>
      <c r="BC3" s="137" t="s">
        <v>673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139</v>
      </c>
      <c r="BA4" s="137" t="s">
        <v>140</v>
      </c>
      <c r="BB4" s="137" t="s">
        <v>1</v>
      </c>
      <c r="BC4" s="137" t="s">
        <v>674</v>
      </c>
      <c r="BD4" s="13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675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ROUND((SUM(BE121:BE156)),  2)</f>
        <v>0</v>
      </c>
      <c r="G33" s="39"/>
      <c r="H33" s="39"/>
      <c r="I33" s="157">
        <v>0.20999999999999999</v>
      </c>
      <c r="J33" s="156">
        <f>ROUND(((SUM(BE121:BE156))*I33),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ROUND((SUM(BF121:BF156)),  2)</f>
        <v>0</v>
      </c>
      <c r="G34" s="39"/>
      <c r="H34" s="39"/>
      <c r="I34" s="157">
        <v>0.14999999999999999</v>
      </c>
      <c r="J34" s="156">
        <f>ROUND(((SUM(BF121:BF156))*I34),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ROUND((SUM(BG121:BG156)),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ROUND((SUM(BH121:BH156)),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ROUND((SUM(BI121:BI156)),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Pítka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485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486</v>
      </c>
      <c r="E100" s="190"/>
      <c r="F100" s="190"/>
      <c r="G100" s="190"/>
      <c r="H100" s="190"/>
      <c r="I100" s="190"/>
      <c r="J100" s="191">
        <f>J148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J155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6" t="str">
        <f>E7</f>
        <v>Vranovice sportoviště (7.6.2022)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04 - Pítka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Vranovice</v>
      </c>
      <c r="G115" s="41"/>
      <c r="H115" s="41"/>
      <c r="I115" s="33" t="s">
        <v>22</v>
      </c>
      <c r="J115" s="80" t="str">
        <f>IF(J12="","",J12)</f>
        <v>7. 6. 2022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Obec Vranovice, Školní 1, Vranovice 691 25</v>
      </c>
      <c r="G117" s="41"/>
      <c r="H117" s="41"/>
      <c r="I117" s="33" t="s">
        <v>30</v>
      </c>
      <c r="J117" s="37" t="str">
        <f>E21</f>
        <v xml:space="preserve">Projecticon s.r.o., A. Kopeckého 151, Nový Hrádek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159</v>
      </c>
      <c r="D120" s="196" t="s">
        <v>61</v>
      </c>
      <c r="E120" s="196" t="s">
        <v>57</v>
      </c>
      <c r="F120" s="196" t="s">
        <v>58</v>
      </c>
      <c r="G120" s="196" t="s">
        <v>160</v>
      </c>
      <c r="H120" s="196" t="s">
        <v>161</v>
      </c>
      <c r="I120" s="196" t="s">
        <v>162</v>
      </c>
      <c r="J120" s="196" t="s">
        <v>146</v>
      </c>
      <c r="K120" s="197" t="s">
        <v>163</v>
      </c>
      <c r="L120" s="198"/>
      <c r="M120" s="101" t="s">
        <v>1</v>
      </c>
      <c r="N120" s="102" t="s">
        <v>40</v>
      </c>
      <c r="O120" s="102" t="s">
        <v>164</v>
      </c>
      <c r="P120" s="102" t="s">
        <v>165</v>
      </c>
      <c r="Q120" s="102" t="s">
        <v>166</v>
      </c>
      <c r="R120" s="102" t="s">
        <v>167</v>
      </c>
      <c r="S120" s="102" t="s">
        <v>168</v>
      </c>
      <c r="T120" s="103" t="s">
        <v>169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170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22.450687640000002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148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75</v>
      </c>
      <c r="E122" s="207" t="s">
        <v>171</v>
      </c>
      <c r="F122" s="207" t="s">
        <v>172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P123+P145+P148+P155</f>
        <v>0</v>
      </c>
      <c r="Q122" s="212"/>
      <c r="R122" s="213">
        <f>R123+R145+R148+R155</f>
        <v>22.450687640000002</v>
      </c>
      <c r="S122" s="212"/>
      <c r="T122" s="214">
        <f>T123+T145+T148+T155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75</v>
      </c>
      <c r="AU122" s="216" t="s">
        <v>76</v>
      </c>
      <c r="AY122" s="215" t="s">
        <v>173</v>
      </c>
      <c r="BK122" s="217">
        <f>BK123+BK145+BK148+BK155</f>
        <v>0</v>
      </c>
    </row>
    <row r="123" s="12" customFormat="1" ht="22.8" customHeight="1">
      <c r="A123" s="12"/>
      <c r="B123" s="204"/>
      <c r="C123" s="205"/>
      <c r="D123" s="206" t="s">
        <v>75</v>
      </c>
      <c r="E123" s="218" t="s">
        <v>84</v>
      </c>
      <c r="F123" s="218" t="s">
        <v>174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SUM(P124:P144)</f>
        <v>0</v>
      </c>
      <c r="Q123" s="212"/>
      <c r="R123" s="213">
        <f>SUM(R124:R144)</f>
        <v>22.440000000000001</v>
      </c>
      <c r="S123" s="212"/>
      <c r="T123" s="214">
        <f>SUM(T124:T144)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84</v>
      </c>
      <c r="AY123" s="215" t="s">
        <v>173</v>
      </c>
      <c r="BK123" s="217">
        <f>SUM(BK124:BK144)</f>
        <v>0</v>
      </c>
    </row>
    <row r="124" s="2" customFormat="1" ht="33" customHeight="1">
      <c r="A124" s="39"/>
      <c r="B124" s="40"/>
      <c r="C124" s="220" t="s">
        <v>84</v>
      </c>
      <c r="D124" s="220" t="s">
        <v>175</v>
      </c>
      <c r="E124" s="221" t="s">
        <v>186</v>
      </c>
      <c r="F124" s="222" t="s">
        <v>187</v>
      </c>
      <c r="G124" s="223" t="s">
        <v>178</v>
      </c>
      <c r="H124" s="224">
        <v>37.5</v>
      </c>
      <c r="I124" s="225"/>
      <c r="J124" s="226">
        <f>ROUND(I124*H124,2)</f>
        <v>0</v>
      </c>
      <c r="K124" s="222" t="s">
        <v>179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676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677</v>
      </c>
      <c r="G125" s="234"/>
      <c r="H125" s="238">
        <v>37.5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76</v>
      </c>
      <c r="AY125" s="244" t="s">
        <v>173</v>
      </c>
    </row>
    <row r="126" s="14" customFormat="1">
      <c r="A126" s="14"/>
      <c r="B126" s="245"/>
      <c r="C126" s="246"/>
      <c r="D126" s="235" t="s">
        <v>182</v>
      </c>
      <c r="E126" s="247" t="s">
        <v>130</v>
      </c>
      <c r="F126" s="248" t="s">
        <v>185</v>
      </c>
      <c r="G126" s="246"/>
      <c r="H126" s="249">
        <v>37.5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182</v>
      </c>
      <c r="AU126" s="255" t="s">
        <v>86</v>
      </c>
      <c r="AV126" s="14" t="s">
        <v>180</v>
      </c>
      <c r="AW126" s="14" t="s">
        <v>32</v>
      </c>
      <c r="AX126" s="14" t="s">
        <v>84</v>
      </c>
      <c r="AY126" s="255" t="s">
        <v>173</v>
      </c>
    </row>
    <row r="127" s="2" customFormat="1" ht="24.15" customHeight="1">
      <c r="A127" s="39"/>
      <c r="B127" s="40"/>
      <c r="C127" s="220" t="s">
        <v>86</v>
      </c>
      <c r="D127" s="220" t="s">
        <v>175</v>
      </c>
      <c r="E127" s="221" t="s">
        <v>191</v>
      </c>
      <c r="F127" s="222" t="s">
        <v>192</v>
      </c>
      <c r="G127" s="223" t="s">
        <v>178</v>
      </c>
      <c r="H127" s="224">
        <v>22.5</v>
      </c>
      <c r="I127" s="225"/>
      <c r="J127" s="226">
        <f>ROUND(I127*H127,2)</f>
        <v>0</v>
      </c>
      <c r="K127" s="222" t="s">
        <v>179</v>
      </c>
      <c r="L127" s="45"/>
      <c r="M127" s="227" t="s">
        <v>1</v>
      </c>
      <c r="N127" s="228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678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679</v>
      </c>
      <c r="G128" s="234"/>
      <c r="H128" s="238">
        <v>22.5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37.8" customHeight="1">
      <c r="A129" s="39"/>
      <c r="B129" s="40"/>
      <c r="C129" s="220" t="s">
        <v>190</v>
      </c>
      <c r="D129" s="220" t="s">
        <v>175</v>
      </c>
      <c r="E129" s="221" t="s">
        <v>195</v>
      </c>
      <c r="F129" s="222" t="s">
        <v>196</v>
      </c>
      <c r="G129" s="223" t="s">
        <v>178</v>
      </c>
      <c r="H129" s="224">
        <v>15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180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180</v>
      </c>
      <c r="BM129" s="231" t="s">
        <v>680</v>
      </c>
    </row>
    <row r="130" s="13" customFormat="1">
      <c r="A130" s="13"/>
      <c r="B130" s="233"/>
      <c r="C130" s="234"/>
      <c r="D130" s="235" t="s">
        <v>182</v>
      </c>
      <c r="E130" s="236" t="s">
        <v>1</v>
      </c>
      <c r="F130" s="237" t="s">
        <v>681</v>
      </c>
      <c r="G130" s="234"/>
      <c r="H130" s="238">
        <v>15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182</v>
      </c>
      <c r="AU130" s="244" t="s">
        <v>86</v>
      </c>
      <c r="AV130" s="13" t="s">
        <v>86</v>
      </c>
      <c r="AW130" s="13" t="s">
        <v>32</v>
      </c>
      <c r="AX130" s="13" t="s">
        <v>76</v>
      </c>
      <c r="AY130" s="244" t="s">
        <v>173</v>
      </c>
    </row>
    <row r="131" s="14" customFormat="1">
      <c r="A131" s="14"/>
      <c r="B131" s="245"/>
      <c r="C131" s="246"/>
      <c r="D131" s="235" t="s">
        <v>182</v>
      </c>
      <c r="E131" s="247" t="s">
        <v>136</v>
      </c>
      <c r="F131" s="248" t="s">
        <v>185</v>
      </c>
      <c r="G131" s="246"/>
      <c r="H131" s="249">
        <v>15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182</v>
      </c>
      <c r="AU131" s="255" t="s">
        <v>86</v>
      </c>
      <c r="AV131" s="14" t="s">
        <v>180</v>
      </c>
      <c r="AW131" s="14" t="s">
        <v>32</v>
      </c>
      <c r="AX131" s="14" t="s">
        <v>84</v>
      </c>
      <c r="AY131" s="255" t="s">
        <v>173</v>
      </c>
    </row>
    <row r="132" s="2" customFormat="1" ht="24.15" customHeight="1">
      <c r="A132" s="39"/>
      <c r="B132" s="40"/>
      <c r="C132" s="220" t="s">
        <v>180</v>
      </c>
      <c r="D132" s="220" t="s">
        <v>175</v>
      </c>
      <c r="E132" s="221" t="s">
        <v>201</v>
      </c>
      <c r="F132" s="222" t="s">
        <v>202</v>
      </c>
      <c r="G132" s="223" t="s">
        <v>178</v>
      </c>
      <c r="H132" s="224">
        <v>15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682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136</v>
      </c>
      <c r="G133" s="234"/>
      <c r="H133" s="238">
        <v>15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84</v>
      </c>
      <c r="AY133" s="244" t="s">
        <v>173</v>
      </c>
    </row>
    <row r="134" s="2" customFormat="1" ht="16.5" customHeight="1">
      <c r="A134" s="39"/>
      <c r="B134" s="40"/>
      <c r="C134" s="220" t="s">
        <v>200</v>
      </c>
      <c r="D134" s="220" t="s">
        <v>175</v>
      </c>
      <c r="E134" s="221" t="s">
        <v>212</v>
      </c>
      <c r="F134" s="222" t="s">
        <v>213</v>
      </c>
      <c r="G134" s="223" t="s">
        <v>178</v>
      </c>
      <c r="H134" s="224">
        <v>15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180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180</v>
      </c>
      <c r="BM134" s="231" t="s">
        <v>683</v>
      </c>
    </row>
    <row r="135" s="13" customFormat="1">
      <c r="A135" s="13"/>
      <c r="B135" s="233"/>
      <c r="C135" s="234"/>
      <c r="D135" s="235" t="s">
        <v>182</v>
      </c>
      <c r="E135" s="236" t="s">
        <v>1</v>
      </c>
      <c r="F135" s="237" t="s">
        <v>684</v>
      </c>
      <c r="G135" s="234"/>
      <c r="H135" s="238">
        <v>15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182</v>
      </c>
      <c r="AU135" s="244" t="s">
        <v>86</v>
      </c>
      <c r="AV135" s="13" t="s">
        <v>86</v>
      </c>
      <c r="AW135" s="13" t="s">
        <v>32</v>
      </c>
      <c r="AX135" s="13" t="s">
        <v>84</v>
      </c>
      <c r="AY135" s="244" t="s">
        <v>173</v>
      </c>
    </row>
    <row r="136" s="2" customFormat="1" ht="24.15" customHeight="1">
      <c r="A136" s="39"/>
      <c r="B136" s="40"/>
      <c r="C136" s="220" t="s">
        <v>205</v>
      </c>
      <c r="D136" s="220" t="s">
        <v>175</v>
      </c>
      <c r="E136" s="221" t="s">
        <v>217</v>
      </c>
      <c r="F136" s="222" t="s">
        <v>218</v>
      </c>
      <c r="G136" s="223" t="s">
        <v>178</v>
      </c>
      <c r="H136" s="224">
        <v>22.5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180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180</v>
      </c>
      <c r="BM136" s="231" t="s">
        <v>685</v>
      </c>
    </row>
    <row r="137" s="13" customFormat="1">
      <c r="A137" s="13"/>
      <c r="B137" s="233"/>
      <c r="C137" s="234"/>
      <c r="D137" s="235" t="s">
        <v>182</v>
      </c>
      <c r="E137" s="236" t="s">
        <v>1</v>
      </c>
      <c r="F137" s="237" t="s">
        <v>686</v>
      </c>
      <c r="G137" s="234"/>
      <c r="H137" s="238">
        <v>22.5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182</v>
      </c>
      <c r="AU137" s="244" t="s">
        <v>86</v>
      </c>
      <c r="AV137" s="13" t="s">
        <v>86</v>
      </c>
      <c r="AW137" s="13" t="s">
        <v>32</v>
      </c>
      <c r="AX137" s="13" t="s">
        <v>76</v>
      </c>
      <c r="AY137" s="244" t="s">
        <v>173</v>
      </c>
    </row>
    <row r="138" s="14" customFormat="1">
      <c r="A138" s="14"/>
      <c r="B138" s="245"/>
      <c r="C138" s="246"/>
      <c r="D138" s="235" t="s">
        <v>182</v>
      </c>
      <c r="E138" s="247" t="s">
        <v>139</v>
      </c>
      <c r="F138" s="248" t="s">
        <v>185</v>
      </c>
      <c r="G138" s="246"/>
      <c r="H138" s="249">
        <v>22.5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182</v>
      </c>
      <c r="AU138" s="255" t="s">
        <v>86</v>
      </c>
      <c r="AV138" s="14" t="s">
        <v>180</v>
      </c>
      <c r="AW138" s="14" t="s">
        <v>32</v>
      </c>
      <c r="AX138" s="14" t="s">
        <v>84</v>
      </c>
      <c r="AY138" s="255" t="s">
        <v>173</v>
      </c>
    </row>
    <row r="139" s="2" customFormat="1" ht="24.15" customHeight="1">
      <c r="A139" s="39"/>
      <c r="B139" s="40"/>
      <c r="C139" s="220" t="s">
        <v>211</v>
      </c>
      <c r="D139" s="220" t="s">
        <v>175</v>
      </c>
      <c r="E139" s="221" t="s">
        <v>504</v>
      </c>
      <c r="F139" s="222" t="s">
        <v>505</v>
      </c>
      <c r="G139" s="223" t="s">
        <v>178</v>
      </c>
      <c r="H139" s="224">
        <v>11.220000000000001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687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688</v>
      </c>
      <c r="G140" s="234"/>
      <c r="H140" s="238">
        <v>11.25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76</v>
      </c>
      <c r="AY140" s="244" t="s">
        <v>173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689</v>
      </c>
      <c r="G141" s="234"/>
      <c r="H141" s="238">
        <v>-0.029999999999999999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76</v>
      </c>
      <c r="AY141" s="244" t="s">
        <v>173</v>
      </c>
    </row>
    <row r="142" s="14" customFormat="1">
      <c r="A142" s="14"/>
      <c r="B142" s="245"/>
      <c r="C142" s="246"/>
      <c r="D142" s="235" t="s">
        <v>182</v>
      </c>
      <c r="E142" s="247" t="s">
        <v>1</v>
      </c>
      <c r="F142" s="248" t="s">
        <v>185</v>
      </c>
      <c r="G142" s="246"/>
      <c r="H142" s="249">
        <v>11.220000000000001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182</v>
      </c>
      <c r="AU142" s="255" t="s">
        <v>86</v>
      </c>
      <c r="AV142" s="14" t="s">
        <v>180</v>
      </c>
      <c r="AW142" s="14" t="s">
        <v>32</v>
      </c>
      <c r="AX142" s="14" t="s">
        <v>84</v>
      </c>
      <c r="AY142" s="255" t="s">
        <v>173</v>
      </c>
    </row>
    <row r="143" s="2" customFormat="1" ht="16.5" customHeight="1">
      <c r="A143" s="39"/>
      <c r="B143" s="40"/>
      <c r="C143" s="256" t="s">
        <v>216</v>
      </c>
      <c r="D143" s="256" t="s">
        <v>279</v>
      </c>
      <c r="E143" s="257" t="s">
        <v>509</v>
      </c>
      <c r="F143" s="258" t="s">
        <v>510</v>
      </c>
      <c r="G143" s="259" t="s">
        <v>246</v>
      </c>
      <c r="H143" s="260">
        <v>22.440000000000001</v>
      </c>
      <c r="I143" s="261"/>
      <c r="J143" s="262">
        <f>ROUND(I143*H143,2)</f>
        <v>0</v>
      </c>
      <c r="K143" s="258" t="s">
        <v>179</v>
      </c>
      <c r="L143" s="263"/>
      <c r="M143" s="264" t="s">
        <v>1</v>
      </c>
      <c r="N143" s="265" t="s">
        <v>41</v>
      </c>
      <c r="O143" s="92"/>
      <c r="P143" s="229">
        <f>O143*H143</f>
        <v>0</v>
      </c>
      <c r="Q143" s="229">
        <v>1</v>
      </c>
      <c r="R143" s="229">
        <f>Q143*H143</f>
        <v>22.440000000000001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216</v>
      </c>
      <c r="AT143" s="231" t="s">
        <v>279</v>
      </c>
      <c r="AU143" s="231" t="s">
        <v>86</v>
      </c>
      <c r="AY143" s="18" t="s">
        <v>173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180</v>
      </c>
      <c r="BM143" s="231" t="s">
        <v>690</v>
      </c>
    </row>
    <row r="144" s="13" customFormat="1">
      <c r="A144" s="13"/>
      <c r="B144" s="233"/>
      <c r="C144" s="234"/>
      <c r="D144" s="235" t="s">
        <v>182</v>
      </c>
      <c r="E144" s="234"/>
      <c r="F144" s="237" t="s">
        <v>691</v>
      </c>
      <c r="G144" s="234"/>
      <c r="H144" s="238">
        <v>22.440000000000001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4</v>
      </c>
      <c r="AX144" s="13" t="s">
        <v>84</v>
      </c>
      <c r="AY144" s="244" t="s">
        <v>173</v>
      </c>
    </row>
    <row r="145" s="12" customFormat="1" ht="22.8" customHeight="1">
      <c r="A145" s="12"/>
      <c r="B145" s="204"/>
      <c r="C145" s="205"/>
      <c r="D145" s="206" t="s">
        <v>75</v>
      </c>
      <c r="E145" s="218" t="s">
        <v>180</v>
      </c>
      <c r="F145" s="218" t="s">
        <v>530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SUM(P146:P147)</f>
        <v>0</v>
      </c>
      <c r="Q145" s="212"/>
      <c r="R145" s="213">
        <f>SUM(R146:R147)</f>
        <v>0</v>
      </c>
      <c r="S145" s="212"/>
      <c r="T145" s="21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75</v>
      </c>
      <c r="AU145" s="216" t="s">
        <v>84</v>
      </c>
      <c r="AY145" s="215" t="s">
        <v>173</v>
      </c>
      <c r="BK145" s="217">
        <f>SUM(BK146:BK147)</f>
        <v>0</v>
      </c>
    </row>
    <row r="146" s="2" customFormat="1" ht="24.15" customHeight="1">
      <c r="A146" s="39"/>
      <c r="B146" s="40"/>
      <c r="C146" s="220" t="s">
        <v>222</v>
      </c>
      <c r="D146" s="220" t="s">
        <v>175</v>
      </c>
      <c r="E146" s="221" t="s">
        <v>531</v>
      </c>
      <c r="F146" s="222" t="s">
        <v>532</v>
      </c>
      <c r="G146" s="223" t="s">
        <v>178</v>
      </c>
      <c r="H146" s="224">
        <v>3.75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692</v>
      </c>
    </row>
    <row r="147" s="13" customFormat="1">
      <c r="A147" s="13"/>
      <c r="B147" s="233"/>
      <c r="C147" s="234"/>
      <c r="D147" s="235" t="s">
        <v>182</v>
      </c>
      <c r="E147" s="236" t="s">
        <v>1</v>
      </c>
      <c r="F147" s="237" t="s">
        <v>693</v>
      </c>
      <c r="G147" s="234"/>
      <c r="H147" s="238">
        <v>3.75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182</v>
      </c>
      <c r="AU147" s="244" t="s">
        <v>86</v>
      </c>
      <c r="AV147" s="13" t="s">
        <v>86</v>
      </c>
      <c r="AW147" s="13" t="s">
        <v>32</v>
      </c>
      <c r="AX147" s="13" t="s">
        <v>84</v>
      </c>
      <c r="AY147" s="244" t="s">
        <v>173</v>
      </c>
    </row>
    <row r="148" s="12" customFormat="1" ht="22.8" customHeight="1">
      <c r="A148" s="12"/>
      <c r="B148" s="204"/>
      <c r="C148" s="205"/>
      <c r="D148" s="206" t="s">
        <v>75</v>
      </c>
      <c r="E148" s="218" t="s">
        <v>216</v>
      </c>
      <c r="F148" s="218" t="s">
        <v>535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SUM(P149:P154)</f>
        <v>0</v>
      </c>
      <c r="Q148" s="212"/>
      <c r="R148" s="213">
        <f>SUM(R149:R154)</f>
        <v>0.01068764</v>
      </c>
      <c r="S148" s="212"/>
      <c r="T148" s="214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84</v>
      </c>
      <c r="AT148" s="216" t="s">
        <v>75</v>
      </c>
      <c r="AU148" s="216" t="s">
        <v>84</v>
      </c>
      <c r="AY148" s="215" t="s">
        <v>173</v>
      </c>
      <c r="BK148" s="217">
        <f>SUM(BK149:BK154)</f>
        <v>0</v>
      </c>
    </row>
    <row r="149" s="2" customFormat="1" ht="37.8" customHeight="1">
      <c r="A149" s="39"/>
      <c r="B149" s="40"/>
      <c r="C149" s="220" t="s">
        <v>227</v>
      </c>
      <c r="D149" s="220" t="s">
        <v>175</v>
      </c>
      <c r="E149" s="221" t="s">
        <v>694</v>
      </c>
      <c r="F149" s="222" t="s">
        <v>695</v>
      </c>
      <c r="G149" s="223" t="s">
        <v>361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1.0000000000000001E-05</v>
      </c>
      <c r="R149" s="229">
        <f>Q149*H149</f>
        <v>1.0000000000000001E-05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696</v>
      </c>
    </row>
    <row r="150" s="2" customFormat="1" ht="37.8" customHeight="1">
      <c r="A150" s="39"/>
      <c r="B150" s="40"/>
      <c r="C150" s="220" t="s">
        <v>232</v>
      </c>
      <c r="D150" s="220" t="s">
        <v>175</v>
      </c>
      <c r="E150" s="221" t="s">
        <v>697</v>
      </c>
      <c r="F150" s="222" t="s">
        <v>698</v>
      </c>
      <c r="G150" s="223" t="s">
        <v>361</v>
      </c>
      <c r="H150" s="224">
        <v>1</v>
      </c>
      <c r="I150" s="225"/>
      <c r="J150" s="226">
        <f>ROUND(I150*H150,2)</f>
        <v>0</v>
      </c>
      <c r="K150" s="222" t="s">
        <v>1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1.0000000000000001E-05</v>
      </c>
      <c r="R150" s="229">
        <f>Q150*H150</f>
        <v>1.0000000000000001E-05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180</v>
      </c>
      <c r="AT150" s="231" t="s">
        <v>175</v>
      </c>
      <c r="AU150" s="231" t="s">
        <v>86</v>
      </c>
      <c r="AY150" s="18" t="s">
        <v>173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180</v>
      </c>
      <c r="BM150" s="231" t="s">
        <v>699</v>
      </c>
    </row>
    <row r="151" s="2" customFormat="1" ht="21.75" customHeight="1">
      <c r="A151" s="39"/>
      <c r="B151" s="40"/>
      <c r="C151" s="220" t="s">
        <v>237</v>
      </c>
      <c r="D151" s="220" t="s">
        <v>175</v>
      </c>
      <c r="E151" s="221" t="s">
        <v>700</v>
      </c>
      <c r="F151" s="222" t="s">
        <v>701</v>
      </c>
      <c r="G151" s="223" t="s">
        <v>361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1.0000000000000001E-05</v>
      </c>
      <c r="R151" s="229">
        <f>Q151*H151</f>
        <v>1.0000000000000001E-05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702</v>
      </c>
    </row>
    <row r="152" s="2" customFormat="1" ht="24.15" customHeight="1">
      <c r="A152" s="39"/>
      <c r="B152" s="40"/>
      <c r="C152" s="220" t="s">
        <v>243</v>
      </c>
      <c r="D152" s="220" t="s">
        <v>175</v>
      </c>
      <c r="E152" s="221" t="s">
        <v>703</v>
      </c>
      <c r="F152" s="222" t="s">
        <v>704</v>
      </c>
      <c r="G152" s="223" t="s">
        <v>288</v>
      </c>
      <c r="H152" s="224">
        <v>37.5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705</v>
      </c>
    </row>
    <row r="153" s="2" customFormat="1" ht="24.15" customHeight="1">
      <c r="A153" s="39"/>
      <c r="B153" s="40"/>
      <c r="C153" s="256" t="s">
        <v>250</v>
      </c>
      <c r="D153" s="256" t="s">
        <v>279</v>
      </c>
      <c r="E153" s="257" t="s">
        <v>706</v>
      </c>
      <c r="F153" s="258" t="s">
        <v>707</v>
      </c>
      <c r="G153" s="259" t="s">
        <v>288</v>
      </c>
      <c r="H153" s="260">
        <v>38.063000000000002</v>
      </c>
      <c r="I153" s="261"/>
      <c r="J153" s="262">
        <f>ROUND(I153*H153,2)</f>
        <v>0</v>
      </c>
      <c r="K153" s="258" t="s">
        <v>179</v>
      </c>
      <c r="L153" s="263"/>
      <c r="M153" s="264" t="s">
        <v>1</v>
      </c>
      <c r="N153" s="265" t="s">
        <v>41</v>
      </c>
      <c r="O153" s="92"/>
      <c r="P153" s="229">
        <f>O153*H153</f>
        <v>0</v>
      </c>
      <c r="Q153" s="229">
        <v>0.00027999999999999998</v>
      </c>
      <c r="R153" s="229">
        <f>Q153*H153</f>
        <v>0.01065764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216</v>
      </c>
      <c r="AT153" s="231" t="s">
        <v>279</v>
      </c>
      <c r="AU153" s="231" t="s">
        <v>86</v>
      </c>
      <c r="AY153" s="18" t="s">
        <v>173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84</v>
      </c>
      <c r="BK153" s="232">
        <f>ROUND(I153*H153,2)</f>
        <v>0</v>
      </c>
      <c r="BL153" s="18" t="s">
        <v>180</v>
      </c>
      <c r="BM153" s="231" t="s">
        <v>708</v>
      </c>
    </row>
    <row r="154" s="13" customFormat="1">
      <c r="A154" s="13"/>
      <c r="B154" s="233"/>
      <c r="C154" s="234"/>
      <c r="D154" s="235" t="s">
        <v>182</v>
      </c>
      <c r="E154" s="234"/>
      <c r="F154" s="237" t="s">
        <v>709</v>
      </c>
      <c r="G154" s="234"/>
      <c r="H154" s="238">
        <v>38.063000000000002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182</v>
      </c>
      <c r="AU154" s="244" t="s">
        <v>86</v>
      </c>
      <c r="AV154" s="13" t="s">
        <v>86</v>
      </c>
      <c r="AW154" s="13" t="s">
        <v>4</v>
      </c>
      <c r="AX154" s="13" t="s">
        <v>84</v>
      </c>
      <c r="AY154" s="244" t="s">
        <v>173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305</v>
      </c>
      <c r="F155" s="218" t="s">
        <v>306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P156</f>
        <v>0</v>
      </c>
      <c r="Q155" s="212"/>
      <c r="R155" s="213">
        <f>R156</f>
        <v>0</v>
      </c>
      <c r="S155" s="212"/>
      <c r="T155" s="214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BK156</f>
        <v>0</v>
      </c>
    </row>
    <row r="156" s="2" customFormat="1" ht="16.5" customHeight="1">
      <c r="A156" s="39"/>
      <c r="B156" s="40"/>
      <c r="C156" s="220" t="s">
        <v>8</v>
      </c>
      <c r="D156" s="220" t="s">
        <v>175</v>
      </c>
      <c r="E156" s="221" t="s">
        <v>308</v>
      </c>
      <c r="F156" s="222" t="s">
        <v>309</v>
      </c>
      <c r="G156" s="223" t="s">
        <v>246</v>
      </c>
      <c r="H156" s="224">
        <v>22.451000000000001</v>
      </c>
      <c r="I156" s="225"/>
      <c r="J156" s="226">
        <f>ROUND(I156*H156,2)</f>
        <v>0</v>
      </c>
      <c r="K156" s="222" t="s">
        <v>179</v>
      </c>
      <c r="L156" s="45"/>
      <c r="M156" s="266" t="s">
        <v>1</v>
      </c>
      <c r="N156" s="267" t="s">
        <v>41</v>
      </c>
      <c r="O156" s="268"/>
      <c r="P156" s="269">
        <f>O156*H156</f>
        <v>0</v>
      </c>
      <c r="Q156" s="269">
        <v>0</v>
      </c>
      <c r="R156" s="269">
        <f>Q156*H156</f>
        <v>0</v>
      </c>
      <c r="S156" s="269">
        <v>0</v>
      </c>
      <c r="T156" s="27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710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MrKnXF73SMj9Fx4MWSv6OZ6/PTFkhAq+Vv6OhIHj3Dn2/aHnKbtayiipBOmhkea5S60lXvFUc9mNrU5VmLpTfQ==" hashValue="WkCy71jOaJFqoYP1p5aPERxmZjYE7kG/5e7GnYpQH1AIDwPyM3aua0G2igUy/6F9fBHocalUGHXHF+J/TkOh1A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ROUND((SUM(BE118:BE127)),  2)</f>
        <v>0</v>
      </c>
      <c r="G33" s="39"/>
      <c r="H33" s="39"/>
      <c r="I33" s="157">
        <v>0.20999999999999999</v>
      </c>
      <c r="J33" s="156">
        <f>ROUND(((SUM(BE118:BE127))*I33),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ROUND((SUM(BF118:BF127)),  2)</f>
        <v>0</v>
      </c>
      <c r="G34" s="39"/>
      <c r="H34" s="39"/>
      <c r="I34" s="157">
        <v>0.14999999999999999</v>
      </c>
      <c r="J34" s="156">
        <f>ROUND(((SUM(BF118:BF127))*I34),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ROUND((SUM(BG118:BG127)),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ROUND((SUM(BH118:BH127)),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ROUND((SUM(BI118:BI127)),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05 - Ostatní stavební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J119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154</v>
      </c>
      <c r="E98" s="190"/>
      <c r="F98" s="190"/>
      <c r="G98" s="190"/>
      <c r="H98" s="190"/>
      <c r="I98" s="190"/>
      <c r="J98" s="191">
        <f>J120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158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6" t="str">
        <f>E7</f>
        <v>Vranovice sportoviště (7.6.2022)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05 - Ostatní stavební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Vranovice</v>
      </c>
      <c r="G112" s="41"/>
      <c r="H112" s="41"/>
      <c r="I112" s="33" t="s">
        <v>22</v>
      </c>
      <c r="J112" s="80" t="str">
        <f>IF(J12="","",J12)</f>
        <v>7. 6. 2022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Obec Vranovice, Školní 1, Vranovice 691 25</v>
      </c>
      <c r="G114" s="41"/>
      <c r="H114" s="41"/>
      <c r="I114" s="33" t="s">
        <v>30</v>
      </c>
      <c r="J114" s="37" t="str">
        <f>E21</f>
        <v xml:space="preserve">Projecticon s.r.o., A. Kopeckého 151, Nový Hrádek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3"/>
      <c r="B117" s="194"/>
      <c r="C117" s="195" t="s">
        <v>159</v>
      </c>
      <c r="D117" s="196" t="s">
        <v>61</v>
      </c>
      <c r="E117" s="196" t="s">
        <v>57</v>
      </c>
      <c r="F117" s="196" t="s">
        <v>58</v>
      </c>
      <c r="G117" s="196" t="s">
        <v>160</v>
      </c>
      <c r="H117" s="196" t="s">
        <v>161</v>
      </c>
      <c r="I117" s="196" t="s">
        <v>162</v>
      </c>
      <c r="J117" s="196" t="s">
        <v>146</v>
      </c>
      <c r="K117" s="197" t="s">
        <v>163</v>
      </c>
      <c r="L117" s="198"/>
      <c r="M117" s="101" t="s">
        <v>1</v>
      </c>
      <c r="N117" s="102" t="s">
        <v>40</v>
      </c>
      <c r="O117" s="102" t="s">
        <v>164</v>
      </c>
      <c r="P117" s="102" t="s">
        <v>165</v>
      </c>
      <c r="Q117" s="102" t="s">
        <v>166</v>
      </c>
      <c r="R117" s="102" t="s">
        <v>167</v>
      </c>
      <c r="S117" s="102" t="s">
        <v>168</v>
      </c>
      <c r="T117" s="103" t="s">
        <v>169</v>
      </c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</row>
    <row r="118" s="2" customFormat="1" ht="22.8" customHeight="1">
      <c r="A118" s="39"/>
      <c r="B118" s="40"/>
      <c r="C118" s="108" t="s">
        <v>170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0.2006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148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75</v>
      </c>
      <c r="E119" s="207" t="s">
        <v>171</v>
      </c>
      <c r="F119" s="207" t="s">
        <v>172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0.2006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84</v>
      </c>
      <c r="AT119" s="216" t="s">
        <v>75</v>
      </c>
      <c r="AU119" s="216" t="s">
        <v>76</v>
      </c>
      <c r="AY119" s="215" t="s">
        <v>173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75</v>
      </c>
      <c r="E120" s="218" t="s">
        <v>222</v>
      </c>
      <c r="F120" s="218" t="s">
        <v>284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SUM(P121:P127)</f>
        <v>0</v>
      </c>
      <c r="Q120" s="212"/>
      <c r="R120" s="213">
        <f>SUM(R121:R127)</f>
        <v>0.2006</v>
      </c>
      <c r="S120" s="212"/>
      <c r="T120" s="214">
        <f>SUM(T121:T127)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84</v>
      </c>
      <c r="AT120" s="216" t="s">
        <v>75</v>
      </c>
      <c r="AU120" s="216" t="s">
        <v>84</v>
      </c>
      <c r="AY120" s="215" t="s">
        <v>173</v>
      </c>
      <c r="BK120" s="217">
        <f>SUM(BK121:BK127)</f>
        <v>0</v>
      </c>
    </row>
    <row r="121" s="2" customFormat="1" ht="33" customHeight="1">
      <c r="A121" s="39"/>
      <c r="B121" s="40"/>
      <c r="C121" s="220" t="s">
        <v>84</v>
      </c>
      <c r="D121" s="220" t="s">
        <v>175</v>
      </c>
      <c r="E121" s="221" t="s">
        <v>712</v>
      </c>
      <c r="F121" s="222" t="s">
        <v>713</v>
      </c>
      <c r="G121" s="223" t="s">
        <v>288</v>
      </c>
      <c r="H121" s="224">
        <v>328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180</v>
      </c>
      <c r="AT121" s="231" t="s">
        <v>175</v>
      </c>
      <c r="AU121" s="231" t="s">
        <v>86</v>
      </c>
      <c r="AY121" s="18" t="s">
        <v>173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180</v>
      </c>
      <c r="BM121" s="231" t="s">
        <v>714</v>
      </c>
    </row>
    <row r="122" s="13" customFormat="1">
      <c r="A122" s="13"/>
      <c r="B122" s="233"/>
      <c r="C122" s="234"/>
      <c r="D122" s="235" t="s">
        <v>182</v>
      </c>
      <c r="E122" s="236" t="s">
        <v>1</v>
      </c>
      <c r="F122" s="237" t="s">
        <v>715</v>
      </c>
      <c r="G122" s="234"/>
      <c r="H122" s="238">
        <v>328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182</v>
      </c>
      <c r="AU122" s="244" t="s">
        <v>86</v>
      </c>
      <c r="AV122" s="13" t="s">
        <v>86</v>
      </c>
      <c r="AW122" s="13" t="s">
        <v>32</v>
      </c>
      <c r="AX122" s="13" t="s">
        <v>84</v>
      </c>
      <c r="AY122" s="244" t="s">
        <v>173</v>
      </c>
    </row>
    <row r="123" s="2" customFormat="1" ht="55.5" customHeight="1">
      <c r="A123" s="39"/>
      <c r="B123" s="40"/>
      <c r="C123" s="220" t="s">
        <v>86</v>
      </c>
      <c r="D123" s="220" t="s">
        <v>175</v>
      </c>
      <c r="E123" s="221" t="s">
        <v>716</v>
      </c>
      <c r="F123" s="222" t="s">
        <v>717</v>
      </c>
      <c r="G123" s="223" t="s">
        <v>453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180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180</v>
      </c>
      <c r="BM123" s="231" t="s">
        <v>718</v>
      </c>
    </row>
    <row r="124" s="2" customFormat="1" ht="16.5" customHeight="1">
      <c r="A124" s="39"/>
      <c r="B124" s="40"/>
      <c r="C124" s="220" t="s">
        <v>190</v>
      </c>
      <c r="D124" s="220" t="s">
        <v>175</v>
      </c>
      <c r="E124" s="221" t="s">
        <v>719</v>
      </c>
      <c r="F124" s="222" t="s">
        <v>720</v>
      </c>
      <c r="G124" s="223" t="s">
        <v>453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41</v>
      </c>
      <c r="O124" s="92"/>
      <c r="P124" s="229">
        <f>O124*H124</f>
        <v>0</v>
      </c>
      <c r="Q124" s="229">
        <v>0.2006</v>
      </c>
      <c r="R124" s="229">
        <f>Q124*H124</f>
        <v>0.2006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180</v>
      </c>
      <c r="AT124" s="231" t="s">
        <v>175</v>
      </c>
      <c r="AU124" s="231" t="s">
        <v>86</v>
      </c>
      <c r="AY124" s="18" t="s">
        <v>173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180</v>
      </c>
      <c r="BM124" s="231" t="s">
        <v>721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24.15" customHeight="1">
      <c r="A126" s="39"/>
      <c r="B126" s="40"/>
      <c r="C126" s="220" t="s">
        <v>180</v>
      </c>
      <c r="D126" s="220" t="s">
        <v>175</v>
      </c>
      <c r="E126" s="221" t="s">
        <v>722</v>
      </c>
      <c r="F126" s="222" t="s">
        <v>723</v>
      </c>
      <c r="G126" s="223" t="s">
        <v>288</v>
      </c>
      <c r="H126" s="224">
        <v>85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180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180</v>
      </c>
      <c r="BM126" s="231" t="s">
        <v>724</v>
      </c>
    </row>
    <row r="127" s="2" customFormat="1" ht="44.25" customHeight="1">
      <c r="A127" s="39"/>
      <c r="B127" s="40"/>
      <c r="C127" s="220" t="s">
        <v>200</v>
      </c>
      <c r="D127" s="220" t="s">
        <v>175</v>
      </c>
      <c r="E127" s="221" t="s">
        <v>725</v>
      </c>
      <c r="F127" s="222" t="s">
        <v>726</v>
      </c>
      <c r="G127" s="223" t="s">
        <v>361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66" t="s">
        <v>1</v>
      </c>
      <c r="N127" s="267" t="s">
        <v>41</v>
      </c>
      <c r="O127" s="268"/>
      <c r="P127" s="269">
        <f>O127*H127</f>
        <v>0</v>
      </c>
      <c r="Q127" s="269">
        <v>0</v>
      </c>
      <c r="R127" s="269">
        <f>Q127*H127</f>
        <v>0</v>
      </c>
      <c r="S127" s="269">
        <v>0</v>
      </c>
      <c r="T127" s="27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180</v>
      </c>
      <c r="AT127" s="231" t="s">
        <v>175</v>
      </c>
      <c r="AU127" s="231" t="s">
        <v>86</v>
      </c>
      <c r="AY127" s="18" t="s">
        <v>173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180</v>
      </c>
      <c r="BM127" s="231" t="s">
        <v>727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8QwnU8KiPG2jejg9BeMTCGw8jCOTb+vqdAJLgtWLlFWMlh0gjJijFvE8bV5dTNsaMU4pzzxqqJsCRpuawmG4cg==" hashValue="Sl1AUQf4aagNe5I4ZP11NzRbCb0wiZVcqJa0vG4cOCUb8NvhlAQGuAv3IpWi+Cj9yGU+d569v85gp/KTalV4hg==" algorithmName="SHA-512" password="CC35"/>
  <autoFilter ref="C117:K12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  <c r="AZ2" s="137" t="s">
        <v>136</v>
      </c>
      <c r="BA2" s="137" t="s">
        <v>137</v>
      </c>
      <c r="BB2" s="137" t="s">
        <v>1</v>
      </c>
      <c r="BC2" s="137" t="s">
        <v>728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371</v>
      </c>
      <c r="BA3" s="137" t="s">
        <v>372</v>
      </c>
      <c r="BB3" s="137" t="s">
        <v>1</v>
      </c>
      <c r="BC3" s="137" t="s">
        <v>729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ROUND((SUM(BE122:BE157)),  2)</f>
        <v>0</v>
      </c>
      <c r="G33" s="39"/>
      <c r="H33" s="39"/>
      <c r="I33" s="157">
        <v>0.20999999999999999</v>
      </c>
      <c r="J33" s="156">
        <f>ROUND(((SUM(BE122:BE157))*I33),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ROUND((SUM(BF122:BF157)),  2)</f>
        <v>0</v>
      </c>
      <c r="G34" s="39"/>
      <c r="H34" s="39"/>
      <c r="I34" s="157">
        <v>0.14999999999999999</v>
      </c>
      <c r="J34" s="156">
        <f>ROUND(((SUM(BF122:BF157))*I34),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ROUND((SUM(BG122:BG157)),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ROUND((SUM(BH122:BH157)),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ROUND((SUM(BI122:BI157)),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06 - Tenisové hřiště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J148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J155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(7.6.2022)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06 - Tenisové hřiště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7. 6. 2022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21.985759999999999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P124+P137+P148+P153+P155</f>
        <v>0</v>
      </c>
      <c r="Q123" s="212"/>
      <c r="R123" s="213">
        <f>R124+R137+R148+R153+R155</f>
        <v>21.985759999999999</v>
      </c>
      <c r="S123" s="212"/>
      <c r="T123" s="214">
        <f>T124+T137+T148+T153+T155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BK124+BK137+BK148+BK153+BK155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SUM(P125:P136)</f>
        <v>0</v>
      </c>
      <c r="Q124" s="212"/>
      <c r="R124" s="213">
        <f>SUM(R125:R136)</f>
        <v>0</v>
      </c>
      <c r="S124" s="212"/>
      <c r="T124" s="214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SUM(BK125:BK136)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176</v>
      </c>
      <c r="F125" s="222" t="s">
        <v>177</v>
      </c>
      <c r="G125" s="223" t="s">
        <v>178</v>
      </c>
      <c r="H125" s="224">
        <v>166.25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731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377</v>
      </c>
      <c r="G126" s="234"/>
      <c r="H126" s="238">
        <v>166.25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4" customFormat="1">
      <c r="A127" s="14"/>
      <c r="B127" s="245"/>
      <c r="C127" s="246"/>
      <c r="D127" s="235" t="s">
        <v>182</v>
      </c>
      <c r="E127" s="247" t="s">
        <v>133</v>
      </c>
      <c r="F127" s="248" t="s">
        <v>185</v>
      </c>
      <c r="G127" s="246"/>
      <c r="H127" s="249">
        <v>166.25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182</v>
      </c>
      <c r="AU127" s="255" t="s">
        <v>86</v>
      </c>
      <c r="AV127" s="14" t="s">
        <v>180</v>
      </c>
      <c r="AW127" s="14" t="s">
        <v>32</v>
      </c>
      <c r="AX127" s="14" t="s">
        <v>84</v>
      </c>
      <c r="AY127" s="255" t="s">
        <v>173</v>
      </c>
    </row>
    <row r="128" s="2" customFormat="1" ht="37.8" customHeight="1">
      <c r="A128" s="39"/>
      <c r="B128" s="40"/>
      <c r="C128" s="220" t="s">
        <v>86</v>
      </c>
      <c r="D128" s="220" t="s">
        <v>175</v>
      </c>
      <c r="E128" s="221" t="s">
        <v>195</v>
      </c>
      <c r="F128" s="222" t="s">
        <v>196</v>
      </c>
      <c r="G128" s="223" t="s">
        <v>178</v>
      </c>
      <c r="H128" s="224">
        <v>166.25</v>
      </c>
      <c r="I128" s="225"/>
      <c r="J128" s="226">
        <f>ROUND(I128*H128,2)</f>
        <v>0</v>
      </c>
      <c r="K128" s="222" t="s">
        <v>179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180</v>
      </c>
      <c r="AT128" s="231" t="s">
        <v>175</v>
      </c>
      <c r="AU128" s="231" t="s">
        <v>86</v>
      </c>
      <c r="AY128" s="18" t="s">
        <v>173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180</v>
      </c>
      <c r="BM128" s="231" t="s">
        <v>197</v>
      </c>
    </row>
    <row r="129" s="13" customFormat="1">
      <c r="A129" s="13"/>
      <c r="B129" s="233"/>
      <c r="C129" s="234"/>
      <c r="D129" s="235" t="s">
        <v>182</v>
      </c>
      <c r="E129" s="236" t="s">
        <v>1</v>
      </c>
      <c r="F129" s="237" t="s">
        <v>728</v>
      </c>
      <c r="G129" s="234"/>
      <c r="H129" s="238">
        <v>166.25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182</v>
      </c>
      <c r="AU129" s="244" t="s">
        <v>86</v>
      </c>
      <c r="AV129" s="13" t="s">
        <v>86</v>
      </c>
      <c r="AW129" s="13" t="s">
        <v>32</v>
      </c>
      <c r="AX129" s="13" t="s">
        <v>76</v>
      </c>
      <c r="AY129" s="244" t="s">
        <v>173</v>
      </c>
    </row>
    <row r="130" s="14" customFormat="1">
      <c r="A130" s="14"/>
      <c r="B130" s="245"/>
      <c r="C130" s="246"/>
      <c r="D130" s="235" t="s">
        <v>182</v>
      </c>
      <c r="E130" s="247" t="s">
        <v>136</v>
      </c>
      <c r="F130" s="248" t="s">
        <v>185</v>
      </c>
      <c r="G130" s="246"/>
      <c r="H130" s="249">
        <v>166.25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182</v>
      </c>
      <c r="AU130" s="255" t="s">
        <v>86</v>
      </c>
      <c r="AV130" s="14" t="s">
        <v>180</v>
      </c>
      <c r="AW130" s="14" t="s">
        <v>32</v>
      </c>
      <c r="AX130" s="14" t="s">
        <v>84</v>
      </c>
      <c r="AY130" s="255" t="s">
        <v>173</v>
      </c>
    </row>
    <row r="131" s="2" customFormat="1" ht="24.15" customHeight="1">
      <c r="A131" s="39"/>
      <c r="B131" s="40"/>
      <c r="C131" s="220" t="s">
        <v>190</v>
      </c>
      <c r="D131" s="220" t="s">
        <v>175</v>
      </c>
      <c r="E131" s="221" t="s">
        <v>201</v>
      </c>
      <c r="F131" s="222" t="s">
        <v>202</v>
      </c>
      <c r="G131" s="223" t="s">
        <v>178</v>
      </c>
      <c r="H131" s="224">
        <v>166.25</v>
      </c>
      <c r="I131" s="225"/>
      <c r="J131" s="226">
        <f>ROUND(I131*H131,2)</f>
        <v>0</v>
      </c>
      <c r="K131" s="222" t="s">
        <v>179</v>
      </c>
      <c r="L131" s="45"/>
      <c r="M131" s="227" t="s">
        <v>1</v>
      </c>
      <c r="N131" s="228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180</v>
      </c>
      <c r="AT131" s="231" t="s">
        <v>175</v>
      </c>
      <c r="AU131" s="231" t="s">
        <v>86</v>
      </c>
      <c r="AY131" s="18" t="s">
        <v>173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180</v>
      </c>
      <c r="BM131" s="231" t="s">
        <v>203</v>
      </c>
    </row>
    <row r="132" s="13" customFormat="1">
      <c r="A132" s="13"/>
      <c r="B132" s="233"/>
      <c r="C132" s="234"/>
      <c r="D132" s="235" t="s">
        <v>182</v>
      </c>
      <c r="E132" s="236" t="s">
        <v>1</v>
      </c>
      <c r="F132" s="237" t="s">
        <v>136</v>
      </c>
      <c r="G132" s="234"/>
      <c r="H132" s="238">
        <v>166.25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182</v>
      </c>
      <c r="AU132" s="244" t="s">
        <v>86</v>
      </c>
      <c r="AV132" s="13" t="s">
        <v>86</v>
      </c>
      <c r="AW132" s="13" t="s">
        <v>32</v>
      </c>
      <c r="AX132" s="13" t="s">
        <v>84</v>
      </c>
      <c r="AY132" s="244" t="s">
        <v>173</v>
      </c>
    </row>
    <row r="133" s="2" customFormat="1" ht="24.15" customHeight="1">
      <c r="A133" s="39"/>
      <c r="B133" s="40"/>
      <c r="C133" s="220" t="s">
        <v>180</v>
      </c>
      <c r="D133" s="220" t="s">
        <v>175</v>
      </c>
      <c r="E133" s="221" t="s">
        <v>206</v>
      </c>
      <c r="F133" s="222" t="s">
        <v>207</v>
      </c>
      <c r="G133" s="223" t="s">
        <v>208</v>
      </c>
      <c r="H133" s="224">
        <v>665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180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180</v>
      </c>
      <c r="BM133" s="231" t="s">
        <v>209</v>
      </c>
    </row>
    <row r="134" s="13" customFormat="1">
      <c r="A134" s="13"/>
      <c r="B134" s="233"/>
      <c r="C134" s="234"/>
      <c r="D134" s="235" t="s">
        <v>182</v>
      </c>
      <c r="E134" s="236" t="s">
        <v>1</v>
      </c>
      <c r="F134" s="237" t="s">
        <v>729</v>
      </c>
      <c r="G134" s="234"/>
      <c r="H134" s="238">
        <v>665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182</v>
      </c>
      <c r="AU134" s="244" t="s">
        <v>86</v>
      </c>
      <c r="AV134" s="13" t="s">
        <v>86</v>
      </c>
      <c r="AW134" s="13" t="s">
        <v>32</v>
      </c>
      <c r="AX134" s="13" t="s">
        <v>84</v>
      </c>
      <c r="AY134" s="244" t="s">
        <v>173</v>
      </c>
    </row>
    <row r="135" s="2" customFormat="1" ht="16.5" customHeight="1">
      <c r="A135" s="39"/>
      <c r="B135" s="40"/>
      <c r="C135" s="220" t="s">
        <v>200</v>
      </c>
      <c r="D135" s="220" t="s">
        <v>175</v>
      </c>
      <c r="E135" s="221" t="s">
        <v>212</v>
      </c>
      <c r="F135" s="222" t="s">
        <v>213</v>
      </c>
      <c r="G135" s="223" t="s">
        <v>178</v>
      </c>
      <c r="H135" s="224">
        <v>166.25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214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136</v>
      </c>
      <c r="G136" s="234"/>
      <c r="H136" s="238">
        <v>166.25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200</v>
      </c>
      <c r="F137" s="218" t="s">
        <v>249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SUM(P138:P147)</f>
        <v>0</v>
      </c>
      <c r="Q137" s="212"/>
      <c r="R137" s="213">
        <f>SUM(R138:R147)</f>
        <v>0</v>
      </c>
      <c r="S137" s="212"/>
      <c r="T137" s="21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173</v>
      </c>
      <c r="BK137" s="217">
        <f>SUM(BK138:BK147)</f>
        <v>0</v>
      </c>
    </row>
    <row r="138" s="2" customFormat="1" ht="24.15" customHeight="1">
      <c r="A138" s="39"/>
      <c r="B138" s="40"/>
      <c r="C138" s="220" t="s">
        <v>205</v>
      </c>
      <c r="D138" s="220" t="s">
        <v>175</v>
      </c>
      <c r="E138" s="221" t="s">
        <v>380</v>
      </c>
      <c r="F138" s="222" t="s">
        <v>381</v>
      </c>
      <c r="G138" s="223" t="s">
        <v>208</v>
      </c>
      <c r="H138" s="224">
        <v>665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180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180</v>
      </c>
      <c r="BM138" s="231" t="s">
        <v>732</v>
      </c>
    </row>
    <row r="139" s="13" customFormat="1">
      <c r="A139" s="13"/>
      <c r="B139" s="233"/>
      <c r="C139" s="234"/>
      <c r="D139" s="235" t="s">
        <v>182</v>
      </c>
      <c r="E139" s="236" t="s">
        <v>1</v>
      </c>
      <c r="F139" s="237" t="s">
        <v>371</v>
      </c>
      <c r="G139" s="234"/>
      <c r="H139" s="238">
        <v>665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182</v>
      </c>
      <c r="AU139" s="244" t="s">
        <v>86</v>
      </c>
      <c r="AV139" s="13" t="s">
        <v>86</v>
      </c>
      <c r="AW139" s="13" t="s">
        <v>32</v>
      </c>
      <c r="AX139" s="13" t="s">
        <v>84</v>
      </c>
      <c r="AY139" s="244" t="s">
        <v>173</v>
      </c>
    </row>
    <row r="140" s="2" customFormat="1" ht="24.15" customHeight="1">
      <c r="A140" s="39"/>
      <c r="B140" s="40"/>
      <c r="C140" s="220" t="s">
        <v>211</v>
      </c>
      <c r="D140" s="220" t="s">
        <v>175</v>
      </c>
      <c r="E140" s="221" t="s">
        <v>383</v>
      </c>
      <c r="F140" s="222" t="s">
        <v>384</v>
      </c>
      <c r="G140" s="223" t="s">
        <v>208</v>
      </c>
      <c r="H140" s="224">
        <v>665</v>
      </c>
      <c r="I140" s="225"/>
      <c r="J140" s="226">
        <f>ROUND(I140*H140,2)</f>
        <v>0</v>
      </c>
      <c r="K140" s="222" t="s">
        <v>179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180</v>
      </c>
      <c r="AT140" s="231" t="s">
        <v>175</v>
      </c>
      <c r="AU140" s="231" t="s">
        <v>86</v>
      </c>
      <c r="AY140" s="18" t="s">
        <v>173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180</v>
      </c>
      <c r="BM140" s="231" t="s">
        <v>733</v>
      </c>
    </row>
    <row r="141" s="13" customFormat="1">
      <c r="A141" s="13"/>
      <c r="B141" s="233"/>
      <c r="C141" s="234"/>
      <c r="D141" s="235" t="s">
        <v>182</v>
      </c>
      <c r="E141" s="236" t="s">
        <v>1</v>
      </c>
      <c r="F141" s="237" t="s">
        <v>371</v>
      </c>
      <c r="G141" s="234"/>
      <c r="H141" s="238">
        <v>665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182</v>
      </c>
      <c r="AU141" s="244" t="s">
        <v>86</v>
      </c>
      <c r="AV141" s="13" t="s">
        <v>86</v>
      </c>
      <c r="AW141" s="13" t="s">
        <v>32</v>
      </c>
      <c r="AX141" s="13" t="s">
        <v>84</v>
      </c>
      <c r="AY141" s="244" t="s">
        <v>173</v>
      </c>
    </row>
    <row r="142" s="2" customFormat="1" ht="24.15" customHeight="1">
      <c r="A142" s="39"/>
      <c r="B142" s="40"/>
      <c r="C142" s="220" t="s">
        <v>216</v>
      </c>
      <c r="D142" s="220" t="s">
        <v>175</v>
      </c>
      <c r="E142" s="221" t="s">
        <v>386</v>
      </c>
      <c r="F142" s="222" t="s">
        <v>387</v>
      </c>
      <c r="G142" s="223" t="s">
        <v>208</v>
      </c>
      <c r="H142" s="224">
        <v>665</v>
      </c>
      <c r="I142" s="225"/>
      <c r="J142" s="226">
        <f>ROUND(I142*H142,2)</f>
        <v>0</v>
      </c>
      <c r="K142" s="222" t="s">
        <v>179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180</v>
      </c>
      <c r="AT142" s="231" t="s">
        <v>175</v>
      </c>
      <c r="AU142" s="231" t="s">
        <v>86</v>
      </c>
      <c r="AY142" s="18" t="s">
        <v>173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180</v>
      </c>
      <c r="BM142" s="231" t="s">
        <v>734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371</v>
      </c>
      <c r="G143" s="234"/>
      <c r="H143" s="238">
        <v>665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84</v>
      </c>
      <c r="AY143" s="244" t="s">
        <v>173</v>
      </c>
    </row>
    <row r="144" s="2" customFormat="1" ht="24.15" customHeight="1">
      <c r="A144" s="39"/>
      <c r="B144" s="40"/>
      <c r="C144" s="220" t="s">
        <v>222</v>
      </c>
      <c r="D144" s="220" t="s">
        <v>175</v>
      </c>
      <c r="E144" s="221" t="s">
        <v>389</v>
      </c>
      <c r="F144" s="222" t="s">
        <v>390</v>
      </c>
      <c r="G144" s="223" t="s">
        <v>208</v>
      </c>
      <c r="H144" s="224">
        <v>665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180</v>
      </c>
      <c r="AT144" s="231" t="s">
        <v>175</v>
      </c>
      <c r="AU144" s="231" t="s">
        <v>86</v>
      </c>
      <c r="AY144" s="18" t="s">
        <v>173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180</v>
      </c>
      <c r="BM144" s="231" t="s">
        <v>735</v>
      </c>
    </row>
    <row r="145" s="13" customFormat="1">
      <c r="A145" s="13"/>
      <c r="B145" s="233"/>
      <c r="C145" s="234"/>
      <c r="D145" s="235" t="s">
        <v>182</v>
      </c>
      <c r="E145" s="236" t="s">
        <v>1</v>
      </c>
      <c r="F145" s="237" t="s">
        <v>736</v>
      </c>
      <c r="G145" s="234"/>
      <c r="H145" s="238">
        <v>665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182</v>
      </c>
      <c r="AU145" s="244" t="s">
        <v>86</v>
      </c>
      <c r="AV145" s="13" t="s">
        <v>86</v>
      </c>
      <c r="AW145" s="13" t="s">
        <v>32</v>
      </c>
      <c r="AX145" s="13" t="s">
        <v>76</v>
      </c>
      <c r="AY145" s="244" t="s">
        <v>173</v>
      </c>
    </row>
    <row r="146" s="14" customFormat="1">
      <c r="A146" s="14"/>
      <c r="B146" s="245"/>
      <c r="C146" s="246"/>
      <c r="D146" s="235" t="s">
        <v>182</v>
      </c>
      <c r="E146" s="247" t="s">
        <v>371</v>
      </c>
      <c r="F146" s="248" t="s">
        <v>185</v>
      </c>
      <c r="G146" s="246"/>
      <c r="H146" s="249">
        <v>665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182</v>
      </c>
      <c r="AU146" s="255" t="s">
        <v>86</v>
      </c>
      <c r="AV146" s="14" t="s">
        <v>180</v>
      </c>
      <c r="AW146" s="14" t="s">
        <v>32</v>
      </c>
      <c r="AX146" s="14" t="s">
        <v>84</v>
      </c>
      <c r="AY146" s="255" t="s">
        <v>173</v>
      </c>
    </row>
    <row r="147" s="2" customFormat="1" ht="16.5" customHeight="1">
      <c r="A147" s="39"/>
      <c r="B147" s="40"/>
      <c r="C147" s="220" t="s">
        <v>227</v>
      </c>
      <c r="D147" s="220" t="s">
        <v>175</v>
      </c>
      <c r="E147" s="221" t="s">
        <v>737</v>
      </c>
      <c r="F147" s="222" t="s">
        <v>738</v>
      </c>
      <c r="G147" s="223" t="s">
        <v>453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180</v>
      </c>
      <c r="AT147" s="231" t="s">
        <v>175</v>
      </c>
      <c r="AU147" s="231" t="s">
        <v>86</v>
      </c>
      <c r="AY147" s="18" t="s">
        <v>173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180</v>
      </c>
      <c r="BM147" s="231" t="s">
        <v>739</v>
      </c>
    </row>
    <row r="148" s="12" customFormat="1" ht="22.8" customHeight="1">
      <c r="A148" s="12"/>
      <c r="B148" s="204"/>
      <c r="C148" s="205"/>
      <c r="D148" s="206" t="s">
        <v>75</v>
      </c>
      <c r="E148" s="218" t="s">
        <v>222</v>
      </c>
      <c r="F148" s="218" t="s">
        <v>284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SUM(P149:P152)</f>
        <v>0</v>
      </c>
      <c r="Q148" s="212"/>
      <c r="R148" s="213">
        <f>SUM(R149:R152)</f>
        <v>21.985759999999999</v>
      </c>
      <c r="S148" s="212"/>
      <c r="T148" s="21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84</v>
      </c>
      <c r="AT148" s="216" t="s">
        <v>75</v>
      </c>
      <c r="AU148" s="216" t="s">
        <v>84</v>
      </c>
      <c r="AY148" s="215" t="s">
        <v>173</v>
      </c>
      <c r="BK148" s="217">
        <f>SUM(BK149:BK152)</f>
        <v>0</v>
      </c>
    </row>
    <row r="149" s="2" customFormat="1" ht="33" customHeight="1">
      <c r="A149" s="39"/>
      <c r="B149" s="40"/>
      <c r="C149" s="220" t="s">
        <v>232</v>
      </c>
      <c r="D149" s="220" t="s">
        <v>175</v>
      </c>
      <c r="E149" s="221" t="s">
        <v>716</v>
      </c>
      <c r="F149" s="222" t="s">
        <v>740</v>
      </c>
      <c r="G149" s="223" t="s">
        <v>288</v>
      </c>
      <c r="H149" s="224">
        <v>109.59999999999999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41</v>
      </c>
      <c r="O149" s="92"/>
      <c r="P149" s="229">
        <f>O149*H149</f>
        <v>0</v>
      </c>
      <c r="Q149" s="229">
        <v>0.2006</v>
      </c>
      <c r="R149" s="229">
        <f>Q149*H149</f>
        <v>21.985759999999999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180</v>
      </c>
      <c r="AT149" s="231" t="s">
        <v>175</v>
      </c>
      <c r="AU149" s="231" t="s">
        <v>86</v>
      </c>
      <c r="AY149" s="18" t="s">
        <v>173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84</v>
      </c>
      <c r="BK149" s="232">
        <f>ROUND(I149*H149,2)</f>
        <v>0</v>
      </c>
      <c r="BL149" s="18" t="s">
        <v>180</v>
      </c>
      <c r="BM149" s="231" t="s">
        <v>741</v>
      </c>
    </row>
    <row r="150" s="13" customFormat="1">
      <c r="A150" s="13"/>
      <c r="B150" s="233"/>
      <c r="C150" s="234"/>
      <c r="D150" s="235" t="s">
        <v>182</v>
      </c>
      <c r="E150" s="236" t="s">
        <v>1</v>
      </c>
      <c r="F150" s="237" t="s">
        <v>742</v>
      </c>
      <c r="G150" s="234"/>
      <c r="H150" s="238">
        <v>109.59999999999999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182</v>
      </c>
      <c r="AU150" s="244" t="s">
        <v>86</v>
      </c>
      <c r="AV150" s="13" t="s">
        <v>86</v>
      </c>
      <c r="AW150" s="13" t="s">
        <v>32</v>
      </c>
      <c r="AX150" s="13" t="s">
        <v>84</v>
      </c>
      <c r="AY150" s="244" t="s">
        <v>173</v>
      </c>
    </row>
    <row r="151" s="2" customFormat="1" ht="16.5" customHeight="1">
      <c r="A151" s="39"/>
      <c r="B151" s="40"/>
      <c r="C151" s="220" t="s">
        <v>237</v>
      </c>
      <c r="D151" s="220" t="s">
        <v>175</v>
      </c>
      <c r="E151" s="221" t="s">
        <v>743</v>
      </c>
      <c r="F151" s="222" t="s">
        <v>744</v>
      </c>
      <c r="G151" s="223" t="s">
        <v>361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180</v>
      </c>
      <c r="AT151" s="231" t="s">
        <v>175</v>
      </c>
      <c r="AU151" s="231" t="s">
        <v>86</v>
      </c>
      <c r="AY151" s="18" t="s">
        <v>173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180</v>
      </c>
      <c r="BM151" s="231" t="s">
        <v>745</v>
      </c>
    </row>
    <row r="152" s="2" customFormat="1" ht="24.15" customHeight="1">
      <c r="A152" s="39"/>
      <c r="B152" s="40"/>
      <c r="C152" s="220" t="s">
        <v>243</v>
      </c>
      <c r="D152" s="220" t="s">
        <v>175</v>
      </c>
      <c r="E152" s="221" t="s">
        <v>746</v>
      </c>
      <c r="F152" s="222" t="s">
        <v>747</v>
      </c>
      <c r="G152" s="223" t="s">
        <v>361</v>
      </c>
      <c r="H152" s="224">
        <v>1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748</v>
      </c>
    </row>
    <row r="153" s="12" customFormat="1" ht="22.8" customHeight="1">
      <c r="A153" s="12"/>
      <c r="B153" s="204"/>
      <c r="C153" s="205"/>
      <c r="D153" s="206" t="s">
        <v>75</v>
      </c>
      <c r="E153" s="218" t="s">
        <v>305</v>
      </c>
      <c r="F153" s="218" t="s">
        <v>306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P154</f>
        <v>0</v>
      </c>
      <c r="Q153" s="212"/>
      <c r="R153" s="213">
        <f>R154</f>
        <v>0</v>
      </c>
      <c r="S153" s="212"/>
      <c r="T153" s="21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84</v>
      </c>
      <c r="AT153" s="216" t="s">
        <v>75</v>
      </c>
      <c r="AU153" s="216" t="s">
        <v>84</v>
      </c>
      <c r="AY153" s="215" t="s">
        <v>173</v>
      </c>
      <c r="BK153" s="217">
        <f>BK154</f>
        <v>0</v>
      </c>
    </row>
    <row r="154" s="2" customFormat="1" ht="16.5" customHeight="1">
      <c r="A154" s="39"/>
      <c r="B154" s="40"/>
      <c r="C154" s="220" t="s">
        <v>250</v>
      </c>
      <c r="D154" s="220" t="s">
        <v>175</v>
      </c>
      <c r="E154" s="221" t="s">
        <v>308</v>
      </c>
      <c r="F154" s="222" t="s">
        <v>309</v>
      </c>
      <c r="G154" s="223" t="s">
        <v>246</v>
      </c>
      <c r="H154" s="224">
        <v>21.986000000000001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749</v>
      </c>
    </row>
    <row r="155" s="12" customFormat="1" ht="22.8" customHeight="1">
      <c r="A155" s="12"/>
      <c r="B155" s="204"/>
      <c r="C155" s="205"/>
      <c r="D155" s="206" t="s">
        <v>75</v>
      </c>
      <c r="E155" s="218" t="s">
        <v>357</v>
      </c>
      <c r="F155" s="218" t="s">
        <v>358</v>
      </c>
      <c r="G155" s="205"/>
      <c r="H155" s="205"/>
      <c r="I155" s="208"/>
      <c r="J155" s="219">
        <f>BK155</f>
        <v>0</v>
      </c>
      <c r="K155" s="205"/>
      <c r="L155" s="210"/>
      <c r="M155" s="211"/>
      <c r="N155" s="212"/>
      <c r="O155" s="212"/>
      <c r="P155" s="213">
        <f>SUM(P156:P157)</f>
        <v>0</v>
      </c>
      <c r="Q155" s="212"/>
      <c r="R155" s="213">
        <f>SUM(R156:R157)</f>
        <v>0</v>
      </c>
      <c r="S155" s="212"/>
      <c r="T155" s="21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5" t="s">
        <v>84</v>
      </c>
      <c r="AT155" s="216" t="s">
        <v>75</v>
      </c>
      <c r="AU155" s="216" t="s">
        <v>84</v>
      </c>
      <c r="AY155" s="215" t="s">
        <v>173</v>
      </c>
      <c r="BK155" s="217">
        <f>SUM(BK156:BK157)</f>
        <v>0</v>
      </c>
    </row>
    <row r="156" s="2" customFormat="1" ht="37.8" customHeight="1">
      <c r="A156" s="39"/>
      <c r="B156" s="40"/>
      <c r="C156" s="220" t="s">
        <v>8</v>
      </c>
      <c r="D156" s="220" t="s">
        <v>175</v>
      </c>
      <c r="E156" s="221" t="s">
        <v>750</v>
      </c>
      <c r="F156" s="222" t="s">
        <v>751</v>
      </c>
      <c r="G156" s="223" t="s">
        <v>463</v>
      </c>
      <c r="H156" s="224">
        <v>1</v>
      </c>
      <c r="I156" s="225"/>
      <c r="J156" s="226">
        <f>ROUND(I156*H156,2)</f>
        <v>0</v>
      </c>
      <c r="K156" s="222" t="s">
        <v>1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752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84</v>
      </c>
      <c r="G157" s="234"/>
      <c r="H157" s="238">
        <v>1</v>
      </c>
      <c r="I157" s="239"/>
      <c r="J157" s="234"/>
      <c r="K157" s="234"/>
      <c r="L157" s="240"/>
      <c r="M157" s="281"/>
      <c r="N157" s="282"/>
      <c r="O157" s="282"/>
      <c r="P157" s="282"/>
      <c r="Q157" s="282"/>
      <c r="R157" s="282"/>
      <c r="S157" s="282"/>
      <c r="T157" s="28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5/tJHxu54IXb2EwQaOOhAn8yWuVMgTjTymskpFzvWCRjgtzso/55cBk5bw3cU9BBqo1N2Eu8KLCxTLfkX8ddqg==" hashValue="8hSsDFII9Hgxbs86eh5MTDuhMr3A9N5ZKebf3yQvJuvFKOdjyTp9o0NMV0p67kmsieA8t8EgBofz/65jy6FgkA==" algorithmName="SHA-512" password="CC3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  <c r="AZ2" s="137" t="s">
        <v>753</v>
      </c>
      <c r="BA2" s="137" t="s">
        <v>754</v>
      </c>
      <c r="BB2" s="137" t="s">
        <v>1</v>
      </c>
      <c r="BC2" s="137" t="s">
        <v>755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133</v>
      </c>
      <c r="BA3" s="137" t="s">
        <v>756</v>
      </c>
      <c r="BB3" s="137" t="s">
        <v>1</v>
      </c>
      <c r="BC3" s="137" t="s">
        <v>757</v>
      </c>
      <c r="BD3" s="137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  <c r="AZ4" s="137" t="s">
        <v>371</v>
      </c>
      <c r="BA4" s="137" t="s">
        <v>372</v>
      </c>
      <c r="BB4" s="137" t="s">
        <v>1</v>
      </c>
      <c r="BC4" s="137" t="s">
        <v>758</v>
      </c>
      <c r="BD4" s="137" t="s">
        <v>86</v>
      </c>
    </row>
    <row r="5" s="1" customFormat="1" ht="6.96" customHeight="1">
      <c r="B5" s="21"/>
      <c r="L5" s="21"/>
      <c r="AZ5" s="137" t="s">
        <v>136</v>
      </c>
      <c r="BA5" s="137" t="s">
        <v>137</v>
      </c>
      <c r="BB5" s="137" t="s">
        <v>1</v>
      </c>
      <c r="BC5" s="137" t="s">
        <v>759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760</v>
      </c>
      <c r="BA6" s="137" t="s">
        <v>761</v>
      </c>
      <c r="BB6" s="137" t="s">
        <v>1</v>
      </c>
      <c r="BC6" s="137" t="s">
        <v>762</v>
      </c>
      <c r="BD6" s="137" t="s">
        <v>86</v>
      </c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763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ROUND((SUM(BE122:BE175)),  2)</f>
        <v>0</v>
      </c>
      <c r="G33" s="39"/>
      <c r="H33" s="39"/>
      <c r="I33" s="157">
        <v>0.20999999999999999</v>
      </c>
      <c r="J33" s="156">
        <f>ROUND(((SUM(BE122:BE175))*I33),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ROUND((SUM(BF122:BF175)),  2)</f>
        <v>0</v>
      </c>
      <c r="G34" s="39"/>
      <c r="H34" s="39"/>
      <c r="I34" s="157">
        <v>0.14999999999999999</v>
      </c>
      <c r="J34" s="156">
        <f>ROUND(((SUM(BF122:BF175))*I34),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ROUND((SUM(BG122:BG175)),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ROUND((SUM(BH122:BH175)),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ROUND((SUM(BI122:BI175)),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07 - Běžecká dráha a doskočiště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149</v>
      </c>
      <c r="E97" s="184"/>
      <c r="F97" s="184"/>
      <c r="G97" s="184"/>
      <c r="H97" s="184"/>
      <c r="I97" s="184"/>
      <c r="J97" s="185">
        <f>J123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150</v>
      </c>
      <c r="E98" s="190"/>
      <c r="F98" s="190"/>
      <c r="G98" s="190"/>
      <c r="H98" s="190"/>
      <c r="I98" s="190"/>
      <c r="J98" s="191">
        <f>J124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153</v>
      </c>
      <c r="E99" s="190"/>
      <c r="F99" s="190"/>
      <c r="G99" s="190"/>
      <c r="H99" s="190"/>
      <c r="I99" s="190"/>
      <c r="J99" s="191">
        <f>J151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154</v>
      </c>
      <c r="E100" s="190"/>
      <c r="F100" s="190"/>
      <c r="G100" s="190"/>
      <c r="H100" s="190"/>
      <c r="I100" s="190"/>
      <c r="J100" s="191">
        <f>J166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155</v>
      </c>
      <c r="E101" s="190"/>
      <c r="F101" s="190"/>
      <c r="G101" s="190"/>
      <c r="H101" s="190"/>
      <c r="I101" s="190"/>
      <c r="J101" s="191">
        <f>J170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333</v>
      </c>
      <c r="E102" s="190"/>
      <c r="F102" s="190"/>
      <c r="G102" s="190"/>
      <c r="H102" s="190"/>
      <c r="I102" s="190"/>
      <c r="J102" s="191">
        <f>J172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6" t="str">
        <f>E7</f>
        <v>Vranovice sportoviště (7.6.2022)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07 - Běžecká dráha a doskočiště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Vranovice</v>
      </c>
      <c r="G116" s="41"/>
      <c r="H116" s="41"/>
      <c r="I116" s="33" t="s">
        <v>22</v>
      </c>
      <c r="J116" s="80" t="str">
        <f>IF(J12="","",J12)</f>
        <v>7. 6. 2022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Obec Vranovice, Školní 1, Vranovice 691 25</v>
      </c>
      <c r="G118" s="41"/>
      <c r="H118" s="41"/>
      <c r="I118" s="33" t="s">
        <v>30</v>
      </c>
      <c r="J118" s="37" t="str">
        <f>E21</f>
        <v xml:space="preserve">Projecticon s.r.o., A. Kopeckého 151, Nový Hrádek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3"/>
      <c r="B121" s="194"/>
      <c r="C121" s="195" t="s">
        <v>159</v>
      </c>
      <c r="D121" s="196" t="s">
        <v>61</v>
      </c>
      <c r="E121" s="196" t="s">
        <v>57</v>
      </c>
      <c r="F121" s="196" t="s">
        <v>58</v>
      </c>
      <c r="G121" s="196" t="s">
        <v>160</v>
      </c>
      <c r="H121" s="196" t="s">
        <v>161</v>
      </c>
      <c r="I121" s="196" t="s">
        <v>162</v>
      </c>
      <c r="J121" s="196" t="s">
        <v>146</v>
      </c>
      <c r="K121" s="197" t="s">
        <v>163</v>
      </c>
      <c r="L121" s="198"/>
      <c r="M121" s="101" t="s">
        <v>1</v>
      </c>
      <c r="N121" s="102" t="s">
        <v>40</v>
      </c>
      <c r="O121" s="102" t="s">
        <v>164</v>
      </c>
      <c r="P121" s="102" t="s">
        <v>165</v>
      </c>
      <c r="Q121" s="102" t="s">
        <v>166</v>
      </c>
      <c r="R121" s="102" t="s">
        <v>167</v>
      </c>
      <c r="S121" s="102" t="s">
        <v>168</v>
      </c>
      <c r="T121" s="103" t="s">
        <v>169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9"/>
      <c r="B122" s="40"/>
      <c r="C122" s="108" t="s">
        <v>170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143.22159600000001</v>
      </c>
      <c r="S122" s="105"/>
      <c r="T122" s="20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75</v>
      </c>
      <c r="E123" s="207" t="s">
        <v>171</v>
      </c>
      <c r="F123" s="207" t="s">
        <v>172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P124+P151+P166+P170+P172</f>
        <v>0</v>
      </c>
      <c r="Q123" s="212"/>
      <c r="R123" s="213">
        <f>R124+R151+R166+R170+R172</f>
        <v>143.22159600000001</v>
      </c>
      <c r="S123" s="212"/>
      <c r="T123" s="214">
        <f>T124+T151+T166+T170+T172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75</v>
      </c>
      <c r="AU123" s="216" t="s">
        <v>76</v>
      </c>
      <c r="AY123" s="215" t="s">
        <v>173</v>
      </c>
      <c r="BK123" s="217">
        <f>BK124+BK151+BK166+BK170+BK172</f>
        <v>0</v>
      </c>
    </row>
    <row r="124" s="12" customFormat="1" ht="22.8" customHeight="1">
      <c r="A124" s="12"/>
      <c r="B124" s="204"/>
      <c r="C124" s="205"/>
      <c r="D124" s="206" t="s">
        <v>75</v>
      </c>
      <c r="E124" s="218" t="s">
        <v>84</v>
      </c>
      <c r="F124" s="218" t="s">
        <v>174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SUM(P125:P150)</f>
        <v>0</v>
      </c>
      <c r="Q124" s="212"/>
      <c r="R124" s="213">
        <f>SUM(R125:R150)</f>
        <v>0</v>
      </c>
      <c r="S124" s="212"/>
      <c r="T124" s="214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84</v>
      </c>
      <c r="AT124" s="216" t="s">
        <v>75</v>
      </c>
      <c r="AU124" s="216" t="s">
        <v>84</v>
      </c>
      <c r="AY124" s="215" t="s">
        <v>173</v>
      </c>
      <c r="BK124" s="217">
        <f>SUM(BK125:BK150)</f>
        <v>0</v>
      </c>
    </row>
    <row r="125" s="2" customFormat="1" ht="33" customHeight="1">
      <c r="A125" s="39"/>
      <c r="B125" s="40"/>
      <c r="C125" s="220" t="s">
        <v>84</v>
      </c>
      <c r="D125" s="220" t="s">
        <v>175</v>
      </c>
      <c r="E125" s="221" t="s">
        <v>764</v>
      </c>
      <c r="F125" s="222" t="s">
        <v>765</v>
      </c>
      <c r="G125" s="223" t="s">
        <v>178</v>
      </c>
      <c r="H125" s="224">
        <v>208.34999999999999</v>
      </c>
      <c r="I125" s="225"/>
      <c r="J125" s="226">
        <f>ROUND(I125*H125,2)</f>
        <v>0</v>
      </c>
      <c r="K125" s="222" t="s">
        <v>179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180</v>
      </c>
      <c r="AT125" s="231" t="s">
        <v>175</v>
      </c>
      <c r="AU125" s="231" t="s">
        <v>86</v>
      </c>
      <c r="AY125" s="18" t="s">
        <v>173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180</v>
      </c>
      <c r="BM125" s="231" t="s">
        <v>766</v>
      </c>
    </row>
    <row r="126" s="13" customFormat="1">
      <c r="A126" s="13"/>
      <c r="B126" s="233"/>
      <c r="C126" s="234"/>
      <c r="D126" s="235" t="s">
        <v>182</v>
      </c>
      <c r="E126" s="236" t="s">
        <v>1</v>
      </c>
      <c r="F126" s="237" t="s">
        <v>377</v>
      </c>
      <c r="G126" s="234"/>
      <c r="H126" s="238">
        <v>318.75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182</v>
      </c>
      <c r="AU126" s="244" t="s">
        <v>86</v>
      </c>
      <c r="AV126" s="13" t="s">
        <v>86</v>
      </c>
      <c r="AW126" s="13" t="s">
        <v>32</v>
      </c>
      <c r="AX126" s="13" t="s">
        <v>76</v>
      </c>
      <c r="AY126" s="244" t="s">
        <v>173</v>
      </c>
    </row>
    <row r="127" s="13" customFormat="1">
      <c r="A127" s="13"/>
      <c r="B127" s="233"/>
      <c r="C127" s="234"/>
      <c r="D127" s="235" t="s">
        <v>182</v>
      </c>
      <c r="E127" s="236" t="s">
        <v>1</v>
      </c>
      <c r="F127" s="237" t="s">
        <v>767</v>
      </c>
      <c r="G127" s="234"/>
      <c r="H127" s="238">
        <v>-120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182</v>
      </c>
      <c r="AU127" s="244" t="s">
        <v>86</v>
      </c>
      <c r="AV127" s="13" t="s">
        <v>86</v>
      </c>
      <c r="AW127" s="13" t="s">
        <v>32</v>
      </c>
      <c r="AX127" s="13" t="s">
        <v>76</v>
      </c>
      <c r="AY127" s="244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768</v>
      </c>
      <c r="G128" s="234"/>
      <c r="H128" s="238">
        <v>9.5999999999999996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76</v>
      </c>
      <c r="AY128" s="244" t="s">
        <v>173</v>
      </c>
    </row>
    <row r="129" s="14" customFormat="1">
      <c r="A129" s="14"/>
      <c r="B129" s="245"/>
      <c r="C129" s="246"/>
      <c r="D129" s="235" t="s">
        <v>182</v>
      </c>
      <c r="E129" s="247" t="s">
        <v>133</v>
      </c>
      <c r="F129" s="248" t="s">
        <v>185</v>
      </c>
      <c r="G129" s="246"/>
      <c r="H129" s="249">
        <v>208.34999999999999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182</v>
      </c>
      <c r="AU129" s="255" t="s">
        <v>86</v>
      </c>
      <c r="AV129" s="14" t="s">
        <v>180</v>
      </c>
      <c r="AW129" s="14" t="s">
        <v>32</v>
      </c>
      <c r="AX129" s="14" t="s">
        <v>84</v>
      </c>
      <c r="AY129" s="255" t="s">
        <v>173</v>
      </c>
    </row>
    <row r="130" s="2" customFormat="1" ht="37.8" customHeight="1">
      <c r="A130" s="39"/>
      <c r="B130" s="40"/>
      <c r="C130" s="220" t="s">
        <v>86</v>
      </c>
      <c r="D130" s="220" t="s">
        <v>175</v>
      </c>
      <c r="E130" s="221" t="s">
        <v>499</v>
      </c>
      <c r="F130" s="222" t="s">
        <v>500</v>
      </c>
      <c r="G130" s="223" t="s">
        <v>178</v>
      </c>
      <c r="H130" s="224">
        <v>85.5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180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180</v>
      </c>
      <c r="BM130" s="231" t="s">
        <v>769</v>
      </c>
    </row>
    <row r="131" s="13" customFormat="1">
      <c r="A131" s="13"/>
      <c r="B131" s="233"/>
      <c r="C131" s="234"/>
      <c r="D131" s="235" t="s">
        <v>182</v>
      </c>
      <c r="E131" s="236" t="s">
        <v>1</v>
      </c>
      <c r="F131" s="237" t="s">
        <v>770</v>
      </c>
      <c r="G131" s="234"/>
      <c r="H131" s="238">
        <v>85.5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182</v>
      </c>
      <c r="AU131" s="244" t="s">
        <v>86</v>
      </c>
      <c r="AV131" s="13" t="s">
        <v>86</v>
      </c>
      <c r="AW131" s="13" t="s">
        <v>32</v>
      </c>
      <c r="AX131" s="13" t="s">
        <v>84</v>
      </c>
      <c r="AY131" s="244" t="s">
        <v>173</v>
      </c>
    </row>
    <row r="132" s="2" customFormat="1" ht="37.8" customHeight="1">
      <c r="A132" s="39"/>
      <c r="B132" s="40"/>
      <c r="C132" s="220" t="s">
        <v>190</v>
      </c>
      <c r="D132" s="220" t="s">
        <v>175</v>
      </c>
      <c r="E132" s="221" t="s">
        <v>195</v>
      </c>
      <c r="F132" s="222" t="s">
        <v>196</v>
      </c>
      <c r="G132" s="223" t="s">
        <v>178</v>
      </c>
      <c r="H132" s="224">
        <v>122.84999999999999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180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180</v>
      </c>
      <c r="BM132" s="231" t="s">
        <v>197</v>
      </c>
    </row>
    <row r="133" s="13" customFormat="1">
      <c r="A133" s="13"/>
      <c r="B133" s="233"/>
      <c r="C133" s="234"/>
      <c r="D133" s="235" t="s">
        <v>182</v>
      </c>
      <c r="E133" s="236" t="s">
        <v>1</v>
      </c>
      <c r="F133" s="237" t="s">
        <v>771</v>
      </c>
      <c r="G133" s="234"/>
      <c r="H133" s="238">
        <v>122.84999999999999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182</v>
      </c>
      <c r="AU133" s="244" t="s">
        <v>86</v>
      </c>
      <c r="AV133" s="13" t="s">
        <v>86</v>
      </c>
      <c r="AW133" s="13" t="s">
        <v>32</v>
      </c>
      <c r="AX133" s="13" t="s">
        <v>76</v>
      </c>
      <c r="AY133" s="244" t="s">
        <v>173</v>
      </c>
    </row>
    <row r="134" s="14" customFormat="1">
      <c r="A134" s="14"/>
      <c r="B134" s="245"/>
      <c r="C134" s="246"/>
      <c r="D134" s="235" t="s">
        <v>182</v>
      </c>
      <c r="E134" s="247" t="s">
        <v>136</v>
      </c>
      <c r="F134" s="248" t="s">
        <v>185</v>
      </c>
      <c r="G134" s="246"/>
      <c r="H134" s="249">
        <v>122.84999999999999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182</v>
      </c>
      <c r="AU134" s="255" t="s">
        <v>86</v>
      </c>
      <c r="AV134" s="14" t="s">
        <v>180</v>
      </c>
      <c r="AW134" s="14" t="s">
        <v>32</v>
      </c>
      <c r="AX134" s="14" t="s">
        <v>84</v>
      </c>
      <c r="AY134" s="255" t="s">
        <v>173</v>
      </c>
    </row>
    <row r="135" s="2" customFormat="1" ht="24.15" customHeight="1">
      <c r="A135" s="39"/>
      <c r="B135" s="40"/>
      <c r="C135" s="220" t="s">
        <v>180</v>
      </c>
      <c r="D135" s="220" t="s">
        <v>175</v>
      </c>
      <c r="E135" s="221" t="s">
        <v>201</v>
      </c>
      <c r="F135" s="222" t="s">
        <v>202</v>
      </c>
      <c r="G135" s="223" t="s">
        <v>178</v>
      </c>
      <c r="H135" s="224">
        <v>293.85000000000002</v>
      </c>
      <c r="I135" s="225"/>
      <c r="J135" s="226">
        <f>ROUND(I135*H135,2)</f>
        <v>0</v>
      </c>
      <c r="K135" s="222" t="s">
        <v>179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180</v>
      </c>
      <c r="AT135" s="231" t="s">
        <v>175</v>
      </c>
      <c r="AU135" s="231" t="s">
        <v>86</v>
      </c>
      <c r="AY135" s="18" t="s">
        <v>173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180</v>
      </c>
      <c r="BM135" s="231" t="s">
        <v>203</v>
      </c>
    </row>
    <row r="136" s="13" customFormat="1">
      <c r="A136" s="13"/>
      <c r="B136" s="233"/>
      <c r="C136" s="234"/>
      <c r="D136" s="235" t="s">
        <v>182</v>
      </c>
      <c r="E136" s="236" t="s">
        <v>1</v>
      </c>
      <c r="F136" s="237" t="s">
        <v>772</v>
      </c>
      <c r="G136" s="234"/>
      <c r="H136" s="238">
        <v>293.85000000000002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182</v>
      </c>
      <c r="AU136" s="244" t="s">
        <v>86</v>
      </c>
      <c r="AV136" s="13" t="s">
        <v>86</v>
      </c>
      <c r="AW136" s="13" t="s">
        <v>32</v>
      </c>
      <c r="AX136" s="13" t="s">
        <v>84</v>
      </c>
      <c r="AY136" s="244" t="s">
        <v>173</v>
      </c>
    </row>
    <row r="137" s="2" customFormat="1" ht="24.15" customHeight="1">
      <c r="A137" s="39"/>
      <c r="B137" s="40"/>
      <c r="C137" s="220" t="s">
        <v>200</v>
      </c>
      <c r="D137" s="220" t="s">
        <v>175</v>
      </c>
      <c r="E137" s="221" t="s">
        <v>206</v>
      </c>
      <c r="F137" s="222" t="s">
        <v>207</v>
      </c>
      <c r="G137" s="223" t="s">
        <v>208</v>
      </c>
      <c r="H137" s="224">
        <v>1307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180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180</v>
      </c>
      <c r="BM137" s="231" t="s">
        <v>209</v>
      </c>
    </row>
    <row r="138" s="13" customFormat="1">
      <c r="A138" s="13"/>
      <c r="B138" s="233"/>
      <c r="C138" s="234"/>
      <c r="D138" s="235" t="s">
        <v>182</v>
      </c>
      <c r="E138" s="236" t="s">
        <v>1</v>
      </c>
      <c r="F138" s="237" t="s">
        <v>773</v>
      </c>
      <c r="G138" s="234"/>
      <c r="H138" s="238">
        <v>1307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182</v>
      </c>
      <c r="AU138" s="244" t="s">
        <v>86</v>
      </c>
      <c r="AV138" s="13" t="s">
        <v>86</v>
      </c>
      <c r="AW138" s="13" t="s">
        <v>32</v>
      </c>
      <c r="AX138" s="13" t="s">
        <v>84</v>
      </c>
      <c r="AY138" s="244" t="s">
        <v>173</v>
      </c>
    </row>
    <row r="139" s="2" customFormat="1" ht="16.5" customHeight="1">
      <c r="A139" s="39"/>
      <c r="B139" s="40"/>
      <c r="C139" s="220" t="s">
        <v>205</v>
      </c>
      <c r="D139" s="220" t="s">
        <v>175</v>
      </c>
      <c r="E139" s="221" t="s">
        <v>212</v>
      </c>
      <c r="F139" s="222" t="s">
        <v>213</v>
      </c>
      <c r="G139" s="223" t="s">
        <v>178</v>
      </c>
      <c r="H139" s="224">
        <v>208.34999999999999</v>
      </c>
      <c r="I139" s="225"/>
      <c r="J139" s="226">
        <f>ROUND(I139*H139,2)</f>
        <v>0</v>
      </c>
      <c r="K139" s="222" t="s">
        <v>179</v>
      </c>
      <c r="L139" s="45"/>
      <c r="M139" s="227" t="s">
        <v>1</v>
      </c>
      <c r="N139" s="228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180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180</v>
      </c>
      <c r="BM139" s="231" t="s">
        <v>214</v>
      </c>
    </row>
    <row r="140" s="13" customFormat="1">
      <c r="A140" s="13"/>
      <c r="B140" s="233"/>
      <c r="C140" s="234"/>
      <c r="D140" s="235" t="s">
        <v>182</v>
      </c>
      <c r="E140" s="236" t="s">
        <v>1</v>
      </c>
      <c r="F140" s="237" t="s">
        <v>774</v>
      </c>
      <c r="G140" s="234"/>
      <c r="H140" s="238">
        <v>208.34999999999999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182</v>
      </c>
      <c r="AU140" s="244" t="s">
        <v>86</v>
      </c>
      <c r="AV140" s="13" t="s">
        <v>86</v>
      </c>
      <c r="AW140" s="13" t="s">
        <v>32</v>
      </c>
      <c r="AX140" s="13" t="s">
        <v>84</v>
      </c>
      <c r="AY140" s="244" t="s">
        <v>173</v>
      </c>
    </row>
    <row r="141" s="2" customFormat="1" ht="24.15" customHeight="1">
      <c r="A141" s="39"/>
      <c r="B141" s="40"/>
      <c r="C141" s="220" t="s">
        <v>211</v>
      </c>
      <c r="D141" s="220" t="s">
        <v>175</v>
      </c>
      <c r="E141" s="221" t="s">
        <v>775</v>
      </c>
      <c r="F141" s="222" t="s">
        <v>776</v>
      </c>
      <c r="G141" s="223" t="s">
        <v>178</v>
      </c>
      <c r="H141" s="224">
        <v>85.5</v>
      </c>
      <c r="I141" s="225"/>
      <c r="J141" s="226">
        <f>ROUND(I141*H141,2)</f>
        <v>0</v>
      </c>
      <c r="K141" s="222" t="s">
        <v>179</v>
      </c>
      <c r="L141" s="45"/>
      <c r="M141" s="227" t="s">
        <v>1</v>
      </c>
      <c r="N141" s="228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180</v>
      </c>
      <c r="AT141" s="231" t="s">
        <v>175</v>
      </c>
      <c r="AU141" s="231" t="s">
        <v>86</v>
      </c>
      <c r="AY141" s="18" t="s">
        <v>173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180</v>
      </c>
      <c r="BM141" s="231" t="s">
        <v>777</v>
      </c>
    </row>
    <row r="142" s="15" customFormat="1">
      <c r="A142" s="15"/>
      <c r="B142" s="271"/>
      <c r="C142" s="272"/>
      <c r="D142" s="235" t="s">
        <v>182</v>
      </c>
      <c r="E142" s="273" t="s">
        <v>1</v>
      </c>
      <c r="F142" s="274" t="s">
        <v>778</v>
      </c>
      <c r="G142" s="272"/>
      <c r="H142" s="273" t="s">
        <v>1</v>
      </c>
      <c r="I142" s="275"/>
      <c r="J142" s="272"/>
      <c r="K142" s="272"/>
      <c r="L142" s="276"/>
      <c r="M142" s="277"/>
      <c r="N142" s="278"/>
      <c r="O142" s="278"/>
      <c r="P142" s="278"/>
      <c r="Q142" s="278"/>
      <c r="R142" s="278"/>
      <c r="S142" s="278"/>
      <c r="T142" s="27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0" t="s">
        <v>182</v>
      </c>
      <c r="AU142" s="280" t="s">
        <v>86</v>
      </c>
      <c r="AV142" s="15" t="s">
        <v>84</v>
      </c>
      <c r="AW142" s="15" t="s">
        <v>32</v>
      </c>
      <c r="AX142" s="15" t="s">
        <v>76</v>
      </c>
      <c r="AY142" s="280" t="s">
        <v>173</v>
      </c>
    </row>
    <row r="143" s="13" customFormat="1">
      <c r="A143" s="13"/>
      <c r="B143" s="233"/>
      <c r="C143" s="234"/>
      <c r="D143" s="235" t="s">
        <v>182</v>
      </c>
      <c r="E143" s="236" t="s">
        <v>1</v>
      </c>
      <c r="F143" s="237" t="s">
        <v>779</v>
      </c>
      <c r="G143" s="234"/>
      <c r="H143" s="238">
        <v>24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182</v>
      </c>
      <c r="AU143" s="244" t="s">
        <v>86</v>
      </c>
      <c r="AV143" s="13" t="s">
        <v>86</v>
      </c>
      <c r="AW143" s="13" t="s">
        <v>32</v>
      </c>
      <c r="AX143" s="13" t="s">
        <v>76</v>
      </c>
      <c r="AY143" s="244" t="s">
        <v>173</v>
      </c>
    </row>
    <row r="144" s="13" customFormat="1">
      <c r="A144" s="13"/>
      <c r="B144" s="233"/>
      <c r="C144" s="234"/>
      <c r="D144" s="235" t="s">
        <v>182</v>
      </c>
      <c r="E144" s="236" t="s">
        <v>1</v>
      </c>
      <c r="F144" s="237" t="s">
        <v>780</v>
      </c>
      <c r="G144" s="234"/>
      <c r="H144" s="238">
        <v>61.5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182</v>
      </c>
      <c r="AU144" s="244" t="s">
        <v>86</v>
      </c>
      <c r="AV144" s="13" t="s">
        <v>86</v>
      </c>
      <c r="AW144" s="13" t="s">
        <v>32</v>
      </c>
      <c r="AX144" s="13" t="s">
        <v>76</v>
      </c>
      <c r="AY144" s="244" t="s">
        <v>173</v>
      </c>
    </row>
    <row r="145" s="14" customFormat="1">
      <c r="A145" s="14"/>
      <c r="B145" s="245"/>
      <c r="C145" s="246"/>
      <c r="D145" s="235" t="s">
        <v>182</v>
      </c>
      <c r="E145" s="247" t="s">
        <v>760</v>
      </c>
      <c r="F145" s="248" t="s">
        <v>185</v>
      </c>
      <c r="G145" s="246"/>
      <c r="H145" s="249">
        <v>85.5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182</v>
      </c>
      <c r="AU145" s="255" t="s">
        <v>86</v>
      </c>
      <c r="AV145" s="14" t="s">
        <v>180</v>
      </c>
      <c r="AW145" s="14" t="s">
        <v>32</v>
      </c>
      <c r="AX145" s="14" t="s">
        <v>84</v>
      </c>
      <c r="AY145" s="255" t="s">
        <v>173</v>
      </c>
    </row>
    <row r="146" s="2" customFormat="1" ht="24.15" customHeight="1">
      <c r="A146" s="39"/>
      <c r="B146" s="40"/>
      <c r="C146" s="220" t="s">
        <v>216</v>
      </c>
      <c r="D146" s="220" t="s">
        <v>175</v>
      </c>
      <c r="E146" s="221" t="s">
        <v>781</v>
      </c>
      <c r="F146" s="222" t="s">
        <v>782</v>
      </c>
      <c r="G146" s="223" t="s">
        <v>208</v>
      </c>
      <c r="H146" s="224">
        <v>685</v>
      </c>
      <c r="I146" s="225"/>
      <c r="J146" s="226">
        <f>ROUND(I146*H146,2)</f>
        <v>0</v>
      </c>
      <c r="K146" s="222" t="s">
        <v>179</v>
      </c>
      <c r="L146" s="45"/>
      <c r="M146" s="227" t="s">
        <v>1</v>
      </c>
      <c r="N146" s="228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180</v>
      </c>
      <c r="AT146" s="231" t="s">
        <v>175</v>
      </c>
      <c r="AU146" s="231" t="s">
        <v>86</v>
      </c>
      <c r="AY146" s="18" t="s">
        <v>173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180</v>
      </c>
      <c r="BM146" s="231" t="s">
        <v>783</v>
      </c>
    </row>
    <row r="147" s="15" customFormat="1">
      <c r="A147" s="15"/>
      <c r="B147" s="271"/>
      <c r="C147" s="272"/>
      <c r="D147" s="235" t="s">
        <v>182</v>
      </c>
      <c r="E147" s="273" t="s">
        <v>1</v>
      </c>
      <c r="F147" s="274" t="s">
        <v>778</v>
      </c>
      <c r="G147" s="272"/>
      <c r="H147" s="273" t="s">
        <v>1</v>
      </c>
      <c r="I147" s="275"/>
      <c r="J147" s="272"/>
      <c r="K147" s="272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182</v>
      </c>
      <c r="AU147" s="280" t="s">
        <v>86</v>
      </c>
      <c r="AV147" s="15" t="s">
        <v>84</v>
      </c>
      <c r="AW147" s="15" t="s">
        <v>32</v>
      </c>
      <c r="AX147" s="15" t="s">
        <v>76</v>
      </c>
      <c r="AY147" s="280" t="s">
        <v>173</v>
      </c>
    </row>
    <row r="148" s="13" customFormat="1">
      <c r="A148" s="13"/>
      <c r="B148" s="233"/>
      <c r="C148" s="234"/>
      <c r="D148" s="235" t="s">
        <v>182</v>
      </c>
      <c r="E148" s="236" t="s">
        <v>1</v>
      </c>
      <c r="F148" s="237" t="s">
        <v>784</v>
      </c>
      <c r="G148" s="234"/>
      <c r="H148" s="238">
        <v>480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182</v>
      </c>
      <c r="AU148" s="244" t="s">
        <v>86</v>
      </c>
      <c r="AV148" s="13" t="s">
        <v>86</v>
      </c>
      <c r="AW148" s="13" t="s">
        <v>32</v>
      </c>
      <c r="AX148" s="13" t="s">
        <v>76</v>
      </c>
      <c r="AY148" s="244" t="s">
        <v>173</v>
      </c>
    </row>
    <row r="149" s="13" customFormat="1">
      <c r="A149" s="13"/>
      <c r="B149" s="233"/>
      <c r="C149" s="234"/>
      <c r="D149" s="235" t="s">
        <v>182</v>
      </c>
      <c r="E149" s="236" t="s">
        <v>1</v>
      </c>
      <c r="F149" s="237" t="s">
        <v>785</v>
      </c>
      <c r="G149" s="234"/>
      <c r="H149" s="238">
        <v>205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182</v>
      </c>
      <c r="AU149" s="244" t="s">
        <v>86</v>
      </c>
      <c r="AV149" s="13" t="s">
        <v>86</v>
      </c>
      <c r="AW149" s="13" t="s">
        <v>32</v>
      </c>
      <c r="AX149" s="13" t="s">
        <v>76</v>
      </c>
      <c r="AY149" s="244" t="s">
        <v>173</v>
      </c>
    </row>
    <row r="150" s="14" customFormat="1">
      <c r="A150" s="14"/>
      <c r="B150" s="245"/>
      <c r="C150" s="246"/>
      <c r="D150" s="235" t="s">
        <v>182</v>
      </c>
      <c r="E150" s="247" t="s">
        <v>1</v>
      </c>
      <c r="F150" s="248" t="s">
        <v>185</v>
      </c>
      <c r="G150" s="246"/>
      <c r="H150" s="249">
        <v>685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182</v>
      </c>
      <c r="AU150" s="255" t="s">
        <v>86</v>
      </c>
      <c r="AV150" s="14" t="s">
        <v>180</v>
      </c>
      <c r="AW150" s="14" t="s">
        <v>32</v>
      </c>
      <c r="AX150" s="14" t="s">
        <v>84</v>
      </c>
      <c r="AY150" s="255" t="s">
        <v>173</v>
      </c>
    </row>
    <row r="151" s="12" customFormat="1" ht="22.8" customHeight="1">
      <c r="A151" s="12"/>
      <c r="B151" s="204"/>
      <c r="C151" s="205"/>
      <c r="D151" s="206" t="s">
        <v>75</v>
      </c>
      <c r="E151" s="218" t="s">
        <v>200</v>
      </c>
      <c r="F151" s="218" t="s">
        <v>249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SUM(P152:P165)</f>
        <v>0</v>
      </c>
      <c r="Q151" s="212"/>
      <c r="R151" s="213">
        <f>SUM(R152:R165)</f>
        <v>0</v>
      </c>
      <c r="S151" s="212"/>
      <c r="T151" s="214">
        <f>SUM(T152:T165)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84</v>
      </c>
      <c r="AT151" s="216" t="s">
        <v>75</v>
      </c>
      <c r="AU151" s="216" t="s">
        <v>84</v>
      </c>
      <c r="AY151" s="215" t="s">
        <v>173</v>
      </c>
      <c r="BK151" s="217">
        <f>SUM(BK152:BK165)</f>
        <v>0</v>
      </c>
    </row>
    <row r="152" s="2" customFormat="1" ht="24.15" customHeight="1">
      <c r="A152" s="39"/>
      <c r="B152" s="40"/>
      <c r="C152" s="220" t="s">
        <v>222</v>
      </c>
      <c r="D152" s="220" t="s">
        <v>175</v>
      </c>
      <c r="E152" s="221" t="s">
        <v>380</v>
      </c>
      <c r="F152" s="222" t="s">
        <v>381</v>
      </c>
      <c r="G152" s="223" t="s">
        <v>208</v>
      </c>
      <c r="H152" s="224">
        <v>1275</v>
      </c>
      <c r="I152" s="225"/>
      <c r="J152" s="226">
        <f>ROUND(I152*H152,2)</f>
        <v>0</v>
      </c>
      <c r="K152" s="222" t="s">
        <v>179</v>
      </c>
      <c r="L152" s="45"/>
      <c r="M152" s="227" t="s">
        <v>1</v>
      </c>
      <c r="N152" s="228" t="s">
        <v>41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180</v>
      </c>
      <c r="AT152" s="231" t="s">
        <v>175</v>
      </c>
      <c r="AU152" s="231" t="s">
        <v>86</v>
      </c>
      <c r="AY152" s="18" t="s">
        <v>173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84</v>
      </c>
      <c r="BK152" s="232">
        <f>ROUND(I152*H152,2)</f>
        <v>0</v>
      </c>
      <c r="BL152" s="18" t="s">
        <v>180</v>
      </c>
      <c r="BM152" s="231" t="s">
        <v>382</v>
      </c>
    </row>
    <row r="153" s="13" customFormat="1">
      <c r="A153" s="13"/>
      <c r="B153" s="233"/>
      <c r="C153" s="234"/>
      <c r="D153" s="235" t="s">
        <v>182</v>
      </c>
      <c r="E153" s="236" t="s">
        <v>1</v>
      </c>
      <c r="F153" s="237" t="s">
        <v>371</v>
      </c>
      <c r="G153" s="234"/>
      <c r="H153" s="238">
        <v>1275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182</v>
      </c>
      <c r="AU153" s="244" t="s">
        <v>86</v>
      </c>
      <c r="AV153" s="13" t="s">
        <v>86</v>
      </c>
      <c r="AW153" s="13" t="s">
        <v>32</v>
      </c>
      <c r="AX153" s="13" t="s">
        <v>84</v>
      </c>
      <c r="AY153" s="244" t="s">
        <v>173</v>
      </c>
    </row>
    <row r="154" s="2" customFormat="1" ht="24.15" customHeight="1">
      <c r="A154" s="39"/>
      <c r="B154" s="40"/>
      <c r="C154" s="220" t="s">
        <v>227</v>
      </c>
      <c r="D154" s="220" t="s">
        <v>175</v>
      </c>
      <c r="E154" s="221" t="s">
        <v>383</v>
      </c>
      <c r="F154" s="222" t="s">
        <v>384</v>
      </c>
      <c r="G154" s="223" t="s">
        <v>208</v>
      </c>
      <c r="H154" s="224">
        <v>1275</v>
      </c>
      <c r="I154" s="225"/>
      <c r="J154" s="226">
        <f>ROUND(I154*H154,2)</f>
        <v>0</v>
      </c>
      <c r="K154" s="222" t="s">
        <v>179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180</v>
      </c>
      <c r="AT154" s="231" t="s">
        <v>175</v>
      </c>
      <c r="AU154" s="231" t="s">
        <v>86</v>
      </c>
      <c r="AY154" s="18" t="s">
        <v>173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180</v>
      </c>
      <c r="BM154" s="231" t="s">
        <v>385</v>
      </c>
    </row>
    <row r="155" s="13" customFormat="1">
      <c r="A155" s="13"/>
      <c r="B155" s="233"/>
      <c r="C155" s="234"/>
      <c r="D155" s="235" t="s">
        <v>182</v>
      </c>
      <c r="E155" s="236" t="s">
        <v>1</v>
      </c>
      <c r="F155" s="237" t="s">
        <v>371</v>
      </c>
      <c r="G155" s="234"/>
      <c r="H155" s="238">
        <v>1275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182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173</v>
      </c>
    </row>
    <row r="156" s="2" customFormat="1" ht="24.15" customHeight="1">
      <c r="A156" s="39"/>
      <c r="B156" s="40"/>
      <c r="C156" s="220" t="s">
        <v>232</v>
      </c>
      <c r="D156" s="220" t="s">
        <v>175</v>
      </c>
      <c r="E156" s="221" t="s">
        <v>386</v>
      </c>
      <c r="F156" s="222" t="s">
        <v>387</v>
      </c>
      <c r="G156" s="223" t="s">
        <v>208</v>
      </c>
      <c r="H156" s="224">
        <v>1275</v>
      </c>
      <c r="I156" s="225"/>
      <c r="J156" s="226">
        <f>ROUND(I156*H156,2)</f>
        <v>0</v>
      </c>
      <c r="K156" s="222" t="s">
        <v>179</v>
      </c>
      <c r="L156" s="45"/>
      <c r="M156" s="227" t="s">
        <v>1</v>
      </c>
      <c r="N156" s="228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180</v>
      </c>
      <c r="AT156" s="231" t="s">
        <v>175</v>
      </c>
      <c r="AU156" s="231" t="s">
        <v>86</v>
      </c>
      <c r="AY156" s="18" t="s">
        <v>173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180</v>
      </c>
      <c r="BM156" s="231" t="s">
        <v>388</v>
      </c>
    </row>
    <row r="157" s="13" customFormat="1">
      <c r="A157" s="13"/>
      <c r="B157" s="233"/>
      <c r="C157" s="234"/>
      <c r="D157" s="235" t="s">
        <v>182</v>
      </c>
      <c r="E157" s="236" t="s">
        <v>1</v>
      </c>
      <c r="F157" s="237" t="s">
        <v>371</v>
      </c>
      <c r="G157" s="234"/>
      <c r="H157" s="238">
        <v>1275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182</v>
      </c>
      <c r="AU157" s="244" t="s">
        <v>86</v>
      </c>
      <c r="AV157" s="13" t="s">
        <v>86</v>
      </c>
      <c r="AW157" s="13" t="s">
        <v>32</v>
      </c>
      <c r="AX157" s="13" t="s">
        <v>84</v>
      </c>
      <c r="AY157" s="244" t="s">
        <v>173</v>
      </c>
    </row>
    <row r="158" s="2" customFormat="1" ht="24.15" customHeight="1">
      <c r="A158" s="39"/>
      <c r="B158" s="40"/>
      <c r="C158" s="220" t="s">
        <v>237</v>
      </c>
      <c r="D158" s="220" t="s">
        <v>175</v>
      </c>
      <c r="E158" s="221" t="s">
        <v>389</v>
      </c>
      <c r="F158" s="222" t="s">
        <v>390</v>
      </c>
      <c r="G158" s="223" t="s">
        <v>208</v>
      </c>
      <c r="H158" s="224">
        <v>1275</v>
      </c>
      <c r="I158" s="225"/>
      <c r="J158" s="226">
        <f>ROUND(I158*H158,2)</f>
        <v>0</v>
      </c>
      <c r="K158" s="222" t="s">
        <v>1</v>
      </c>
      <c r="L158" s="45"/>
      <c r="M158" s="227" t="s">
        <v>1</v>
      </c>
      <c r="N158" s="228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180</v>
      </c>
      <c r="AT158" s="231" t="s">
        <v>175</v>
      </c>
      <c r="AU158" s="231" t="s">
        <v>86</v>
      </c>
      <c r="AY158" s="18" t="s">
        <v>173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180</v>
      </c>
      <c r="BM158" s="231" t="s">
        <v>391</v>
      </c>
    </row>
    <row r="159" s="13" customFormat="1">
      <c r="A159" s="13"/>
      <c r="B159" s="233"/>
      <c r="C159" s="234"/>
      <c r="D159" s="235" t="s">
        <v>182</v>
      </c>
      <c r="E159" s="236" t="s">
        <v>1</v>
      </c>
      <c r="F159" s="237" t="s">
        <v>786</v>
      </c>
      <c r="G159" s="234"/>
      <c r="H159" s="238">
        <v>1275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182</v>
      </c>
      <c r="AU159" s="244" t="s">
        <v>86</v>
      </c>
      <c r="AV159" s="13" t="s">
        <v>86</v>
      </c>
      <c r="AW159" s="13" t="s">
        <v>32</v>
      </c>
      <c r="AX159" s="13" t="s">
        <v>76</v>
      </c>
      <c r="AY159" s="244" t="s">
        <v>173</v>
      </c>
    </row>
    <row r="160" s="14" customFormat="1">
      <c r="A160" s="14"/>
      <c r="B160" s="245"/>
      <c r="C160" s="246"/>
      <c r="D160" s="235" t="s">
        <v>182</v>
      </c>
      <c r="E160" s="247" t="s">
        <v>371</v>
      </c>
      <c r="F160" s="248" t="s">
        <v>185</v>
      </c>
      <c r="G160" s="246"/>
      <c r="H160" s="249">
        <v>1275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182</v>
      </c>
      <c r="AU160" s="255" t="s">
        <v>86</v>
      </c>
      <c r="AV160" s="14" t="s">
        <v>180</v>
      </c>
      <c r="AW160" s="14" t="s">
        <v>32</v>
      </c>
      <c r="AX160" s="14" t="s">
        <v>84</v>
      </c>
      <c r="AY160" s="255" t="s">
        <v>173</v>
      </c>
    </row>
    <row r="161" s="2" customFormat="1" ht="16.5" customHeight="1">
      <c r="A161" s="39"/>
      <c r="B161" s="40"/>
      <c r="C161" s="220" t="s">
        <v>243</v>
      </c>
      <c r="D161" s="220" t="s">
        <v>175</v>
      </c>
      <c r="E161" s="221" t="s">
        <v>737</v>
      </c>
      <c r="F161" s="222" t="s">
        <v>738</v>
      </c>
      <c r="G161" s="223" t="s">
        <v>453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180</v>
      </c>
      <c r="AT161" s="231" t="s">
        <v>175</v>
      </c>
      <c r="AU161" s="231" t="s">
        <v>86</v>
      </c>
      <c r="AY161" s="18" t="s">
        <v>173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180</v>
      </c>
      <c r="BM161" s="231" t="s">
        <v>739</v>
      </c>
    </row>
    <row r="162" s="2" customFormat="1" ht="16.5" customHeight="1">
      <c r="A162" s="39"/>
      <c r="B162" s="40"/>
      <c r="C162" s="220" t="s">
        <v>250</v>
      </c>
      <c r="D162" s="220" t="s">
        <v>175</v>
      </c>
      <c r="E162" s="221" t="s">
        <v>347</v>
      </c>
      <c r="F162" s="222" t="s">
        <v>348</v>
      </c>
      <c r="G162" s="223" t="s">
        <v>208</v>
      </c>
      <c r="H162" s="224">
        <v>32</v>
      </c>
      <c r="I162" s="225"/>
      <c r="J162" s="226">
        <f>ROUND(I162*H162,2)</f>
        <v>0</v>
      </c>
      <c r="K162" s="222" t="s">
        <v>1</v>
      </c>
      <c r="L162" s="45"/>
      <c r="M162" s="227" t="s">
        <v>1</v>
      </c>
      <c r="N162" s="228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180</v>
      </c>
      <c r="AT162" s="231" t="s">
        <v>175</v>
      </c>
      <c r="AU162" s="231" t="s">
        <v>86</v>
      </c>
      <c r="AY162" s="18" t="s">
        <v>173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180</v>
      </c>
      <c r="BM162" s="231" t="s">
        <v>787</v>
      </c>
    </row>
    <row r="163" s="13" customFormat="1">
      <c r="A163" s="13"/>
      <c r="B163" s="233"/>
      <c r="C163" s="234"/>
      <c r="D163" s="235" t="s">
        <v>182</v>
      </c>
      <c r="E163" s="236" t="s">
        <v>1</v>
      </c>
      <c r="F163" s="237" t="s">
        <v>788</v>
      </c>
      <c r="G163" s="234"/>
      <c r="H163" s="238">
        <v>32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182</v>
      </c>
      <c r="AU163" s="244" t="s">
        <v>86</v>
      </c>
      <c r="AV163" s="13" t="s">
        <v>86</v>
      </c>
      <c r="AW163" s="13" t="s">
        <v>32</v>
      </c>
      <c r="AX163" s="13" t="s">
        <v>76</v>
      </c>
      <c r="AY163" s="244" t="s">
        <v>173</v>
      </c>
    </row>
    <row r="164" s="16" customFormat="1">
      <c r="A164" s="16"/>
      <c r="B164" s="284"/>
      <c r="C164" s="285"/>
      <c r="D164" s="235" t="s">
        <v>182</v>
      </c>
      <c r="E164" s="286" t="s">
        <v>753</v>
      </c>
      <c r="F164" s="287" t="s">
        <v>458</v>
      </c>
      <c r="G164" s="285"/>
      <c r="H164" s="288">
        <v>32</v>
      </c>
      <c r="I164" s="289"/>
      <c r="J164" s="285"/>
      <c r="K164" s="285"/>
      <c r="L164" s="290"/>
      <c r="M164" s="291"/>
      <c r="N164" s="292"/>
      <c r="O164" s="292"/>
      <c r="P164" s="292"/>
      <c r="Q164" s="292"/>
      <c r="R164" s="292"/>
      <c r="S164" s="292"/>
      <c r="T164" s="29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94" t="s">
        <v>182</v>
      </c>
      <c r="AU164" s="294" t="s">
        <v>86</v>
      </c>
      <c r="AV164" s="16" t="s">
        <v>190</v>
      </c>
      <c r="AW164" s="16" t="s">
        <v>32</v>
      </c>
      <c r="AX164" s="16" t="s">
        <v>76</v>
      </c>
      <c r="AY164" s="294" t="s">
        <v>173</v>
      </c>
    </row>
    <row r="165" s="14" customFormat="1">
      <c r="A165" s="14"/>
      <c r="B165" s="245"/>
      <c r="C165" s="246"/>
      <c r="D165" s="235" t="s">
        <v>182</v>
      </c>
      <c r="E165" s="247" t="s">
        <v>1</v>
      </c>
      <c r="F165" s="248" t="s">
        <v>185</v>
      </c>
      <c r="G165" s="246"/>
      <c r="H165" s="249">
        <v>32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182</v>
      </c>
      <c r="AU165" s="255" t="s">
        <v>86</v>
      </c>
      <c r="AV165" s="14" t="s">
        <v>180</v>
      </c>
      <c r="AW165" s="14" t="s">
        <v>32</v>
      </c>
      <c r="AX165" s="14" t="s">
        <v>84</v>
      </c>
      <c r="AY165" s="255" t="s">
        <v>173</v>
      </c>
    </row>
    <row r="166" s="12" customFormat="1" ht="22.8" customHeight="1">
      <c r="A166" s="12"/>
      <c r="B166" s="204"/>
      <c r="C166" s="205"/>
      <c r="D166" s="206" t="s">
        <v>75</v>
      </c>
      <c r="E166" s="218" t="s">
        <v>222</v>
      </c>
      <c r="F166" s="218" t="s">
        <v>284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SUM(P167:P169)</f>
        <v>0</v>
      </c>
      <c r="Q166" s="212"/>
      <c r="R166" s="213">
        <f>SUM(R167:R169)</f>
        <v>143.22159600000001</v>
      </c>
      <c r="S166" s="212"/>
      <c r="T166" s="214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84</v>
      </c>
      <c r="AT166" s="216" t="s">
        <v>75</v>
      </c>
      <c r="AU166" s="216" t="s">
        <v>84</v>
      </c>
      <c r="AY166" s="215" t="s">
        <v>173</v>
      </c>
      <c r="BK166" s="217">
        <f>SUM(BK167:BK169)</f>
        <v>0</v>
      </c>
    </row>
    <row r="167" s="2" customFormat="1" ht="16.5" customHeight="1">
      <c r="A167" s="39"/>
      <c r="B167" s="40"/>
      <c r="C167" s="220" t="s">
        <v>8</v>
      </c>
      <c r="D167" s="220" t="s">
        <v>175</v>
      </c>
      <c r="E167" s="221" t="s">
        <v>712</v>
      </c>
      <c r="F167" s="222" t="s">
        <v>789</v>
      </c>
      <c r="G167" s="223" t="s">
        <v>288</v>
      </c>
      <c r="H167" s="224">
        <v>850</v>
      </c>
      <c r="I167" s="225"/>
      <c r="J167" s="226">
        <f>ROUND(I167*H167,2)</f>
        <v>0</v>
      </c>
      <c r="K167" s="222" t="s">
        <v>1</v>
      </c>
      <c r="L167" s="45"/>
      <c r="M167" s="227" t="s">
        <v>1</v>
      </c>
      <c r="N167" s="228" t="s">
        <v>41</v>
      </c>
      <c r="O167" s="92"/>
      <c r="P167" s="229">
        <f>O167*H167</f>
        <v>0</v>
      </c>
      <c r="Q167" s="229">
        <v>0.16849</v>
      </c>
      <c r="R167" s="229">
        <f>Q167*H167</f>
        <v>143.2165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180</v>
      </c>
      <c r="AT167" s="231" t="s">
        <v>175</v>
      </c>
      <c r="AU167" s="231" t="s">
        <v>86</v>
      </c>
      <c r="AY167" s="18" t="s">
        <v>173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180</v>
      </c>
      <c r="BM167" s="231" t="s">
        <v>790</v>
      </c>
    </row>
    <row r="168" s="2" customFormat="1" ht="16.5" customHeight="1">
      <c r="A168" s="39"/>
      <c r="B168" s="40"/>
      <c r="C168" s="220" t="s">
        <v>260</v>
      </c>
      <c r="D168" s="220" t="s">
        <v>175</v>
      </c>
      <c r="E168" s="221" t="s">
        <v>302</v>
      </c>
      <c r="F168" s="222" t="s">
        <v>303</v>
      </c>
      <c r="G168" s="223" t="s">
        <v>208</v>
      </c>
      <c r="H168" s="224">
        <v>39.200000000000003</v>
      </c>
      <c r="I168" s="225"/>
      <c r="J168" s="226">
        <f>ROUND(I168*H168,2)</f>
        <v>0</v>
      </c>
      <c r="K168" s="222" t="s">
        <v>179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0.00012999999999999999</v>
      </c>
      <c r="R168" s="229">
        <f>Q168*H168</f>
        <v>0.0050959999999999998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180</v>
      </c>
      <c r="AT168" s="231" t="s">
        <v>175</v>
      </c>
      <c r="AU168" s="231" t="s">
        <v>86</v>
      </c>
      <c r="AY168" s="18" t="s">
        <v>173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180</v>
      </c>
      <c r="BM168" s="231" t="s">
        <v>791</v>
      </c>
    </row>
    <row r="169" s="13" customFormat="1">
      <c r="A169" s="13"/>
      <c r="B169" s="233"/>
      <c r="C169" s="234"/>
      <c r="D169" s="235" t="s">
        <v>182</v>
      </c>
      <c r="E169" s="236" t="s">
        <v>1</v>
      </c>
      <c r="F169" s="237" t="s">
        <v>792</v>
      </c>
      <c r="G169" s="234"/>
      <c r="H169" s="238">
        <v>39.200000000000003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182</v>
      </c>
      <c r="AU169" s="244" t="s">
        <v>86</v>
      </c>
      <c r="AV169" s="13" t="s">
        <v>86</v>
      </c>
      <c r="AW169" s="13" t="s">
        <v>32</v>
      </c>
      <c r="AX169" s="13" t="s">
        <v>84</v>
      </c>
      <c r="AY169" s="244" t="s">
        <v>173</v>
      </c>
    </row>
    <row r="170" s="12" customFormat="1" ht="22.8" customHeight="1">
      <c r="A170" s="12"/>
      <c r="B170" s="204"/>
      <c r="C170" s="205"/>
      <c r="D170" s="206" t="s">
        <v>75</v>
      </c>
      <c r="E170" s="218" t="s">
        <v>305</v>
      </c>
      <c r="F170" s="218" t="s">
        <v>306</v>
      </c>
      <c r="G170" s="205"/>
      <c r="H170" s="205"/>
      <c r="I170" s="208"/>
      <c r="J170" s="219">
        <f>BK170</f>
        <v>0</v>
      </c>
      <c r="K170" s="205"/>
      <c r="L170" s="210"/>
      <c r="M170" s="211"/>
      <c r="N170" s="212"/>
      <c r="O170" s="212"/>
      <c r="P170" s="213">
        <f>P171</f>
        <v>0</v>
      </c>
      <c r="Q170" s="212"/>
      <c r="R170" s="213">
        <f>R171</f>
        <v>0</v>
      </c>
      <c r="S170" s="212"/>
      <c r="T170" s="21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84</v>
      </c>
      <c r="AT170" s="216" t="s">
        <v>75</v>
      </c>
      <c r="AU170" s="216" t="s">
        <v>84</v>
      </c>
      <c r="AY170" s="215" t="s">
        <v>173</v>
      </c>
      <c r="BK170" s="217">
        <f>BK171</f>
        <v>0</v>
      </c>
    </row>
    <row r="171" s="2" customFormat="1" ht="16.5" customHeight="1">
      <c r="A171" s="39"/>
      <c r="B171" s="40"/>
      <c r="C171" s="220" t="s">
        <v>266</v>
      </c>
      <c r="D171" s="220" t="s">
        <v>175</v>
      </c>
      <c r="E171" s="221" t="s">
        <v>308</v>
      </c>
      <c r="F171" s="222" t="s">
        <v>309</v>
      </c>
      <c r="G171" s="223" t="s">
        <v>246</v>
      </c>
      <c r="H171" s="224">
        <v>143.22200000000001</v>
      </c>
      <c r="I171" s="225"/>
      <c r="J171" s="226">
        <f>ROUND(I171*H171,2)</f>
        <v>0</v>
      </c>
      <c r="K171" s="222" t="s">
        <v>179</v>
      </c>
      <c r="L171" s="45"/>
      <c r="M171" s="227" t="s">
        <v>1</v>
      </c>
      <c r="N171" s="228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180</v>
      </c>
      <c r="AT171" s="231" t="s">
        <v>175</v>
      </c>
      <c r="AU171" s="231" t="s">
        <v>86</v>
      </c>
      <c r="AY171" s="18" t="s">
        <v>173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180</v>
      </c>
      <c r="BM171" s="231" t="s">
        <v>793</v>
      </c>
    </row>
    <row r="172" s="12" customFormat="1" ht="22.8" customHeight="1">
      <c r="A172" s="12"/>
      <c r="B172" s="204"/>
      <c r="C172" s="205"/>
      <c r="D172" s="206" t="s">
        <v>75</v>
      </c>
      <c r="E172" s="218" t="s">
        <v>357</v>
      </c>
      <c r="F172" s="218" t="s">
        <v>358</v>
      </c>
      <c r="G172" s="205"/>
      <c r="H172" s="205"/>
      <c r="I172" s="208"/>
      <c r="J172" s="219">
        <f>BK172</f>
        <v>0</v>
      </c>
      <c r="K172" s="205"/>
      <c r="L172" s="210"/>
      <c r="M172" s="211"/>
      <c r="N172" s="212"/>
      <c r="O172" s="212"/>
      <c r="P172" s="213">
        <f>SUM(P173:P175)</f>
        <v>0</v>
      </c>
      <c r="Q172" s="212"/>
      <c r="R172" s="213">
        <f>SUM(R173:R175)</f>
        <v>0</v>
      </c>
      <c r="S172" s="212"/>
      <c r="T172" s="21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5" t="s">
        <v>84</v>
      </c>
      <c r="AT172" s="216" t="s">
        <v>75</v>
      </c>
      <c r="AU172" s="216" t="s">
        <v>84</v>
      </c>
      <c r="AY172" s="215" t="s">
        <v>173</v>
      </c>
      <c r="BK172" s="217">
        <f>SUM(BK173:BK175)</f>
        <v>0</v>
      </c>
    </row>
    <row r="173" s="2" customFormat="1" ht="24.15" customHeight="1">
      <c r="A173" s="39"/>
      <c r="B173" s="40"/>
      <c r="C173" s="220" t="s">
        <v>271</v>
      </c>
      <c r="D173" s="220" t="s">
        <v>175</v>
      </c>
      <c r="E173" s="221" t="s">
        <v>794</v>
      </c>
      <c r="F173" s="222" t="s">
        <v>795</v>
      </c>
      <c r="G173" s="223" t="s">
        <v>361</v>
      </c>
      <c r="H173" s="224">
        <v>1</v>
      </c>
      <c r="I173" s="225"/>
      <c r="J173" s="226">
        <f>ROUND(I173*H173,2)</f>
        <v>0</v>
      </c>
      <c r="K173" s="222" t="s">
        <v>1</v>
      </c>
      <c r="L173" s="45"/>
      <c r="M173" s="227" t="s">
        <v>1</v>
      </c>
      <c r="N173" s="228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180</v>
      </c>
      <c r="AT173" s="231" t="s">
        <v>175</v>
      </c>
      <c r="AU173" s="231" t="s">
        <v>86</v>
      </c>
      <c r="AY173" s="18" t="s">
        <v>173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180</v>
      </c>
      <c r="BM173" s="231" t="s">
        <v>796</v>
      </c>
    </row>
    <row r="174" s="2" customFormat="1" ht="24.15" customHeight="1">
      <c r="A174" s="39"/>
      <c r="B174" s="40"/>
      <c r="C174" s="220" t="s">
        <v>278</v>
      </c>
      <c r="D174" s="220" t="s">
        <v>175</v>
      </c>
      <c r="E174" s="221" t="s">
        <v>797</v>
      </c>
      <c r="F174" s="222" t="s">
        <v>798</v>
      </c>
      <c r="G174" s="223" t="s">
        <v>361</v>
      </c>
      <c r="H174" s="224">
        <v>26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180</v>
      </c>
      <c r="AT174" s="231" t="s">
        <v>175</v>
      </c>
      <c r="AU174" s="231" t="s">
        <v>86</v>
      </c>
      <c r="AY174" s="18" t="s">
        <v>173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180</v>
      </c>
      <c r="BM174" s="231" t="s">
        <v>799</v>
      </c>
    </row>
    <row r="175" s="13" customFormat="1">
      <c r="A175" s="13"/>
      <c r="B175" s="233"/>
      <c r="C175" s="234"/>
      <c r="D175" s="235" t="s">
        <v>182</v>
      </c>
      <c r="E175" s="236" t="s">
        <v>1</v>
      </c>
      <c r="F175" s="237" t="s">
        <v>800</v>
      </c>
      <c r="G175" s="234"/>
      <c r="H175" s="238">
        <v>26</v>
      </c>
      <c r="I175" s="239"/>
      <c r="J175" s="234"/>
      <c r="K175" s="234"/>
      <c r="L175" s="240"/>
      <c r="M175" s="281"/>
      <c r="N175" s="282"/>
      <c r="O175" s="282"/>
      <c r="P175" s="282"/>
      <c r="Q175" s="282"/>
      <c r="R175" s="282"/>
      <c r="S175" s="282"/>
      <c r="T175" s="28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182</v>
      </c>
      <c r="AU175" s="244" t="s">
        <v>86</v>
      </c>
      <c r="AV175" s="13" t="s">
        <v>86</v>
      </c>
      <c r="AW175" s="13" t="s">
        <v>32</v>
      </c>
      <c r="AX175" s="13" t="s">
        <v>84</v>
      </c>
      <c r="AY175" s="244" t="s">
        <v>173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aMs1mm5zgXxT2mzFN6PVRHS2p0ZSiytj7K46RAR+UKYmvQ7wiYK3fyH9m/UUyUSAuT1PJbFGeoIEAz3nd29jkw==" hashValue="fW4mPtiFvucJ9G7th3ik2swYuuyKwIf9ttW7FCjJdAgSl61Ly33TLduCDp4Cl9KTn9hSXepbBObvdw/SMI5amQ==" algorithmName="SHA-512" password="CC35"/>
  <autoFilter ref="C121:K17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129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Vranovice sportoviště (7.6.2022)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142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801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7. 6. 2022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">
        <v>31</v>
      </c>
      <c r="F21" s="39"/>
      <c r="G21" s="39"/>
      <c r="H21" s="39"/>
      <c r="I21" s="142" t="s">
        <v>27</v>
      </c>
      <c r="J21" s="145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 xml:space="preserve"> 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ROUND((SUM(BE120:BE139)),  2)</f>
        <v>0</v>
      </c>
      <c r="G33" s="39"/>
      <c r="H33" s="39"/>
      <c r="I33" s="157">
        <v>0.20999999999999999</v>
      </c>
      <c r="J33" s="156">
        <f>ROUND(((SUM(BE120:BE139))*I33),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ROUND((SUM(BF120:BF139)),  2)</f>
        <v>0</v>
      </c>
      <c r="G34" s="39"/>
      <c r="H34" s="39"/>
      <c r="I34" s="157">
        <v>0.14999999999999999</v>
      </c>
      <c r="J34" s="156">
        <f>ROUND(((SUM(BF120:BF139))*I34),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ROUND((SUM(BG120:BG139)),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ROUND((SUM(BH120:BH139)),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ROUND((SUM(BI120:BI139)),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Vranovice sportoviště (7.6.2022)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Vranovice</v>
      </c>
      <c r="G89" s="41"/>
      <c r="H89" s="41"/>
      <c r="I89" s="33" t="s">
        <v>22</v>
      </c>
      <c r="J89" s="80" t="str">
        <f>IF(J12="","",J12)</f>
        <v>7. 6. 2022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Obec Vranovice, Školní 1, Vranovice 691 25</v>
      </c>
      <c r="G91" s="41"/>
      <c r="H91" s="41"/>
      <c r="I91" s="33" t="s">
        <v>30</v>
      </c>
      <c r="J91" s="37" t="str">
        <f>E21</f>
        <v xml:space="preserve">Projecticon s.r.o., A. Kopeckého 151, Nový Hrádek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145</v>
      </c>
      <c r="D94" s="178"/>
      <c r="E94" s="178"/>
      <c r="F94" s="178"/>
      <c r="G94" s="178"/>
      <c r="H94" s="178"/>
      <c r="I94" s="178"/>
      <c r="J94" s="179" t="s">
        <v>146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147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148</v>
      </c>
    </row>
    <row r="97" s="9" customFormat="1" ht="24.96" customHeight="1">
      <c r="A97" s="9"/>
      <c r="B97" s="181"/>
      <c r="C97" s="182"/>
      <c r="D97" s="183" t="s">
        <v>802</v>
      </c>
      <c r="E97" s="184"/>
      <c r="F97" s="184"/>
      <c r="G97" s="184"/>
      <c r="H97" s="184"/>
      <c r="I97" s="184"/>
      <c r="J97" s="185">
        <f>J121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803</v>
      </c>
      <c r="E98" s="190"/>
      <c r="F98" s="190"/>
      <c r="G98" s="190"/>
      <c r="H98" s="190"/>
      <c r="I98" s="190"/>
      <c r="J98" s="191">
        <f>J122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804</v>
      </c>
      <c r="E99" s="190"/>
      <c r="F99" s="190"/>
      <c r="G99" s="190"/>
      <c r="H99" s="190"/>
      <c r="I99" s="190"/>
      <c r="J99" s="191">
        <f>J131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805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6" t="str">
        <f>E7</f>
        <v>Vranovice sportoviště (7.6.2022)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a ostatní rozpočtovací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Vranovice</v>
      </c>
      <c r="G114" s="41"/>
      <c r="H114" s="41"/>
      <c r="I114" s="33" t="s">
        <v>22</v>
      </c>
      <c r="J114" s="80" t="str">
        <f>IF(J12="","",J12)</f>
        <v>7. 6. 2022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Obec Vranovice, Školní 1, Vranovice 691 25</v>
      </c>
      <c r="G116" s="41"/>
      <c r="H116" s="41"/>
      <c r="I116" s="33" t="s">
        <v>30</v>
      </c>
      <c r="J116" s="37" t="str">
        <f>E21</f>
        <v xml:space="preserve">Projecticon s.r.o., A. Kopeckého 151, Nový Hrádek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3"/>
      <c r="B119" s="194"/>
      <c r="C119" s="195" t="s">
        <v>159</v>
      </c>
      <c r="D119" s="196" t="s">
        <v>61</v>
      </c>
      <c r="E119" s="196" t="s">
        <v>57</v>
      </c>
      <c r="F119" s="196" t="s">
        <v>58</v>
      </c>
      <c r="G119" s="196" t="s">
        <v>160</v>
      </c>
      <c r="H119" s="196" t="s">
        <v>161</v>
      </c>
      <c r="I119" s="196" t="s">
        <v>162</v>
      </c>
      <c r="J119" s="196" t="s">
        <v>146</v>
      </c>
      <c r="K119" s="197" t="s">
        <v>163</v>
      </c>
      <c r="L119" s="198"/>
      <c r="M119" s="101" t="s">
        <v>1</v>
      </c>
      <c r="N119" s="102" t="s">
        <v>40</v>
      </c>
      <c r="O119" s="102" t="s">
        <v>164</v>
      </c>
      <c r="P119" s="102" t="s">
        <v>165</v>
      </c>
      <c r="Q119" s="102" t="s">
        <v>166</v>
      </c>
      <c r="R119" s="102" t="s">
        <v>167</v>
      </c>
      <c r="S119" s="102" t="s">
        <v>168</v>
      </c>
      <c r="T119" s="103" t="s">
        <v>169</v>
      </c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</row>
    <row r="120" s="2" customFormat="1" ht="22.8" customHeight="1">
      <c r="A120" s="39"/>
      <c r="B120" s="40"/>
      <c r="C120" s="108" t="s">
        <v>170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120</v>
      </c>
      <c r="F121" s="207" t="s">
        <v>806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P122+P131+P135</f>
        <v>0</v>
      </c>
      <c r="Q121" s="212"/>
      <c r="R121" s="213">
        <f>R122+R131+R135</f>
        <v>0</v>
      </c>
      <c r="S121" s="212"/>
      <c r="T121" s="214">
        <f>T122+T131+T135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200</v>
      </c>
      <c r="AT121" s="216" t="s">
        <v>75</v>
      </c>
      <c r="AU121" s="216" t="s">
        <v>76</v>
      </c>
      <c r="AY121" s="215" t="s">
        <v>173</v>
      </c>
      <c r="BK121" s="217">
        <f>BK122+BK131+BK135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807</v>
      </c>
      <c r="F122" s="218" t="s">
        <v>808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SUM(P123:P130)</f>
        <v>0</v>
      </c>
      <c r="Q122" s="212"/>
      <c r="R122" s="213">
        <f>SUM(R123:R130)</f>
        <v>0</v>
      </c>
      <c r="S122" s="212"/>
      <c r="T122" s="214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200</v>
      </c>
      <c r="AT122" s="216" t="s">
        <v>75</v>
      </c>
      <c r="AU122" s="216" t="s">
        <v>84</v>
      </c>
      <c r="AY122" s="215" t="s">
        <v>173</v>
      </c>
      <c r="BK122" s="217">
        <f>SUM(BK123:BK130)</f>
        <v>0</v>
      </c>
    </row>
    <row r="123" s="2" customFormat="1" ht="16.5" customHeight="1">
      <c r="A123" s="39"/>
      <c r="B123" s="40"/>
      <c r="C123" s="220" t="s">
        <v>84</v>
      </c>
      <c r="D123" s="220" t="s">
        <v>175</v>
      </c>
      <c r="E123" s="221" t="s">
        <v>809</v>
      </c>
      <c r="F123" s="222" t="s">
        <v>810</v>
      </c>
      <c r="G123" s="223" t="s">
        <v>463</v>
      </c>
      <c r="H123" s="224">
        <v>1</v>
      </c>
      <c r="I123" s="225"/>
      <c r="J123" s="226">
        <f>ROUND(I123*H123,2)</f>
        <v>0</v>
      </c>
      <c r="K123" s="222" t="s">
        <v>179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811</v>
      </c>
      <c r="AT123" s="231" t="s">
        <v>175</v>
      </c>
      <c r="AU123" s="231" t="s">
        <v>86</v>
      </c>
      <c r="AY123" s="18" t="s">
        <v>173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811</v>
      </c>
      <c r="BM123" s="231" t="s">
        <v>812</v>
      </c>
    </row>
    <row r="124" s="15" customFormat="1">
      <c r="A124" s="15"/>
      <c r="B124" s="271"/>
      <c r="C124" s="272"/>
      <c r="D124" s="235" t="s">
        <v>182</v>
      </c>
      <c r="E124" s="273" t="s">
        <v>1</v>
      </c>
      <c r="F124" s="274" t="s">
        <v>813</v>
      </c>
      <c r="G124" s="272"/>
      <c r="H124" s="273" t="s">
        <v>1</v>
      </c>
      <c r="I124" s="275"/>
      <c r="J124" s="272"/>
      <c r="K124" s="272"/>
      <c r="L124" s="276"/>
      <c r="M124" s="277"/>
      <c r="N124" s="278"/>
      <c r="O124" s="278"/>
      <c r="P124" s="278"/>
      <c r="Q124" s="278"/>
      <c r="R124" s="278"/>
      <c r="S124" s="278"/>
      <c r="T124" s="27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0" t="s">
        <v>182</v>
      </c>
      <c r="AU124" s="280" t="s">
        <v>86</v>
      </c>
      <c r="AV124" s="15" t="s">
        <v>84</v>
      </c>
      <c r="AW124" s="15" t="s">
        <v>32</v>
      </c>
      <c r="AX124" s="15" t="s">
        <v>76</v>
      </c>
      <c r="AY124" s="280" t="s">
        <v>173</v>
      </c>
    </row>
    <row r="125" s="13" customFormat="1">
      <c r="A125" s="13"/>
      <c r="B125" s="233"/>
      <c r="C125" s="234"/>
      <c r="D125" s="235" t="s">
        <v>182</v>
      </c>
      <c r="E125" s="236" t="s">
        <v>1</v>
      </c>
      <c r="F125" s="237" t="s">
        <v>84</v>
      </c>
      <c r="G125" s="234"/>
      <c r="H125" s="238">
        <v>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182</v>
      </c>
      <c r="AU125" s="244" t="s">
        <v>86</v>
      </c>
      <c r="AV125" s="13" t="s">
        <v>86</v>
      </c>
      <c r="AW125" s="13" t="s">
        <v>32</v>
      </c>
      <c r="AX125" s="13" t="s">
        <v>84</v>
      </c>
      <c r="AY125" s="244" t="s">
        <v>173</v>
      </c>
    </row>
    <row r="126" s="2" customFormat="1" ht="16.5" customHeight="1">
      <c r="A126" s="39"/>
      <c r="B126" s="40"/>
      <c r="C126" s="220" t="s">
        <v>86</v>
      </c>
      <c r="D126" s="220" t="s">
        <v>175</v>
      </c>
      <c r="E126" s="221" t="s">
        <v>814</v>
      </c>
      <c r="F126" s="222" t="s">
        <v>815</v>
      </c>
      <c r="G126" s="223" t="s">
        <v>463</v>
      </c>
      <c r="H126" s="224">
        <v>1</v>
      </c>
      <c r="I126" s="225"/>
      <c r="J126" s="226">
        <f>ROUND(I126*H126,2)</f>
        <v>0</v>
      </c>
      <c r="K126" s="222" t="s">
        <v>179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811</v>
      </c>
      <c r="AT126" s="231" t="s">
        <v>175</v>
      </c>
      <c r="AU126" s="231" t="s">
        <v>86</v>
      </c>
      <c r="AY126" s="18" t="s">
        <v>173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811</v>
      </c>
      <c r="BM126" s="231" t="s">
        <v>816</v>
      </c>
    </row>
    <row r="127" s="15" customFormat="1">
      <c r="A127" s="15"/>
      <c r="B127" s="271"/>
      <c r="C127" s="272"/>
      <c r="D127" s="235" t="s">
        <v>182</v>
      </c>
      <c r="E127" s="273" t="s">
        <v>1</v>
      </c>
      <c r="F127" s="274" t="s">
        <v>817</v>
      </c>
      <c r="G127" s="272"/>
      <c r="H127" s="273" t="s">
        <v>1</v>
      </c>
      <c r="I127" s="275"/>
      <c r="J127" s="272"/>
      <c r="K127" s="272"/>
      <c r="L127" s="276"/>
      <c r="M127" s="277"/>
      <c r="N127" s="278"/>
      <c r="O127" s="278"/>
      <c r="P127" s="278"/>
      <c r="Q127" s="278"/>
      <c r="R127" s="278"/>
      <c r="S127" s="278"/>
      <c r="T127" s="279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0" t="s">
        <v>182</v>
      </c>
      <c r="AU127" s="280" t="s">
        <v>86</v>
      </c>
      <c r="AV127" s="15" t="s">
        <v>84</v>
      </c>
      <c r="AW127" s="15" t="s">
        <v>32</v>
      </c>
      <c r="AX127" s="15" t="s">
        <v>76</v>
      </c>
      <c r="AY127" s="280" t="s">
        <v>173</v>
      </c>
    </row>
    <row r="128" s="13" customFormat="1">
      <c r="A128" s="13"/>
      <c r="B128" s="233"/>
      <c r="C128" s="234"/>
      <c r="D128" s="235" t="s">
        <v>182</v>
      </c>
      <c r="E128" s="236" t="s">
        <v>1</v>
      </c>
      <c r="F128" s="237" t="s">
        <v>84</v>
      </c>
      <c r="G128" s="234"/>
      <c r="H128" s="238">
        <v>1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182</v>
      </c>
      <c r="AU128" s="244" t="s">
        <v>86</v>
      </c>
      <c r="AV128" s="13" t="s">
        <v>86</v>
      </c>
      <c r="AW128" s="13" t="s">
        <v>32</v>
      </c>
      <c r="AX128" s="13" t="s">
        <v>84</v>
      </c>
      <c r="AY128" s="244" t="s">
        <v>173</v>
      </c>
    </row>
    <row r="129" s="2" customFormat="1" ht="16.5" customHeight="1">
      <c r="A129" s="39"/>
      <c r="B129" s="40"/>
      <c r="C129" s="220" t="s">
        <v>190</v>
      </c>
      <c r="D129" s="220" t="s">
        <v>175</v>
      </c>
      <c r="E129" s="221" t="s">
        <v>818</v>
      </c>
      <c r="F129" s="222" t="s">
        <v>819</v>
      </c>
      <c r="G129" s="223" t="s">
        <v>820</v>
      </c>
      <c r="H129" s="224">
        <v>1</v>
      </c>
      <c r="I129" s="225"/>
      <c r="J129" s="226">
        <f>ROUND(I129*H129,2)</f>
        <v>0</v>
      </c>
      <c r="K129" s="222" t="s">
        <v>179</v>
      </c>
      <c r="L129" s="45"/>
      <c r="M129" s="227" t="s">
        <v>1</v>
      </c>
      <c r="N129" s="228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811</v>
      </c>
      <c r="AT129" s="231" t="s">
        <v>175</v>
      </c>
      <c r="AU129" s="231" t="s">
        <v>86</v>
      </c>
      <c r="AY129" s="18" t="s">
        <v>173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811</v>
      </c>
      <c r="BM129" s="231" t="s">
        <v>821</v>
      </c>
    </row>
    <row r="130" s="2" customFormat="1" ht="16.5" customHeight="1">
      <c r="A130" s="39"/>
      <c r="B130" s="40"/>
      <c r="C130" s="220" t="s">
        <v>180</v>
      </c>
      <c r="D130" s="220" t="s">
        <v>175</v>
      </c>
      <c r="E130" s="221" t="s">
        <v>822</v>
      </c>
      <c r="F130" s="222" t="s">
        <v>823</v>
      </c>
      <c r="G130" s="223" t="s">
        <v>463</v>
      </c>
      <c r="H130" s="224">
        <v>1</v>
      </c>
      <c r="I130" s="225"/>
      <c r="J130" s="226">
        <f>ROUND(I130*H130,2)</f>
        <v>0</v>
      </c>
      <c r="K130" s="222" t="s">
        <v>179</v>
      </c>
      <c r="L130" s="45"/>
      <c r="M130" s="227" t="s">
        <v>1</v>
      </c>
      <c r="N130" s="228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811</v>
      </c>
      <c r="AT130" s="231" t="s">
        <v>175</v>
      </c>
      <c r="AU130" s="231" t="s">
        <v>86</v>
      </c>
      <c r="AY130" s="18" t="s">
        <v>173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811</v>
      </c>
      <c r="BM130" s="231" t="s">
        <v>824</v>
      </c>
    </row>
    <row r="131" s="12" customFormat="1" ht="22.8" customHeight="1">
      <c r="A131" s="12"/>
      <c r="B131" s="204"/>
      <c r="C131" s="205"/>
      <c r="D131" s="206" t="s">
        <v>75</v>
      </c>
      <c r="E131" s="218" t="s">
        <v>825</v>
      </c>
      <c r="F131" s="218" t="s">
        <v>826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SUM(P132:P134)</f>
        <v>0</v>
      </c>
      <c r="Q131" s="212"/>
      <c r="R131" s="213">
        <f>SUM(R132:R134)</f>
        <v>0</v>
      </c>
      <c r="S131" s="212"/>
      <c r="T131" s="214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200</v>
      </c>
      <c r="AT131" s="216" t="s">
        <v>75</v>
      </c>
      <c r="AU131" s="216" t="s">
        <v>84</v>
      </c>
      <c r="AY131" s="215" t="s">
        <v>173</v>
      </c>
      <c r="BK131" s="217">
        <f>SUM(BK132:BK134)</f>
        <v>0</v>
      </c>
    </row>
    <row r="132" s="2" customFormat="1" ht="16.5" customHeight="1">
      <c r="A132" s="39"/>
      <c r="B132" s="40"/>
      <c r="C132" s="220" t="s">
        <v>200</v>
      </c>
      <c r="D132" s="220" t="s">
        <v>175</v>
      </c>
      <c r="E132" s="221" t="s">
        <v>827</v>
      </c>
      <c r="F132" s="222" t="s">
        <v>826</v>
      </c>
      <c r="G132" s="223" t="s">
        <v>463</v>
      </c>
      <c r="H132" s="224">
        <v>1</v>
      </c>
      <c r="I132" s="225"/>
      <c r="J132" s="226">
        <f>ROUND(I132*H132,2)</f>
        <v>0</v>
      </c>
      <c r="K132" s="222" t="s">
        <v>179</v>
      </c>
      <c r="L132" s="45"/>
      <c r="M132" s="227" t="s">
        <v>1</v>
      </c>
      <c r="N132" s="228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811</v>
      </c>
      <c r="AT132" s="231" t="s">
        <v>175</v>
      </c>
      <c r="AU132" s="231" t="s">
        <v>86</v>
      </c>
      <c r="AY132" s="18" t="s">
        <v>173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811</v>
      </c>
      <c r="BM132" s="231" t="s">
        <v>828</v>
      </c>
    </row>
    <row r="133" s="2" customFormat="1" ht="16.5" customHeight="1">
      <c r="A133" s="39"/>
      <c r="B133" s="40"/>
      <c r="C133" s="220" t="s">
        <v>205</v>
      </c>
      <c r="D133" s="220" t="s">
        <v>175</v>
      </c>
      <c r="E133" s="221" t="s">
        <v>829</v>
      </c>
      <c r="F133" s="222" t="s">
        <v>830</v>
      </c>
      <c r="G133" s="223" t="s">
        <v>463</v>
      </c>
      <c r="H133" s="224">
        <v>1</v>
      </c>
      <c r="I133" s="225"/>
      <c r="J133" s="226">
        <f>ROUND(I133*H133,2)</f>
        <v>0</v>
      </c>
      <c r="K133" s="222" t="s">
        <v>179</v>
      </c>
      <c r="L133" s="45"/>
      <c r="M133" s="227" t="s">
        <v>1</v>
      </c>
      <c r="N133" s="228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811</v>
      </c>
      <c r="AT133" s="231" t="s">
        <v>175</v>
      </c>
      <c r="AU133" s="231" t="s">
        <v>86</v>
      </c>
      <c r="AY133" s="18" t="s">
        <v>173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811</v>
      </c>
      <c r="BM133" s="231" t="s">
        <v>831</v>
      </c>
    </row>
    <row r="134" s="2" customFormat="1" ht="16.5" customHeight="1">
      <c r="A134" s="39"/>
      <c r="B134" s="40"/>
      <c r="C134" s="220" t="s">
        <v>211</v>
      </c>
      <c r="D134" s="220" t="s">
        <v>175</v>
      </c>
      <c r="E134" s="221" t="s">
        <v>832</v>
      </c>
      <c r="F134" s="222" t="s">
        <v>833</v>
      </c>
      <c r="G134" s="223" t="s">
        <v>463</v>
      </c>
      <c r="H134" s="224">
        <v>1</v>
      </c>
      <c r="I134" s="225"/>
      <c r="J134" s="226">
        <f>ROUND(I134*H134,2)</f>
        <v>0</v>
      </c>
      <c r="K134" s="222" t="s">
        <v>179</v>
      </c>
      <c r="L134" s="45"/>
      <c r="M134" s="227" t="s">
        <v>1</v>
      </c>
      <c r="N134" s="228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811</v>
      </c>
      <c r="AT134" s="231" t="s">
        <v>175</v>
      </c>
      <c r="AU134" s="231" t="s">
        <v>86</v>
      </c>
      <c r="AY134" s="18" t="s">
        <v>173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811</v>
      </c>
      <c r="BM134" s="231" t="s">
        <v>834</v>
      </c>
    </row>
    <row r="135" s="12" customFormat="1" ht="22.8" customHeight="1">
      <c r="A135" s="12"/>
      <c r="B135" s="204"/>
      <c r="C135" s="205"/>
      <c r="D135" s="206" t="s">
        <v>75</v>
      </c>
      <c r="E135" s="218" t="s">
        <v>835</v>
      </c>
      <c r="F135" s="218" t="s">
        <v>836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SUM(P136:P139)</f>
        <v>0</v>
      </c>
      <c r="Q135" s="212"/>
      <c r="R135" s="213">
        <f>SUM(R136:R139)</f>
        <v>0</v>
      </c>
      <c r="S135" s="212"/>
      <c r="T135" s="214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200</v>
      </c>
      <c r="AT135" s="216" t="s">
        <v>75</v>
      </c>
      <c r="AU135" s="216" t="s">
        <v>84</v>
      </c>
      <c r="AY135" s="215" t="s">
        <v>173</v>
      </c>
      <c r="BK135" s="217">
        <f>SUM(BK136:BK139)</f>
        <v>0</v>
      </c>
    </row>
    <row r="136" s="2" customFormat="1" ht="16.5" customHeight="1">
      <c r="A136" s="39"/>
      <c r="B136" s="40"/>
      <c r="C136" s="220" t="s">
        <v>216</v>
      </c>
      <c r="D136" s="220" t="s">
        <v>175</v>
      </c>
      <c r="E136" s="221" t="s">
        <v>837</v>
      </c>
      <c r="F136" s="222" t="s">
        <v>838</v>
      </c>
      <c r="G136" s="223" t="s">
        <v>463</v>
      </c>
      <c r="H136" s="224">
        <v>1</v>
      </c>
      <c r="I136" s="225"/>
      <c r="J136" s="226">
        <f>ROUND(I136*H136,2)</f>
        <v>0</v>
      </c>
      <c r="K136" s="222" t="s">
        <v>179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811</v>
      </c>
      <c r="AT136" s="231" t="s">
        <v>175</v>
      </c>
      <c r="AU136" s="231" t="s">
        <v>86</v>
      </c>
      <c r="AY136" s="18" t="s">
        <v>173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811</v>
      </c>
      <c r="BM136" s="231" t="s">
        <v>839</v>
      </c>
    </row>
    <row r="137" s="2" customFormat="1" ht="16.5" customHeight="1">
      <c r="A137" s="39"/>
      <c r="B137" s="40"/>
      <c r="C137" s="220" t="s">
        <v>222</v>
      </c>
      <c r="D137" s="220" t="s">
        <v>175</v>
      </c>
      <c r="E137" s="221" t="s">
        <v>840</v>
      </c>
      <c r="F137" s="222" t="s">
        <v>841</v>
      </c>
      <c r="G137" s="223" t="s">
        <v>463</v>
      </c>
      <c r="H137" s="224">
        <v>1</v>
      </c>
      <c r="I137" s="225"/>
      <c r="J137" s="226">
        <f>ROUND(I137*H137,2)</f>
        <v>0</v>
      </c>
      <c r="K137" s="222" t="s">
        <v>179</v>
      </c>
      <c r="L137" s="45"/>
      <c r="M137" s="227" t="s">
        <v>1</v>
      </c>
      <c r="N137" s="228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811</v>
      </c>
      <c r="AT137" s="231" t="s">
        <v>175</v>
      </c>
      <c r="AU137" s="231" t="s">
        <v>86</v>
      </c>
      <c r="AY137" s="18" t="s">
        <v>173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811</v>
      </c>
      <c r="BM137" s="231" t="s">
        <v>842</v>
      </c>
    </row>
    <row r="138" s="2" customFormat="1" ht="16.5" customHeight="1">
      <c r="A138" s="39"/>
      <c r="B138" s="40"/>
      <c r="C138" s="220" t="s">
        <v>227</v>
      </c>
      <c r="D138" s="220" t="s">
        <v>175</v>
      </c>
      <c r="E138" s="221" t="s">
        <v>843</v>
      </c>
      <c r="F138" s="222" t="s">
        <v>844</v>
      </c>
      <c r="G138" s="223" t="s">
        <v>463</v>
      </c>
      <c r="H138" s="224">
        <v>1</v>
      </c>
      <c r="I138" s="225"/>
      <c r="J138" s="226">
        <f>ROUND(I138*H138,2)</f>
        <v>0</v>
      </c>
      <c r="K138" s="222" t="s">
        <v>179</v>
      </c>
      <c r="L138" s="45"/>
      <c r="M138" s="227" t="s">
        <v>1</v>
      </c>
      <c r="N138" s="228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811</v>
      </c>
      <c r="AT138" s="231" t="s">
        <v>175</v>
      </c>
      <c r="AU138" s="231" t="s">
        <v>86</v>
      </c>
      <c r="AY138" s="18" t="s">
        <v>173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811</v>
      </c>
      <c r="BM138" s="231" t="s">
        <v>845</v>
      </c>
    </row>
    <row r="139" s="2" customFormat="1" ht="16.5" customHeight="1">
      <c r="A139" s="39"/>
      <c r="B139" s="40"/>
      <c r="C139" s="220" t="s">
        <v>232</v>
      </c>
      <c r="D139" s="220" t="s">
        <v>175</v>
      </c>
      <c r="E139" s="221" t="s">
        <v>846</v>
      </c>
      <c r="F139" s="222" t="s">
        <v>847</v>
      </c>
      <c r="G139" s="223" t="s">
        <v>463</v>
      </c>
      <c r="H139" s="224">
        <v>1</v>
      </c>
      <c r="I139" s="225"/>
      <c r="J139" s="226">
        <f>ROUND(I139*H139,2)</f>
        <v>0</v>
      </c>
      <c r="K139" s="222" t="s">
        <v>179</v>
      </c>
      <c r="L139" s="45"/>
      <c r="M139" s="266" t="s">
        <v>1</v>
      </c>
      <c r="N139" s="267" t="s">
        <v>41</v>
      </c>
      <c r="O139" s="268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811</v>
      </c>
      <c r="AT139" s="231" t="s">
        <v>175</v>
      </c>
      <c r="AU139" s="231" t="s">
        <v>86</v>
      </c>
      <c r="AY139" s="18" t="s">
        <v>173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811</v>
      </c>
      <c r="BM139" s="231" t="s">
        <v>848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TbsUcPVgAQNwhCJgkBAHJUaq4Hp/nVfy2s+bP7gIaOguqFtYddqjJvQ+EFbL5sArv8VH391w2Oq0sbCw2vGhDg==" hashValue="/vmmL+BHWQ6RJ47/RrHDPGm2cbsXVRr9GPzu7CnSBqDMfql5mPumhpHBhr19Zgli7vVAKnfbnGCkfU+jlTbEAg==" algorithmName="SHA-512" password="CC35"/>
  <autoFilter ref="C119:K13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849</v>
      </c>
      <c r="H4" s="21"/>
    </row>
    <row r="5" s="1" customFormat="1" ht="12" customHeight="1">
      <c r="B5" s="21"/>
      <c r="C5" s="295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96" t="s">
        <v>16</v>
      </c>
      <c r="D6" s="297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7. 6. 2022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98"/>
      <c r="C9" s="299" t="s">
        <v>57</v>
      </c>
      <c r="D9" s="300" t="s">
        <v>58</v>
      </c>
      <c r="E9" s="300" t="s">
        <v>160</v>
      </c>
      <c r="F9" s="301" t="s">
        <v>850</v>
      </c>
      <c r="G9" s="193"/>
      <c r="H9" s="298"/>
    </row>
    <row r="10" s="2" customFormat="1" ht="26.4" customHeight="1">
      <c r="A10" s="39"/>
      <c r="B10" s="45"/>
      <c r="C10" s="302" t="s">
        <v>851</v>
      </c>
      <c r="D10" s="302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3" t="s">
        <v>123</v>
      </c>
      <c r="D11" s="304" t="s">
        <v>124</v>
      </c>
      <c r="E11" s="305" t="s">
        <v>1</v>
      </c>
      <c r="F11" s="306">
        <v>85.25</v>
      </c>
      <c r="G11" s="39"/>
      <c r="H11" s="45"/>
    </row>
    <row r="12" s="2" customFormat="1" ht="16.8" customHeight="1">
      <c r="A12" s="39"/>
      <c r="B12" s="45"/>
      <c r="C12" s="307" t="s">
        <v>1</v>
      </c>
      <c r="D12" s="307" t="s">
        <v>275</v>
      </c>
      <c r="E12" s="18" t="s">
        <v>1</v>
      </c>
      <c r="F12" s="308">
        <v>44.25</v>
      </c>
      <c r="G12" s="39"/>
      <c r="H12" s="45"/>
    </row>
    <row r="13" s="2" customFormat="1" ht="16.8" customHeight="1">
      <c r="A13" s="39"/>
      <c r="B13" s="45"/>
      <c r="C13" s="307" t="s">
        <v>1</v>
      </c>
      <c r="D13" s="307" t="s">
        <v>276</v>
      </c>
      <c r="E13" s="18" t="s">
        <v>1</v>
      </c>
      <c r="F13" s="308">
        <v>16</v>
      </c>
      <c r="G13" s="39"/>
      <c r="H13" s="45"/>
    </row>
    <row r="14" s="2" customFormat="1" ht="16.8" customHeight="1">
      <c r="A14" s="39"/>
      <c r="B14" s="45"/>
      <c r="C14" s="307" t="s">
        <v>1</v>
      </c>
      <c r="D14" s="307" t="s">
        <v>277</v>
      </c>
      <c r="E14" s="18" t="s">
        <v>1</v>
      </c>
      <c r="F14" s="308">
        <v>25</v>
      </c>
      <c r="G14" s="39"/>
      <c r="H14" s="45"/>
    </row>
    <row r="15" s="2" customFormat="1" ht="16.8" customHeight="1">
      <c r="A15" s="39"/>
      <c r="B15" s="45"/>
      <c r="C15" s="307" t="s">
        <v>123</v>
      </c>
      <c r="D15" s="307" t="s">
        <v>185</v>
      </c>
      <c r="E15" s="18" t="s">
        <v>1</v>
      </c>
      <c r="F15" s="308">
        <v>85.25</v>
      </c>
      <c r="G15" s="39"/>
      <c r="H15" s="45"/>
    </row>
    <row r="16" s="2" customFormat="1" ht="16.8" customHeight="1">
      <c r="A16" s="39"/>
      <c r="B16" s="45"/>
      <c r="C16" s="309" t="s">
        <v>852</v>
      </c>
      <c r="D16" s="39"/>
      <c r="E16" s="39"/>
      <c r="F16" s="39"/>
      <c r="G16" s="39"/>
      <c r="H16" s="45"/>
    </row>
    <row r="17" s="2" customFormat="1">
      <c r="A17" s="39"/>
      <c r="B17" s="45"/>
      <c r="C17" s="307" t="s">
        <v>272</v>
      </c>
      <c r="D17" s="307" t="s">
        <v>273</v>
      </c>
      <c r="E17" s="18" t="s">
        <v>208</v>
      </c>
      <c r="F17" s="308">
        <v>85.25</v>
      </c>
      <c r="G17" s="39"/>
      <c r="H17" s="45"/>
    </row>
    <row r="18" s="2" customFormat="1">
      <c r="A18" s="39"/>
      <c r="B18" s="45"/>
      <c r="C18" s="307" t="s">
        <v>176</v>
      </c>
      <c r="D18" s="307" t="s">
        <v>177</v>
      </c>
      <c r="E18" s="18" t="s">
        <v>178</v>
      </c>
      <c r="F18" s="308">
        <v>121.83799999999999</v>
      </c>
      <c r="G18" s="39"/>
      <c r="H18" s="45"/>
    </row>
    <row r="19" s="2" customFormat="1" ht="16.8" customHeight="1">
      <c r="A19" s="39"/>
      <c r="B19" s="45"/>
      <c r="C19" s="307" t="s">
        <v>206</v>
      </c>
      <c r="D19" s="307" t="s">
        <v>207</v>
      </c>
      <c r="E19" s="18" t="s">
        <v>208</v>
      </c>
      <c r="F19" s="308">
        <v>285.25</v>
      </c>
      <c r="G19" s="39"/>
      <c r="H19" s="45"/>
    </row>
    <row r="20" s="2" customFormat="1" ht="16.8" customHeight="1">
      <c r="A20" s="39"/>
      <c r="B20" s="45"/>
      <c r="C20" s="307" t="s">
        <v>251</v>
      </c>
      <c r="D20" s="307" t="s">
        <v>252</v>
      </c>
      <c r="E20" s="18" t="s">
        <v>208</v>
      </c>
      <c r="F20" s="308">
        <v>285.25</v>
      </c>
      <c r="G20" s="39"/>
      <c r="H20" s="45"/>
    </row>
    <row r="21" s="2" customFormat="1" ht="16.8" customHeight="1">
      <c r="A21" s="39"/>
      <c r="B21" s="45"/>
      <c r="C21" s="307" t="s">
        <v>256</v>
      </c>
      <c r="D21" s="307" t="s">
        <v>257</v>
      </c>
      <c r="E21" s="18" t="s">
        <v>208</v>
      </c>
      <c r="F21" s="308">
        <v>305.25</v>
      </c>
      <c r="G21" s="39"/>
      <c r="H21" s="45"/>
    </row>
    <row r="22" s="2" customFormat="1" ht="16.8" customHeight="1">
      <c r="A22" s="39"/>
      <c r="B22" s="45"/>
      <c r="C22" s="307" t="s">
        <v>302</v>
      </c>
      <c r="D22" s="307" t="s">
        <v>303</v>
      </c>
      <c r="E22" s="18" t="s">
        <v>208</v>
      </c>
      <c r="F22" s="308">
        <v>285.25</v>
      </c>
      <c r="G22" s="39"/>
      <c r="H22" s="45"/>
    </row>
    <row r="23" s="2" customFormat="1" ht="16.8" customHeight="1">
      <c r="A23" s="39"/>
      <c r="B23" s="45"/>
      <c r="C23" s="307" t="s">
        <v>297</v>
      </c>
      <c r="D23" s="307" t="s">
        <v>298</v>
      </c>
      <c r="E23" s="18" t="s">
        <v>208</v>
      </c>
      <c r="F23" s="308">
        <v>285.25</v>
      </c>
      <c r="G23" s="39"/>
      <c r="H23" s="45"/>
    </row>
    <row r="24" s="2" customFormat="1" ht="16.8" customHeight="1">
      <c r="A24" s="39"/>
      <c r="B24" s="45"/>
      <c r="C24" s="303" t="s">
        <v>126</v>
      </c>
      <c r="D24" s="304" t="s">
        <v>127</v>
      </c>
      <c r="E24" s="305" t="s">
        <v>1</v>
      </c>
      <c r="F24" s="306">
        <v>200</v>
      </c>
      <c r="G24" s="39"/>
      <c r="H24" s="45"/>
    </row>
    <row r="25" s="2" customFormat="1" ht="16.8" customHeight="1">
      <c r="A25" s="39"/>
      <c r="B25" s="45"/>
      <c r="C25" s="307" t="s">
        <v>1</v>
      </c>
      <c r="D25" s="307" t="s">
        <v>270</v>
      </c>
      <c r="E25" s="18" t="s">
        <v>1</v>
      </c>
      <c r="F25" s="308">
        <v>200</v>
      </c>
      <c r="G25" s="39"/>
      <c r="H25" s="45"/>
    </row>
    <row r="26" s="2" customFormat="1" ht="16.8" customHeight="1">
      <c r="A26" s="39"/>
      <c r="B26" s="45"/>
      <c r="C26" s="307" t="s">
        <v>126</v>
      </c>
      <c r="D26" s="307" t="s">
        <v>185</v>
      </c>
      <c r="E26" s="18" t="s">
        <v>1</v>
      </c>
      <c r="F26" s="308">
        <v>200</v>
      </c>
      <c r="G26" s="39"/>
      <c r="H26" s="45"/>
    </row>
    <row r="27" s="2" customFormat="1" ht="16.8" customHeight="1">
      <c r="A27" s="39"/>
      <c r="B27" s="45"/>
      <c r="C27" s="309" t="s">
        <v>852</v>
      </c>
      <c r="D27" s="39"/>
      <c r="E27" s="39"/>
      <c r="F27" s="39"/>
      <c r="G27" s="39"/>
      <c r="H27" s="45"/>
    </row>
    <row r="28" s="2" customFormat="1">
      <c r="A28" s="39"/>
      <c r="B28" s="45"/>
      <c r="C28" s="307" t="s">
        <v>267</v>
      </c>
      <c r="D28" s="307" t="s">
        <v>268</v>
      </c>
      <c r="E28" s="18" t="s">
        <v>208</v>
      </c>
      <c r="F28" s="308">
        <v>200</v>
      </c>
      <c r="G28" s="39"/>
      <c r="H28" s="45"/>
    </row>
    <row r="29" s="2" customFormat="1">
      <c r="A29" s="39"/>
      <c r="B29" s="45"/>
      <c r="C29" s="307" t="s">
        <v>176</v>
      </c>
      <c r="D29" s="307" t="s">
        <v>177</v>
      </c>
      <c r="E29" s="18" t="s">
        <v>178</v>
      </c>
      <c r="F29" s="308">
        <v>121.83799999999999</v>
      </c>
      <c r="G29" s="39"/>
      <c r="H29" s="45"/>
    </row>
    <row r="30" s="2" customFormat="1" ht="16.8" customHeight="1">
      <c r="A30" s="39"/>
      <c r="B30" s="45"/>
      <c r="C30" s="307" t="s">
        <v>206</v>
      </c>
      <c r="D30" s="307" t="s">
        <v>207</v>
      </c>
      <c r="E30" s="18" t="s">
        <v>208</v>
      </c>
      <c r="F30" s="308">
        <v>285.25</v>
      </c>
      <c r="G30" s="39"/>
      <c r="H30" s="45"/>
    </row>
    <row r="31" s="2" customFormat="1" ht="16.8" customHeight="1">
      <c r="A31" s="39"/>
      <c r="B31" s="45"/>
      <c r="C31" s="307" t="s">
        <v>251</v>
      </c>
      <c r="D31" s="307" t="s">
        <v>252</v>
      </c>
      <c r="E31" s="18" t="s">
        <v>208</v>
      </c>
      <c r="F31" s="308">
        <v>285.25</v>
      </c>
      <c r="G31" s="39"/>
      <c r="H31" s="45"/>
    </row>
    <row r="32" s="2" customFormat="1" ht="16.8" customHeight="1">
      <c r="A32" s="39"/>
      <c r="B32" s="45"/>
      <c r="C32" s="307" t="s">
        <v>256</v>
      </c>
      <c r="D32" s="307" t="s">
        <v>257</v>
      </c>
      <c r="E32" s="18" t="s">
        <v>208</v>
      </c>
      <c r="F32" s="308">
        <v>305.25</v>
      </c>
      <c r="G32" s="39"/>
      <c r="H32" s="45"/>
    </row>
    <row r="33" s="2" customFormat="1" ht="16.8" customHeight="1">
      <c r="A33" s="39"/>
      <c r="B33" s="45"/>
      <c r="C33" s="307" t="s">
        <v>302</v>
      </c>
      <c r="D33" s="307" t="s">
        <v>303</v>
      </c>
      <c r="E33" s="18" t="s">
        <v>208</v>
      </c>
      <c r="F33" s="308">
        <v>285.25</v>
      </c>
      <c r="G33" s="39"/>
      <c r="H33" s="45"/>
    </row>
    <row r="34" s="2" customFormat="1" ht="16.8" customHeight="1">
      <c r="A34" s="39"/>
      <c r="B34" s="45"/>
      <c r="C34" s="307" t="s">
        <v>297</v>
      </c>
      <c r="D34" s="307" t="s">
        <v>298</v>
      </c>
      <c r="E34" s="18" t="s">
        <v>208</v>
      </c>
      <c r="F34" s="308">
        <v>285.25</v>
      </c>
      <c r="G34" s="39"/>
      <c r="H34" s="45"/>
    </row>
    <row r="35" s="2" customFormat="1" ht="16.8" customHeight="1">
      <c r="A35" s="39"/>
      <c r="B35" s="45"/>
      <c r="C35" s="303" t="s">
        <v>130</v>
      </c>
      <c r="D35" s="304" t="s">
        <v>131</v>
      </c>
      <c r="E35" s="305" t="s">
        <v>1</v>
      </c>
      <c r="F35" s="306">
        <v>10.595000000000001</v>
      </c>
      <c r="G35" s="39"/>
      <c r="H35" s="45"/>
    </row>
    <row r="36" s="2" customFormat="1" ht="16.8" customHeight="1">
      <c r="A36" s="39"/>
      <c r="B36" s="45"/>
      <c r="C36" s="307" t="s">
        <v>1</v>
      </c>
      <c r="D36" s="307" t="s">
        <v>189</v>
      </c>
      <c r="E36" s="18" t="s">
        <v>1</v>
      </c>
      <c r="F36" s="308">
        <v>10.595000000000001</v>
      </c>
      <c r="G36" s="39"/>
      <c r="H36" s="45"/>
    </row>
    <row r="37" s="2" customFormat="1" ht="16.8" customHeight="1">
      <c r="A37" s="39"/>
      <c r="B37" s="45"/>
      <c r="C37" s="307" t="s">
        <v>130</v>
      </c>
      <c r="D37" s="307" t="s">
        <v>185</v>
      </c>
      <c r="E37" s="18" t="s">
        <v>1</v>
      </c>
      <c r="F37" s="308">
        <v>10.595000000000001</v>
      </c>
      <c r="G37" s="39"/>
      <c r="H37" s="45"/>
    </row>
    <row r="38" s="2" customFormat="1" ht="16.8" customHeight="1">
      <c r="A38" s="39"/>
      <c r="B38" s="45"/>
      <c r="C38" s="309" t="s">
        <v>852</v>
      </c>
      <c r="D38" s="39"/>
      <c r="E38" s="39"/>
      <c r="F38" s="39"/>
      <c r="G38" s="39"/>
      <c r="H38" s="45"/>
    </row>
    <row r="39" s="2" customFormat="1">
      <c r="A39" s="39"/>
      <c r="B39" s="45"/>
      <c r="C39" s="307" t="s">
        <v>186</v>
      </c>
      <c r="D39" s="307" t="s">
        <v>187</v>
      </c>
      <c r="E39" s="18" t="s">
        <v>178</v>
      </c>
      <c r="F39" s="308">
        <v>10.595000000000001</v>
      </c>
      <c r="G39" s="39"/>
      <c r="H39" s="45"/>
    </row>
    <row r="40" s="2" customFormat="1">
      <c r="A40" s="39"/>
      <c r="B40" s="45"/>
      <c r="C40" s="307" t="s">
        <v>195</v>
      </c>
      <c r="D40" s="307" t="s">
        <v>196</v>
      </c>
      <c r="E40" s="18" t="s">
        <v>178</v>
      </c>
      <c r="F40" s="308">
        <v>132.11600000000001</v>
      </c>
      <c r="G40" s="39"/>
      <c r="H40" s="45"/>
    </row>
    <row r="41" s="2" customFormat="1" ht="16.8" customHeight="1">
      <c r="A41" s="39"/>
      <c r="B41" s="45"/>
      <c r="C41" s="303" t="s">
        <v>291</v>
      </c>
      <c r="D41" s="304" t="s">
        <v>548</v>
      </c>
      <c r="E41" s="305" t="s">
        <v>1</v>
      </c>
      <c r="F41" s="306">
        <v>75</v>
      </c>
      <c r="G41" s="39"/>
      <c r="H41" s="45"/>
    </row>
    <row r="42" s="2" customFormat="1" ht="16.8" customHeight="1">
      <c r="A42" s="39"/>
      <c r="B42" s="45"/>
      <c r="C42" s="307" t="s">
        <v>1</v>
      </c>
      <c r="D42" s="307" t="s">
        <v>290</v>
      </c>
      <c r="E42" s="18" t="s">
        <v>1</v>
      </c>
      <c r="F42" s="308">
        <v>75</v>
      </c>
      <c r="G42" s="39"/>
      <c r="H42" s="45"/>
    </row>
    <row r="43" s="2" customFormat="1" ht="16.8" customHeight="1">
      <c r="A43" s="39"/>
      <c r="B43" s="45"/>
      <c r="C43" s="307" t="s">
        <v>291</v>
      </c>
      <c r="D43" s="307" t="s">
        <v>185</v>
      </c>
      <c r="E43" s="18" t="s">
        <v>1</v>
      </c>
      <c r="F43" s="308">
        <v>75</v>
      </c>
      <c r="G43" s="39"/>
      <c r="H43" s="45"/>
    </row>
    <row r="44" s="2" customFormat="1" ht="16.8" customHeight="1">
      <c r="A44" s="39"/>
      <c r="B44" s="45"/>
      <c r="C44" s="303" t="s">
        <v>133</v>
      </c>
      <c r="D44" s="304" t="s">
        <v>134</v>
      </c>
      <c r="E44" s="305" t="s">
        <v>1</v>
      </c>
      <c r="F44" s="306">
        <v>121.83799999999999</v>
      </c>
      <c r="G44" s="39"/>
      <c r="H44" s="45"/>
    </row>
    <row r="45" s="2" customFormat="1" ht="16.8" customHeight="1">
      <c r="A45" s="39"/>
      <c r="B45" s="45"/>
      <c r="C45" s="307" t="s">
        <v>1</v>
      </c>
      <c r="D45" s="307" t="s">
        <v>183</v>
      </c>
      <c r="E45" s="18" t="s">
        <v>1</v>
      </c>
      <c r="F45" s="308">
        <v>29.838000000000001</v>
      </c>
      <c r="G45" s="39"/>
      <c r="H45" s="45"/>
    </row>
    <row r="46" s="2" customFormat="1" ht="16.8" customHeight="1">
      <c r="A46" s="39"/>
      <c r="B46" s="45"/>
      <c r="C46" s="307" t="s">
        <v>1</v>
      </c>
      <c r="D46" s="307" t="s">
        <v>184</v>
      </c>
      <c r="E46" s="18" t="s">
        <v>1</v>
      </c>
      <c r="F46" s="308">
        <v>92</v>
      </c>
      <c r="G46" s="39"/>
      <c r="H46" s="45"/>
    </row>
    <row r="47" s="2" customFormat="1" ht="16.8" customHeight="1">
      <c r="A47" s="39"/>
      <c r="B47" s="45"/>
      <c r="C47" s="307" t="s">
        <v>133</v>
      </c>
      <c r="D47" s="307" t="s">
        <v>185</v>
      </c>
      <c r="E47" s="18" t="s">
        <v>1</v>
      </c>
      <c r="F47" s="308">
        <v>121.83799999999999</v>
      </c>
      <c r="G47" s="39"/>
      <c r="H47" s="45"/>
    </row>
    <row r="48" s="2" customFormat="1" ht="16.8" customHeight="1">
      <c r="A48" s="39"/>
      <c r="B48" s="45"/>
      <c r="C48" s="309" t="s">
        <v>852</v>
      </c>
      <c r="D48" s="39"/>
      <c r="E48" s="39"/>
      <c r="F48" s="39"/>
      <c r="G48" s="39"/>
      <c r="H48" s="45"/>
    </row>
    <row r="49" s="2" customFormat="1">
      <c r="A49" s="39"/>
      <c r="B49" s="45"/>
      <c r="C49" s="307" t="s">
        <v>176</v>
      </c>
      <c r="D49" s="307" t="s">
        <v>177</v>
      </c>
      <c r="E49" s="18" t="s">
        <v>178</v>
      </c>
      <c r="F49" s="308">
        <v>121.83799999999999</v>
      </c>
      <c r="G49" s="39"/>
      <c r="H49" s="45"/>
    </row>
    <row r="50" s="2" customFormat="1">
      <c r="A50" s="39"/>
      <c r="B50" s="45"/>
      <c r="C50" s="307" t="s">
        <v>195</v>
      </c>
      <c r="D50" s="307" t="s">
        <v>196</v>
      </c>
      <c r="E50" s="18" t="s">
        <v>178</v>
      </c>
      <c r="F50" s="308">
        <v>132.11600000000001</v>
      </c>
      <c r="G50" s="39"/>
      <c r="H50" s="45"/>
    </row>
    <row r="51" s="2" customFormat="1" ht="16.8" customHeight="1">
      <c r="A51" s="39"/>
      <c r="B51" s="45"/>
      <c r="C51" s="303" t="s">
        <v>136</v>
      </c>
      <c r="D51" s="304" t="s">
        <v>137</v>
      </c>
      <c r="E51" s="305" t="s">
        <v>1</v>
      </c>
      <c r="F51" s="306">
        <v>132.11600000000001</v>
      </c>
      <c r="G51" s="39"/>
      <c r="H51" s="45"/>
    </row>
    <row r="52" s="2" customFormat="1" ht="16.8" customHeight="1">
      <c r="A52" s="39"/>
      <c r="B52" s="45"/>
      <c r="C52" s="307" t="s">
        <v>1</v>
      </c>
      <c r="D52" s="307" t="s">
        <v>198</v>
      </c>
      <c r="E52" s="18" t="s">
        <v>1</v>
      </c>
      <c r="F52" s="308">
        <v>132.43299999999999</v>
      </c>
      <c r="G52" s="39"/>
      <c r="H52" s="45"/>
    </row>
    <row r="53" s="2" customFormat="1" ht="16.8" customHeight="1">
      <c r="A53" s="39"/>
      <c r="B53" s="45"/>
      <c r="C53" s="307" t="s">
        <v>1</v>
      </c>
      <c r="D53" s="307" t="s">
        <v>199</v>
      </c>
      <c r="E53" s="18" t="s">
        <v>1</v>
      </c>
      <c r="F53" s="308">
        <v>-0.317</v>
      </c>
      <c r="G53" s="39"/>
      <c r="H53" s="45"/>
    </row>
    <row r="54" s="2" customFormat="1" ht="16.8" customHeight="1">
      <c r="A54" s="39"/>
      <c r="B54" s="45"/>
      <c r="C54" s="307" t="s">
        <v>136</v>
      </c>
      <c r="D54" s="307" t="s">
        <v>185</v>
      </c>
      <c r="E54" s="18" t="s">
        <v>1</v>
      </c>
      <c r="F54" s="308">
        <v>132.11600000000001</v>
      </c>
      <c r="G54" s="39"/>
      <c r="H54" s="45"/>
    </row>
    <row r="55" s="2" customFormat="1" ht="16.8" customHeight="1">
      <c r="A55" s="39"/>
      <c r="B55" s="45"/>
      <c r="C55" s="309" t="s">
        <v>852</v>
      </c>
      <c r="D55" s="39"/>
      <c r="E55" s="39"/>
      <c r="F55" s="39"/>
      <c r="G55" s="39"/>
      <c r="H55" s="45"/>
    </row>
    <row r="56" s="2" customFormat="1">
      <c r="A56" s="39"/>
      <c r="B56" s="45"/>
      <c r="C56" s="307" t="s">
        <v>195</v>
      </c>
      <c r="D56" s="307" t="s">
        <v>196</v>
      </c>
      <c r="E56" s="18" t="s">
        <v>178</v>
      </c>
      <c r="F56" s="308">
        <v>132.11600000000001</v>
      </c>
      <c r="G56" s="39"/>
      <c r="H56" s="45"/>
    </row>
    <row r="57" s="2" customFormat="1" ht="16.8" customHeight="1">
      <c r="A57" s="39"/>
      <c r="B57" s="45"/>
      <c r="C57" s="307" t="s">
        <v>201</v>
      </c>
      <c r="D57" s="307" t="s">
        <v>202</v>
      </c>
      <c r="E57" s="18" t="s">
        <v>178</v>
      </c>
      <c r="F57" s="308">
        <v>132.75</v>
      </c>
      <c r="G57" s="39"/>
      <c r="H57" s="45"/>
    </row>
    <row r="58" s="2" customFormat="1" ht="16.8" customHeight="1">
      <c r="A58" s="39"/>
      <c r="B58" s="45"/>
      <c r="C58" s="307" t="s">
        <v>212</v>
      </c>
      <c r="D58" s="307" t="s">
        <v>213</v>
      </c>
      <c r="E58" s="18" t="s">
        <v>178</v>
      </c>
      <c r="F58" s="308">
        <v>132.43299999999999</v>
      </c>
      <c r="G58" s="39"/>
      <c r="H58" s="45"/>
    </row>
    <row r="59" s="2" customFormat="1" ht="16.8" customHeight="1">
      <c r="A59" s="39"/>
      <c r="B59" s="45"/>
      <c r="C59" s="303" t="s">
        <v>139</v>
      </c>
      <c r="D59" s="304" t="s">
        <v>140</v>
      </c>
      <c r="E59" s="305" t="s">
        <v>1</v>
      </c>
      <c r="F59" s="306">
        <v>0.317</v>
      </c>
      <c r="G59" s="39"/>
      <c r="H59" s="45"/>
    </row>
    <row r="60" s="2" customFormat="1" ht="16.8" customHeight="1">
      <c r="A60" s="39"/>
      <c r="B60" s="45"/>
      <c r="C60" s="307" t="s">
        <v>1</v>
      </c>
      <c r="D60" s="307" t="s">
        <v>220</v>
      </c>
      <c r="E60" s="18" t="s">
        <v>1</v>
      </c>
      <c r="F60" s="308">
        <v>0.317</v>
      </c>
      <c r="G60" s="39"/>
      <c r="H60" s="45"/>
    </row>
    <row r="61" s="2" customFormat="1" ht="16.8" customHeight="1">
      <c r="A61" s="39"/>
      <c r="B61" s="45"/>
      <c r="C61" s="307" t="s">
        <v>139</v>
      </c>
      <c r="D61" s="307" t="s">
        <v>185</v>
      </c>
      <c r="E61" s="18" t="s">
        <v>1</v>
      </c>
      <c r="F61" s="308">
        <v>0.317</v>
      </c>
      <c r="G61" s="39"/>
      <c r="H61" s="45"/>
    </row>
    <row r="62" s="2" customFormat="1" ht="16.8" customHeight="1">
      <c r="A62" s="39"/>
      <c r="B62" s="45"/>
      <c r="C62" s="309" t="s">
        <v>852</v>
      </c>
      <c r="D62" s="39"/>
      <c r="E62" s="39"/>
      <c r="F62" s="39"/>
      <c r="G62" s="39"/>
      <c r="H62" s="45"/>
    </row>
    <row r="63" s="2" customFormat="1" ht="16.8" customHeight="1">
      <c r="A63" s="39"/>
      <c r="B63" s="45"/>
      <c r="C63" s="307" t="s">
        <v>217</v>
      </c>
      <c r="D63" s="307" t="s">
        <v>218</v>
      </c>
      <c r="E63" s="18" t="s">
        <v>178</v>
      </c>
      <c r="F63" s="308">
        <v>0.317</v>
      </c>
      <c r="G63" s="39"/>
      <c r="H63" s="45"/>
    </row>
    <row r="64" s="2" customFormat="1" ht="16.8" customHeight="1">
      <c r="A64" s="39"/>
      <c r="B64" s="45"/>
      <c r="C64" s="307" t="s">
        <v>191</v>
      </c>
      <c r="D64" s="307" t="s">
        <v>192</v>
      </c>
      <c r="E64" s="18" t="s">
        <v>178</v>
      </c>
      <c r="F64" s="308">
        <v>0.63400000000000001</v>
      </c>
      <c r="G64" s="39"/>
      <c r="H64" s="45"/>
    </row>
    <row r="65" s="2" customFormat="1">
      <c r="A65" s="39"/>
      <c r="B65" s="45"/>
      <c r="C65" s="307" t="s">
        <v>195</v>
      </c>
      <c r="D65" s="307" t="s">
        <v>196</v>
      </c>
      <c r="E65" s="18" t="s">
        <v>178</v>
      </c>
      <c r="F65" s="308">
        <v>132.11600000000001</v>
      </c>
      <c r="G65" s="39"/>
      <c r="H65" s="45"/>
    </row>
    <row r="66" s="2" customFormat="1" ht="16.8" customHeight="1">
      <c r="A66" s="39"/>
      <c r="B66" s="45"/>
      <c r="C66" s="307" t="s">
        <v>201</v>
      </c>
      <c r="D66" s="307" t="s">
        <v>202</v>
      </c>
      <c r="E66" s="18" t="s">
        <v>178</v>
      </c>
      <c r="F66" s="308">
        <v>132.75</v>
      </c>
      <c r="G66" s="39"/>
      <c r="H66" s="45"/>
    </row>
    <row r="67" s="2" customFormat="1" ht="16.8" customHeight="1">
      <c r="A67" s="39"/>
      <c r="B67" s="45"/>
      <c r="C67" s="307" t="s">
        <v>212</v>
      </c>
      <c r="D67" s="307" t="s">
        <v>213</v>
      </c>
      <c r="E67" s="18" t="s">
        <v>178</v>
      </c>
      <c r="F67" s="308">
        <v>132.43299999999999</v>
      </c>
      <c r="G67" s="39"/>
      <c r="H67" s="45"/>
    </row>
    <row r="68" s="2" customFormat="1" ht="26.4" customHeight="1">
      <c r="A68" s="39"/>
      <c r="B68" s="45"/>
      <c r="C68" s="302" t="s">
        <v>853</v>
      </c>
      <c r="D68" s="302" t="s">
        <v>88</v>
      </c>
      <c r="E68" s="39"/>
      <c r="F68" s="39"/>
      <c r="G68" s="39"/>
      <c r="H68" s="45"/>
    </row>
    <row r="69" s="2" customFormat="1" ht="16.8" customHeight="1">
      <c r="A69" s="39"/>
      <c r="B69" s="45"/>
      <c r="C69" s="303" t="s">
        <v>133</v>
      </c>
      <c r="D69" s="304" t="s">
        <v>134</v>
      </c>
      <c r="E69" s="305" t="s">
        <v>1</v>
      </c>
      <c r="F69" s="306">
        <v>6.4240000000000004</v>
      </c>
      <c r="G69" s="39"/>
      <c r="H69" s="45"/>
    </row>
    <row r="70" s="2" customFormat="1" ht="16.8" customHeight="1">
      <c r="A70" s="39"/>
      <c r="B70" s="45"/>
      <c r="C70" s="307" t="s">
        <v>1</v>
      </c>
      <c r="D70" s="307" t="s">
        <v>337</v>
      </c>
      <c r="E70" s="18" t="s">
        <v>1</v>
      </c>
      <c r="F70" s="308">
        <v>3.7709999999999999</v>
      </c>
      <c r="G70" s="39"/>
      <c r="H70" s="45"/>
    </row>
    <row r="71" s="2" customFormat="1" ht="16.8" customHeight="1">
      <c r="A71" s="39"/>
      <c r="B71" s="45"/>
      <c r="C71" s="307" t="s">
        <v>1</v>
      </c>
      <c r="D71" s="307" t="s">
        <v>338</v>
      </c>
      <c r="E71" s="18" t="s">
        <v>1</v>
      </c>
      <c r="F71" s="308">
        <v>2.653</v>
      </c>
      <c r="G71" s="39"/>
      <c r="H71" s="45"/>
    </row>
    <row r="72" s="2" customFormat="1" ht="16.8" customHeight="1">
      <c r="A72" s="39"/>
      <c r="B72" s="45"/>
      <c r="C72" s="307" t="s">
        <v>133</v>
      </c>
      <c r="D72" s="307" t="s">
        <v>185</v>
      </c>
      <c r="E72" s="18" t="s">
        <v>1</v>
      </c>
      <c r="F72" s="308">
        <v>6.4240000000000004</v>
      </c>
      <c r="G72" s="39"/>
      <c r="H72" s="45"/>
    </row>
    <row r="73" s="2" customFormat="1" ht="16.8" customHeight="1">
      <c r="A73" s="39"/>
      <c r="B73" s="45"/>
      <c r="C73" s="309" t="s">
        <v>852</v>
      </c>
      <c r="D73" s="39"/>
      <c r="E73" s="39"/>
      <c r="F73" s="39"/>
      <c r="G73" s="39"/>
      <c r="H73" s="45"/>
    </row>
    <row r="74" s="2" customFormat="1">
      <c r="A74" s="39"/>
      <c r="B74" s="45"/>
      <c r="C74" s="307" t="s">
        <v>334</v>
      </c>
      <c r="D74" s="307" t="s">
        <v>335</v>
      </c>
      <c r="E74" s="18" t="s">
        <v>178</v>
      </c>
      <c r="F74" s="308">
        <v>6.4240000000000004</v>
      </c>
      <c r="G74" s="39"/>
      <c r="H74" s="45"/>
    </row>
    <row r="75" s="2" customFormat="1">
      <c r="A75" s="39"/>
      <c r="B75" s="45"/>
      <c r="C75" s="307" t="s">
        <v>195</v>
      </c>
      <c r="D75" s="307" t="s">
        <v>196</v>
      </c>
      <c r="E75" s="18" t="s">
        <v>178</v>
      </c>
      <c r="F75" s="308">
        <v>5.3410000000000002</v>
      </c>
      <c r="G75" s="39"/>
      <c r="H75" s="45"/>
    </row>
    <row r="76" s="2" customFormat="1" ht="16.8" customHeight="1">
      <c r="A76" s="39"/>
      <c r="B76" s="45"/>
      <c r="C76" s="303" t="s">
        <v>136</v>
      </c>
      <c r="D76" s="304" t="s">
        <v>137</v>
      </c>
      <c r="E76" s="305" t="s">
        <v>1</v>
      </c>
      <c r="F76" s="306">
        <v>5.3410000000000002</v>
      </c>
      <c r="G76" s="39"/>
      <c r="H76" s="45"/>
    </row>
    <row r="77" s="2" customFormat="1" ht="16.8" customHeight="1">
      <c r="A77" s="39"/>
      <c r="B77" s="45"/>
      <c r="C77" s="307" t="s">
        <v>1</v>
      </c>
      <c r="D77" s="307" t="s">
        <v>342</v>
      </c>
      <c r="E77" s="18" t="s">
        <v>1</v>
      </c>
      <c r="F77" s="308">
        <v>5.3410000000000002</v>
      </c>
      <c r="G77" s="39"/>
      <c r="H77" s="45"/>
    </row>
    <row r="78" s="2" customFormat="1" ht="16.8" customHeight="1">
      <c r="A78" s="39"/>
      <c r="B78" s="45"/>
      <c r="C78" s="307" t="s">
        <v>136</v>
      </c>
      <c r="D78" s="307" t="s">
        <v>185</v>
      </c>
      <c r="E78" s="18" t="s">
        <v>1</v>
      </c>
      <c r="F78" s="308">
        <v>5.3410000000000002</v>
      </c>
      <c r="G78" s="39"/>
      <c r="H78" s="45"/>
    </row>
    <row r="79" s="2" customFormat="1" ht="16.8" customHeight="1">
      <c r="A79" s="39"/>
      <c r="B79" s="45"/>
      <c r="C79" s="309" t="s">
        <v>852</v>
      </c>
      <c r="D79" s="39"/>
      <c r="E79" s="39"/>
      <c r="F79" s="39"/>
      <c r="G79" s="39"/>
      <c r="H79" s="45"/>
    </row>
    <row r="80" s="2" customFormat="1">
      <c r="A80" s="39"/>
      <c r="B80" s="45"/>
      <c r="C80" s="307" t="s">
        <v>195</v>
      </c>
      <c r="D80" s="307" t="s">
        <v>196</v>
      </c>
      <c r="E80" s="18" t="s">
        <v>178</v>
      </c>
      <c r="F80" s="308">
        <v>5.3410000000000002</v>
      </c>
      <c r="G80" s="39"/>
      <c r="H80" s="45"/>
    </row>
    <row r="81" s="2" customFormat="1" ht="16.8" customHeight="1">
      <c r="A81" s="39"/>
      <c r="B81" s="45"/>
      <c r="C81" s="307" t="s">
        <v>201</v>
      </c>
      <c r="D81" s="307" t="s">
        <v>202</v>
      </c>
      <c r="E81" s="18" t="s">
        <v>178</v>
      </c>
      <c r="F81" s="308">
        <v>7.5069999999999997</v>
      </c>
      <c r="G81" s="39"/>
      <c r="H81" s="45"/>
    </row>
    <row r="82" s="2" customFormat="1" ht="16.8" customHeight="1">
      <c r="A82" s="39"/>
      <c r="B82" s="45"/>
      <c r="C82" s="307" t="s">
        <v>212</v>
      </c>
      <c r="D82" s="307" t="s">
        <v>213</v>
      </c>
      <c r="E82" s="18" t="s">
        <v>178</v>
      </c>
      <c r="F82" s="308">
        <v>6.4240000000000004</v>
      </c>
      <c r="G82" s="39"/>
      <c r="H82" s="45"/>
    </row>
    <row r="83" s="2" customFormat="1" ht="16.8" customHeight="1">
      <c r="A83" s="39"/>
      <c r="B83" s="45"/>
      <c r="C83" s="303" t="s">
        <v>139</v>
      </c>
      <c r="D83" s="304" t="s">
        <v>140</v>
      </c>
      <c r="E83" s="305" t="s">
        <v>1</v>
      </c>
      <c r="F83" s="306">
        <v>1.083</v>
      </c>
      <c r="G83" s="39"/>
      <c r="H83" s="45"/>
    </row>
    <row r="84" s="2" customFormat="1" ht="16.8" customHeight="1">
      <c r="A84" s="39"/>
      <c r="B84" s="45"/>
      <c r="C84" s="307" t="s">
        <v>1</v>
      </c>
      <c r="D84" s="307" t="s">
        <v>344</v>
      </c>
      <c r="E84" s="18" t="s">
        <v>1</v>
      </c>
      <c r="F84" s="308">
        <v>1.083</v>
      </c>
      <c r="G84" s="39"/>
      <c r="H84" s="45"/>
    </row>
    <row r="85" s="2" customFormat="1" ht="16.8" customHeight="1">
      <c r="A85" s="39"/>
      <c r="B85" s="45"/>
      <c r="C85" s="307" t="s">
        <v>139</v>
      </c>
      <c r="D85" s="307" t="s">
        <v>185</v>
      </c>
      <c r="E85" s="18" t="s">
        <v>1</v>
      </c>
      <c r="F85" s="308">
        <v>1.083</v>
      </c>
      <c r="G85" s="39"/>
      <c r="H85" s="45"/>
    </row>
    <row r="86" s="2" customFormat="1" ht="16.8" customHeight="1">
      <c r="A86" s="39"/>
      <c r="B86" s="45"/>
      <c r="C86" s="309" t="s">
        <v>852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07" t="s">
        <v>217</v>
      </c>
      <c r="D87" s="307" t="s">
        <v>218</v>
      </c>
      <c r="E87" s="18" t="s">
        <v>178</v>
      </c>
      <c r="F87" s="308">
        <v>1.083</v>
      </c>
      <c r="G87" s="39"/>
      <c r="H87" s="45"/>
    </row>
    <row r="88" s="2" customFormat="1" ht="16.8" customHeight="1">
      <c r="A88" s="39"/>
      <c r="B88" s="45"/>
      <c r="C88" s="307" t="s">
        <v>191</v>
      </c>
      <c r="D88" s="307" t="s">
        <v>192</v>
      </c>
      <c r="E88" s="18" t="s">
        <v>178</v>
      </c>
      <c r="F88" s="308">
        <v>2.1659999999999999</v>
      </c>
      <c r="G88" s="39"/>
      <c r="H88" s="45"/>
    </row>
    <row r="89" s="2" customFormat="1">
      <c r="A89" s="39"/>
      <c r="B89" s="45"/>
      <c r="C89" s="307" t="s">
        <v>195</v>
      </c>
      <c r="D89" s="307" t="s">
        <v>196</v>
      </c>
      <c r="E89" s="18" t="s">
        <v>178</v>
      </c>
      <c r="F89" s="308">
        <v>5.3410000000000002</v>
      </c>
      <c r="G89" s="39"/>
      <c r="H89" s="45"/>
    </row>
    <row r="90" s="2" customFormat="1" ht="16.8" customHeight="1">
      <c r="A90" s="39"/>
      <c r="B90" s="45"/>
      <c r="C90" s="307" t="s">
        <v>201</v>
      </c>
      <c r="D90" s="307" t="s">
        <v>202</v>
      </c>
      <c r="E90" s="18" t="s">
        <v>178</v>
      </c>
      <c r="F90" s="308">
        <v>7.5069999999999997</v>
      </c>
      <c r="G90" s="39"/>
      <c r="H90" s="45"/>
    </row>
    <row r="91" s="2" customFormat="1" ht="16.8" customHeight="1">
      <c r="A91" s="39"/>
      <c r="B91" s="45"/>
      <c r="C91" s="307" t="s">
        <v>212</v>
      </c>
      <c r="D91" s="307" t="s">
        <v>213</v>
      </c>
      <c r="E91" s="18" t="s">
        <v>178</v>
      </c>
      <c r="F91" s="308">
        <v>6.4240000000000004</v>
      </c>
      <c r="G91" s="39"/>
      <c r="H91" s="45"/>
    </row>
    <row r="92" s="2" customFormat="1" ht="26.4" customHeight="1">
      <c r="A92" s="39"/>
      <c r="B92" s="45"/>
      <c r="C92" s="302" t="s">
        <v>854</v>
      </c>
      <c r="D92" s="302" t="s">
        <v>91</v>
      </c>
      <c r="E92" s="39"/>
      <c r="F92" s="39"/>
      <c r="G92" s="39"/>
      <c r="H92" s="45"/>
    </row>
    <row r="93" s="2" customFormat="1" ht="16.8" customHeight="1">
      <c r="A93" s="39"/>
      <c r="B93" s="45"/>
      <c r="C93" s="303" t="s">
        <v>130</v>
      </c>
      <c r="D93" s="304" t="s">
        <v>131</v>
      </c>
      <c r="E93" s="305" t="s">
        <v>1</v>
      </c>
      <c r="F93" s="306">
        <v>0.54500000000000004</v>
      </c>
      <c r="G93" s="39"/>
      <c r="H93" s="45"/>
    </row>
    <row r="94" s="2" customFormat="1" ht="16.8" customHeight="1">
      <c r="A94" s="39"/>
      <c r="B94" s="45"/>
      <c r="C94" s="307" t="s">
        <v>1</v>
      </c>
      <c r="D94" s="307" t="s">
        <v>378</v>
      </c>
      <c r="E94" s="18" t="s">
        <v>1</v>
      </c>
      <c r="F94" s="308">
        <v>0.54500000000000004</v>
      </c>
      <c r="G94" s="39"/>
      <c r="H94" s="45"/>
    </row>
    <row r="95" s="2" customFormat="1" ht="16.8" customHeight="1">
      <c r="A95" s="39"/>
      <c r="B95" s="45"/>
      <c r="C95" s="307" t="s">
        <v>130</v>
      </c>
      <c r="D95" s="307" t="s">
        <v>185</v>
      </c>
      <c r="E95" s="18" t="s">
        <v>1</v>
      </c>
      <c r="F95" s="308">
        <v>0.54500000000000004</v>
      </c>
      <c r="G95" s="39"/>
      <c r="H95" s="45"/>
    </row>
    <row r="96" s="2" customFormat="1" ht="16.8" customHeight="1">
      <c r="A96" s="39"/>
      <c r="B96" s="45"/>
      <c r="C96" s="309" t="s">
        <v>852</v>
      </c>
      <c r="D96" s="39"/>
      <c r="E96" s="39"/>
      <c r="F96" s="39"/>
      <c r="G96" s="39"/>
      <c r="H96" s="45"/>
    </row>
    <row r="97" s="2" customFormat="1">
      <c r="A97" s="39"/>
      <c r="B97" s="45"/>
      <c r="C97" s="307" t="s">
        <v>186</v>
      </c>
      <c r="D97" s="307" t="s">
        <v>187</v>
      </c>
      <c r="E97" s="18" t="s">
        <v>178</v>
      </c>
      <c r="F97" s="308">
        <v>0.54500000000000004</v>
      </c>
      <c r="G97" s="39"/>
      <c r="H97" s="45"/>
    </row>
    <row r="98" s="2" customFormat="1">
      <c r="A98" s="39"/>
      <c r="B98" s="45"/>
      <c r="C98" s="307" t="s">
        <v>195</v>
      </c>
      <c r="D98" s="307" t="s">
        <v>196</v>
      </c>
      <c r="E98" s="18" t="s">
        <v>178</v>
      </c>
      <c r="F98" s="308">
        <v>8.1609999999999996</v>
      </c>
      <c r="G98" s="39"/>
      <c r="H98" s="45"/>
    </row>
    <row r="99" s="2" customFormat="1" ht="16.8" customHeight="1">
      <c r="A99" s="39"/>
      <c r="B99" s="45"/>
      <c r="C99" s="303" t="s">
        <v>291</v>
      </c>
      <c r="D99" s="304" t="s">
        <v>548</v>
      </c>
      <c r="E99" s="305" t="s">
        <v>1</v>
      </c>
      <c r="F99" s="306">
        <v>22.52</v>
      </c>
      <c r="G99" s="39"/>
      <c r="H99" s="45"/>
    </row>
    <row r="100" s="2" customFormat="1" ht="16.8" customHeight="1">
      <c r="A100" s="39"/>
      <c r="B100" s="45"/>
      <c r="C100" s="307" t="s">
        <v>1</v>
      </c>
      <c r="D100" s="307" t="s">
        <v>394</v>
      </c>
      <c r="E100" s="18" t="s">
        <v>1</v>
      </c>
      <c r="F100" s="308">
        <v>22.52</v>
      </c>
      <c r="G100" s="39"/>
      <c r="H100" s="45"/>
    </row>
    <row r="101" s="2" customFormat="1" ht="16.8" customHeight="1">
      <c r="A101" s="39"/>
      <c r="B101" s="45"/>
      <c r="C101" s="307" t="s">
        <v>291</v>
      </c>
      <c r="D101" s="307" t="s">
        <v>185</v>
      </c>
      <c r="E101" s="18" t="s">
        <v>1</v>
      </c>
      <c r="F101" s="308">
        <v>22.52</v>
      </c>
      <c r="G101" s="39"/>
      <c r="H101" s="45"/>
    </row>
    <row r="102" s="2" customFormat="1" ht="16.8" customHeight="1">
      <c r="A102" s="39"/>
      <c r="B102" s="45"/>
      <c r="C102" s="303" t="s">
        <v>133</v>
      </c>
      <c r="D102" s="304" t="s">
        <v>369</v>
      </c>
      <c r="E102" s="305" t="s">
        <v>1</v>
      </c>
      <c r="F102" s="306">
        <v>7.6159999999999997</v>
      </c>
      <c r="G102" s="39"/>
      <c r="H102" s="45"/>
    </row>
    <row r="103" s="2" customFormat="1" ht="16.8" customHeight="1">
      <c r="A103" s="39"/>
      <c r="B103" s="45"/>
      <c r="C103" s="307" t="s">
        <v>1</v>
      </c>
      <c r="D103" s="307" t="s">
        <v>377</v>
      </c>
      <c r="E103" s="18" t="s">
        <v>1</v>
      </c>
      <c r="F103" s="308">
        <v>7.6159999999999997</v>
      </c>
      <c r="G103" s="39"/>
      <c r="H103" s="45"/>
    </row>
    <row r="104" s="2" customFormat="1" ht="16.8" customHeight="1">
      <c r="A104" s="39"/>
      <c r="B104" s="45"/>
      <c r="C104" s="307" t="s">
        <v>133</v>
      </c>
      <c r="D104" s="307" t="s">
        <v>185</v>
      </c>
      <c r="E104" s="18" t="s">
        <v>1</v>
      </c>
      <c r="F104" s="308">
        <v>7.6159999999999997</v>
      </c>
      <c r="G104" s="39"/>
      <c r="H104" s="45"/>
    </row>
    <row r="105" s="2" customFormat="1" ht="16.8" customHeight="1">
      <c r="A105" s="39"/>
      <c r="B105" s="45"/>
      <c r="C105" s="309" t="s">
        <v>852</v>
      </c>
      <c r="D105" s="39"/>
      <c r="E105" s="39"/>
      <c r="F105" s="39"/>
      <c r="G105" s="39"/>
      <c r="H105" s="45"/>
    </row>
    <row r="106" s="2" customFormat="1">
      <c r="A106" s="39"/>
      <c r="B106" s="45"/>
      <c r="C106" s="307" t="s">
        <v>334</v>
      </c>
      <c r="D106" s="307" t="s">
        <v>335</v>
      </c>
      <c r="E106" s="18" t="s">
        <v>178</v>
      </c>
      <c r="F106" s="308">
        <v>7.6159999999999997</v>
      </c>
      <c r="G106" s="39"/>
      <c r="H106" s="45"/>
    </row>
    <row r="107" s="2" customFormat="1">
      <c r="A107" s="39"/>
      <c r="B107" s="45"/>
      <c r="C107" s="307" t="s">
        <v>195</v>
      </c>
      <c r="D107" s="307" t="s">
        <v>196</v>
      </c>
      <c r="E107" s="18" t="s">
        <v>178</v>
      </c>
      <c r="F107" s="308">
        <v>8.1609999999999996</v>
      </c>
      <c r="G107" s="39"/>
      <c r="H107" s="45"/>
    </row>
    <row r="108" s="2" customFormat="1" ht="16.8" customHeight="1">
      <c r="A108" s="39"/>
      <c r="B108" s="45"/>
      <c r="C108" s="303" t="s">
        <v>371</v>
      </c>
      <c r="D108" s="304" t="s">
        <v>372</v>
      </c>
      <c r="E108" s="305" t="s">
        <v>1</v>
      </c>
      <c r="F108" s="306">
        <v>30.465</v>
      </c>
      <c r="G108" s="39"/>
      <c r="H108" s="45"/>
    </row>
    <row r="109" s="2" customFormat="1" ht="16.8" customHeight="1">
      <c r="A109" s="39"/>
      <c r="B109" s="45"/>
      <c r="C109" s="307" t="s">
        <v>1</v>
      </c>
      <c r="D109" s="307" t="s">
        <v>392</v>
      </c>
      <c r="E109" s="18" t="s">
        <v>1</v>
      </c>
      <c r="F109" s="308">
        <v>30.465</v>
      </c>
      <c r="G109" s="39"/>
      <c r="H109" s="45"/>
    </row>
    <row r="110" s="2" customFormat="1" ht="16.8" customHeight="1">
      <c r="A110" s="39"/>
      <c r="B110" s="45"/>
      <c r="C110" s="307" t="s">
        <v>371</v>
      </c>
      <c r="D110" s="307" t="s">
        <v>185</v>
      </c>
      <c r="E110" s="18" t="s">
        <v>1</v>
      </c>
      <c r="F110" s="308">
        <v>30.465</v>
      </c>
      <c r="G110" s="39"/>
      <c r="H110" s="45"/>
    </row>
    <row r="111" s="2" customFormat="1" ht="16.8" customHeight="1">
      <c r="A111" s="39"/>
      <c r="B111" s="45"/>
      <c r="C111" s="309" t="s">
        <v>852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07" t="s">
        <v>389</v>
      </c>
      <c r="D112" s="307" t="s">
        <v>390</v>
      </c>
      <c r="E112" s="18" t="s">
        <v>208</v>
      </c>
      <c r="F112" s="308">
        <v>30.465</v>
      </c>
      <c r="G112" s="39"/>
      <c r="H112" s="45"/>
    </row>
    <row r="113" s="2" customFormat="1">
      <c r="A113" s="39"/>
      <c r="B113" s="45"/>
      <c r="C113" s="307" t="s">
        <v>334</v>
      </c>
      <c r="D113" s="307" t="s">
        <v>335</v>
      </c>
      <c r="E113" s="18" t="s">
        <v>178</v>
      </c>
      <c r="F113" s="308">
        <v>7.6159999999999997</v>
      </c>
      <c r="G113" s="39"/>
      <c r="H113" s="45"/>
    </row>
    <row r="114" s="2" customFormat="1" ht="16.8" customHeight="1">
      <c r="A114" s="39"/>
      <c r="B114" s="45"/>
      <c r="C114" s="307" t="s">
        <v>206</v>
      </c>
      <c r="D114" s="307" t="s">
        <v>207</v>
      </c>
      <c r="E114" s="18" t="s">
        <v>208</v>
      </c>
      <c r="F114" s="308">
        <v>30.465</v>
      </c>
      <c r="G114" s="39"/>
      <c r="H114" s="45"/>
    </row>
    <row r="115" s="2" customFormat="1" ht="16.8" customHeight="1">
      <c r="A115" s="39"/>
      <c r="B115" s="45"/>
      <c r="C115" s="307" t="s">
        <v>380</v>
      </c>
      <c r="D115" s="307" t="s">
        <v>381</v>
      </c>
      <c r="E115" s="18" t="s">
        <v>208</v>
      </c>
      <c r="F115" s="308">
        <v>30.465</v>
      </c>
      <c r="G115" s="39"/>
      <c r="H115" s="45"/>
    </row>
    <row r="116" s="2" customFormat="1" ht="16.8" customHeight="1">
      <c r="A116" s="39"/>
      <c r="B116" s="45"/>
      <c r="C116" s="307" t="s">
        <v>383</v>
      </c>
      <c r="D116" s="307" t="s">
        <v>384</v>
      </c>
      <c r="E116" s="18" t="s">
        <v>208</v>
      </c>
      <c r="F116" s="308">
        <v>30.465</v>
      </c>
      <c r="G116" s="39"/>
      <c r="H116" s="45"/>
    </row>
    <row r="117" s="2" customFormat="1" ht="16.8" customHeight="1">
      <c r="A117" s="39"/>
      <c r="B117" s="45"/>
      <c r="C117" s="307" t="s">
        <v>386</v>
      </c>
      <c r="D117" s="307" t="s">
        <v>387</v>
      </c>
      <c r="E117" s="18" t="s">
        <v>208</v>
      </c>
      <c r="F117" s="308">
        <v>30.465</v>
      </c>
      <c r="G117" s="39"/>
      <c r="H117" s="45"/>
    </row>
    <row r="118" s="2" customFormat="1" ht="16.8" customHeight="1">
      <c r="A118" s="39"/>
      <c r="B118" s="45"/>
      <c r="C118" s="303" t="s">
        <v>136</v>
      </c>
      <c r="D118" s="304" t="s">
        <v>137</v>
      </c>
      <c r="E118" s="305" t="s">
        <v>1</v>
      </c>
      <c r="F118" s="306">
        <v>8.1609999999999996</v>
      </c>
      <c r="G118" s="39"/>
      <c r="H118" s="45"/>
    </row>
    <row r="119" s="2" customFormat="1" ht="16.8" customHeight="1">
      <c r="A119" s="39"/>
      <c r="B119" s="45"/>
      <c r="C119" s="307" t="s">
        <v>1</v>
      </c>
      <c r="D119" s="307" t="s">
        <v>198</v>
      </c>
      <c r="E119" s="18" t="s">
        <v>1</v>
      </c>
      <c r="F119" s="308">
        <v>8.1609999999999996</v>
      </c>
      <c r="G119" s="39"/>
      <c r="H119" s="45"/>
    </row>
    <row r="120" s="2" customFormat="1" ht="16.8" customHeight="1">
      <c r="A120" s="39"/>
      <c r="B120" s="45"/>
      <c r="C120" s="307" t="s">
        <v>136</v>
      </c>
      <c r="D120" s="307" t="s">
        <v>185</v>
      </c>
      <c r="E120" s="18" t="s">
        <v>1</v>
      </c>
      <c r="F120" s="308">
        <v>8.1609999999999996</v>
      </c>
      <c r="G120" s="39"/>
      <c r="H120" s="45"/>
    </row>
    <row r="121" s="2" customFormat="1" ht="16.8" customHeight="1">
      <c r="A121" s="39"/>
      <c r="B121" s="45"/>
      <c r="C121" s="309" t="s">
        <v>852</v>
      </c>
      <c r="D121" s="39"/>
      <c r="E121" s="39"/>
      <c r="F121" s="39"/>
      <c r="G121" s="39"/>
      <c r="H121" s="45"/>
    </row>
    <row r="122" s="2" customFormat="1">
      <c r="A122" s="39"/>
      <c r="B122" s="45"/>
      <c r="C122" s="307" t="s">
        <v>195</v>
      </c>
      <c r="D122" s="307" t="s">
        <v>196</v>
      </c>
      <c r="E122" s="18" t="s">
        <v>178</v>
      </c>
      <c r="F122" s="308">
        <v>8.1609999999999996</v>
      </c>
      <c r="G122" s="39"/>
      <c r="H122" s="45"/>
    </row>
    <row r="123" s="2" customFormat="1" ht="16.8" customHeight="1">
      <c r="A123" s="39"/>
      <c r="B123" s="45"/>
      <c r="C123" s="307" t="s">
        <v>201</v>
      </c>
      <c r="D123" s="307" t="s">
        <v>202</v>
      </c>
      <c r="E123" s="18" t="s">
        <v>178</v>
      </c>
      <c r="F123" s="308">
        <v>8.1609999999999996</v>
      </c>
      <c r="G123" s="39"/>
      <c r="H123" s="45"/>
    </row>
    <row r="124" s="2" customFormat="1" ht="16.8" customHeight="1">
      <c r="A124" s="39"/>
      <c r="B124" s="45"/>
      <c r="C124" s="307" t="s">
        <v>212</v>
      </c>
      <c r="D124" s="307" t="s">
        <v>213</v>
      </c>
      <c r="E124" s="18" t="s">
        <v>178</v>
      </c>
      <c r="F124" s="308">
        <v>8.1609999999999996</v>
      </c>
      <c r="G124" s="39"/>
      <c r="H124" s="45"/>
    </row>
    <row r="125" s="2" customFormat="1" ht="26.4" customHeight="1">
      <c r="A125" s="39"/>
      <c r="B125" s="45"/>
      <c r="C125" s="302" t="s">
        <v>855</v>
      </c>
      <c r="D125" s="302" t="s">
        <v>94</v>
      </c>
      <c r="E125" s="39"/>
      <c r="F125" s="39"/>
      <c r="G125" s="39"/>
      <c r="H125" s="45"/>
    </row>
    <row r="126" s="2" customFormat="1" ht="16.8" customHeight="1">
      <c r="A126" s="39"/>
      <c r="B126" s="45"/>
      <c r="C126" s="303" t="s">
        <v>126</v>
      </c>
      <c r="D126" s="304" t="s">
        <v>127</v>
      </c>
      <c r="E126" s="305" t="s">
        <v>1</v>
      </c>
      <c r="F126" s="306">
        <v>4.5</v>
      </c>
      <c r="G126" s="39"/>
      <c r="H126" s="45"/>
    </row>
    <row r="127" s="2" customFormat="1" ht="16.8" customHeight="1">
      <c r="A127" s="39"/>
      <c r="B127" s="45"/>
      <c r="C127" s="307" t="s">
        <v>1</v>
      </c>
      <c r="D127" s="307" t="s">
        <v>425</v>
      </c>
      <c r="E127" s="18" t="s">
        <v>1</v>
      </c>
      <c r="F127" s="308">
        <v>4.5</v>
      </c>
      <c r="G127" s="39"/>
      <c r="H127" s="45"/>
    </row>
    <row r="128" s="2" customFormat="1" ht="16.8" customHeight="1">
      <c r="A128" s="39"/>
      <c r="B128" s="45"/>
      <c r="C128" s="307" t="s">
        <v>126</v>
      </c>
      <c r="D128" s="307" t="s">
        <v>185</v>
      </c>
      <c r="E128" s="18" t="s">
        <v>1</v>
      </c>
      <c r="F128" s="308">
        <v>4.5</v>
      </c>
      <c r="G128" s="39"/>
      <c r="H128" s="45"/>
    </row>
    <row r="129" s="2" customFormat="1" ht="16.8" customHeight="1">
      <c r="A129" s="39"/>
      <c r="B129" s="45"/>
      <c r="C129" s="309" t="s">
        <v>852</v>
      </c>
      <c r="D129" s="39"/>
      <c r="E129" s="39"/>
      <c r="F129" s="39"/>
      <c r="G129" s="39"/>
      <c r="H129" s="45"/>
    </row>
    <row r="130" s="2" customFormat="1">
      <c r="A130" s="39"/>
      <c r="B130" s="45"/>
      <c r="C130" s="307" t="s">
        <v>267</v>
      </c>
      <c r="D130" s="307" t="s">
        <v>268</v>
      </c>
      <c r="E130" s="18" t="s">
        <v>208</v>
      </c>
      <c r="F130" s="308">
        <v>4.5</v>
      </c>
      <c r="G130" s="39"/>
      <c r="H130" s="45"/>
    </row>
    <row r="131" s="2" customFormat="1">
      <c r="A131" s="39"/>
      <c r="B131" s="45"/>
      <c r="C131" s="307" t="s">
        <v>411</v>
      </c>
      <c r="D131" s="307" t="s">
        <v>412</v>
      </c>
      <c r="E131" s="18" t="s">
        <v>178</v>
      </c>
      <c r="F131" s="308">
        <v>59.770000000000003</v>
      </c>
      <c r="G131" s="39"/>
      <c r="H131" s="45"/>
    </row>
    <row r="132" s="2" customFormat="1" ht="16.8" customHeight="1">
      <c r="A132" s="39"/>
      <c r="B132" s="45"/>
      <c r="C132" s="307" t="s">
        <v>206</v>
      </c>
      <c r="D132" s="307" t="s">
        <v>207</v>
      </c>
      <c r="E132" s="18" t="s">
        <v>208</v>
      </c>
      <c r="F132" s="308">
        <v>234.58000000000001</v>
      </c>
      <c r="G132" s="39"/>
      <c r="H132" s="45"/>
    </row>
    <row r="133" s="2" customFormat="1" ht="16.8" customHeight="1">
      <c r="A133" s="39"/>
      <c r="B133" s="45"/>
      <c r="C133" s="307" t="s">
        <v>251</v>
      </c>
      <c r="D133" s="307" t="s">
        <v>252</v>
      </c>
      <c r="E133" s="18" t="s">
        <v>208</v>
      </c>
      <c r="F133" s="308">
        <v>4.5</v>
      </c>
      <c r="G133" s="39"/>
      <c r="H133" s="45"/>
    </row>
    <row r="134" s="2" customFormat="1" ht="16.8" customHeight="1">
      <c r="A134" s="39"/>
      <c r="B134" s="45"/>
      <c r="C134" s="307" t="s">
        <v>256</v>
      </c>
      <c r="D134" s="307" t="s">
        <v>257</v>
      </c>
      <c r="E134" s="18" t="s">
        <v>208</v>
      </c>
      <c r="F134" s="308">
        <v>4.5</v>
      </c>
      <c r="G134" s="39"/>
      <c r="H134" s="45"/>
    </row>
    <row r="135" s="2" customFormat="1" ht="16.8" customHeight="1">
      <c r="A135" s="39"/>
      <c r="B135" s="45"/>
      <c r="C135" s="303" t="s">
        <v>407</v>
      </c>
      <c r="D135" s="304" t="s">
        <v>408</v>
      </c>
      <c r="E135" s="305" t="s">
        <v>1</v>
      </c>
      <c r="F135" s="306">
        <v>230.08000000000001</v>
      </c>
      <c r="G135" s="39"/>
      <c r="H135" s="45"/>
    </row>
    <row r="136" s="2" customFormat="1" ht="16.8" customHeight="1">
      <c r="A136" s="39"/>
      <c r="B136" s="45"/>
      <c r="C136" s="307" t="s">
        <v>1</v>
      </c>
      <c r="D136" s="307" t="s">
        <v>429</v>
      </c>
      <c r="E136" s="18" t="s">
        <v>1</v>
      </c>
      <c r="F136" s="308">
        <v>230.08000000000001</v>
      </c>
      <c r="G136" s="39"/>
      <c r="H136" s="45"/>
    </row>
    <row r="137" s="2" customFormat="1" ht="16.8" customHeight="1">
      <c r="A137" s="39"/>
      <c r="B137" s="45"/>
      <c r="C137" s="307" t="s">
        <v>407</v>
      </c>
      <c r="D137" s="307" t="s">
        <v>185</v>
      </c>
      <c r="E137" s="18" t="s">
        <v>1</v>
      </c>
      <c r="F137" s="308">
        <v>230.08000000000001</v>
      </c>
      <c r="G137" s="39"/>
      <c r="H137" s="45"/>
    </row>
    <row r="138" s="2" customFormat="1" ht="16.8" customHeight="1">
      <c r="A138" s="39"/>
      <c r="B138" s="45"/>
      <c r="C138" s="309" t="s">
        <v>852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07" t="s">
        <v>426</v>
      </c>
      <c r="D139" s="307" t="s">
        <v>427</v>
      </c>
      <c r="E139" s="18" t="s">
        <v>208</v>
      </c>
      <c r="F139" s="308">
        <v>230.08000000000001</v>
      </c>
      <c r="G139" s="39"/>
      <c r="H139" s="45"/>
    </row>
    <row r="140" s="2" customFormat="1">
      <c r="A140" s="39"/>
      <c r="B140" s="45"/>
      <c r="C140" s="307" t="s">
        <v>411</v>
      </c>
      <c r="D140" s="307" t="s">
        <v>412</v>
      </c>
      <c r="E140" s="18" t="s">
        <v>178</v>
      </c>
      <c r="F140" s="308">
        <v>59.770000000000003</v>
      </c>
      <c r="G140" s="39"/>
      <c r="H140" s="45"/>
    </row>
    <row r="141" s="2" customFormat="1" ht="16.8" customHeight="1">
      <c r="A141" s="39"/>
      <c r="B141" s="45"/>
      <c r="C141" s="307" t="s">
        <v>206</v>
      </c>
      <c r="D141" s="307" t="s">
        <v>207</v>
      </c>
      <c r="E141" s="18" t="s">
        <v>208</v>
      </c>
      <c r="F141" s="308">
        <v>234.58000000000001</v>
      </c>
      <c r="G141" s="39"/>
      <c r="H141" s="45"/>
    </row>
    <row r="142" s="2" customFormat="1" ht="16.8" customHeight="1">
      <c r="A142" s="39"/>
      <c r="B142" s="45"/>
      <c r="C142" s="307" t="s">
        <v>416</v>
      </c>
      <c r="D142" s="307" t="s">
        <v>417</v>
      </c>
      <c r="E142" s="18" t="s">
        <v>208</v>
      </c>
      <c r="F142" s="308">
        <v>230.08000000000001</v>
      </c>
      <c r="G142" s="39"/>
      <c r="H142" s="45"/>
    </row>
    <row r="143" s="2" customFormat="1" ht="16.8" customHeight="1">
      <c r="A143" s="39"/>
      <c r="B143" s="45"/>
      <c r="C143" s="307" t="s">
        <v>420</v>
      </c>
      <c r="D143" s="307" t="s">
        <v>421</v>
      </c>
      <c r="E143" s="18" t="s">
        <v>208</v>
      </c>
      <c r="F143" s="308">
        <v>230.08000000000001</v>
      </c>
      <c r="G143" s="39"/>
      <c r="H143" s="45"/>
    </row>
    <row r="144" s="2" customFormat="1" ht="16.8" customHeight="1">
      <c r="A144" s="39"/>
      <c r="B144" s="45"/>
      <c r="C144" s="303" t="s">
        <v>291</v>
      </c>
      <c r="D144" s="304" t="s">
        <v>548</v>
      </c>
      <c r="E144" s="305" t="s">
        <v>1</v>
      </c>
      <c r="F144" s="306">
        <v>65.5</v>
      </c>
      <c r="G144" s="39"/>
      <c r="H144" s="45"/>
    </row>
    <row r="145" s="2" customFormat="1" ht="16.8" customHeight="1">
      <c r="A145" s="39"/>
      <c r="B145" s="45"/>
      <c r="C145" s="307" t="s">
        <v>1</v>
      </c>
      <c r="D145" s="307" t="s">
        <v>430</v>
      </c>
      <c r="E145" s="18" t="s">
        <v>1</v>
      </c>
      <c r="F145" s="308">
        <v>65.5</v>
      </c>
      <c r="G145" s="39"/>
      <c r="H145" s="45"/>
    </row>
    <row r="146" s="2" customFormat="1" ht="16.8" customHeight="1">
      <c r="A146" s="39"/>
      <c r="B146" s="45"/>
      <c r="C146" s="307" t="s">
        <v>291</v>
      </c>
      <c r="D146" s="307" t="s">
        <v>185</v>
      </c>
      <c r="E146" s="18" t="s">
        <v>1</v>
      </c>
      <c r="F146" s="308">
        <v>65.5</v>
      </c>
      <c r="G146" s="39"/>
      <c r="H146" s="45"/>
    </row>
    <row r="147" s="2" customFormat="1" ht="16.8" customHeight="1">
      <c r="A147" s="39"/>
      <c r="B147" s="45"/>
      <c r="C147" s="303" t="s">
        <v>133</v>
      </c>
      <c r="D147" s="304" t="s">
        <v>134</v>
      </c>
      <c r="E147" s="305" t="s">
        <v>1</v>
      </c>
      <c r="F147" s="306">
        <v>59.770000000000003</v>
      </c>
      <c r="G147" s="39"/>
      <c r="H147" s="45"/>
    </row>
    <row r="148" s="2" customFormat="1" ht="16.8" customHeight="1">
      <c r="A148" s="39"/>
      <c r="B148" s="45"/>
      <c r="C148" s="307" t="s">
        <v>1</v>
      </c>
      <c r="D148" s="307" t="s">
        <v>414</v>
      </c>
      <c r="E148" s="18" t="s">
        <v>1</v>
      </c>
      <c r="F148" s="308">
        <v>59.770000000000003</v>
      </c>
      <c r="G148" s="39"/>
      <c r="H148" s="45"/>
    </row>
    <row r="149" s="2" customFormat="1" ht="16.8" customHeight="1">
      <c r="A149" s="39"/>
      <c r="B149" s="45"/>
      <c r="C149" s="307" t="s">
        <v>133</v>
      </c>
      <c r="D149" s="307" t="s">
        <v>185</v>
      </c>
      <c r="E149" s="18" t="s">
        <v>1</v>
      </c>
      <c r="F149" s="308">
        <v>59.770000000000003</v>
      </c>
      <c r="G149" s="39"/>
      <c r="H149" s="45"/>
    </row>
    <row r="150" s="2" customFormat="1" ht="16.8" customHeight="1">
      <c r="A150" s="39"/>
      <c r="B150" s="45"/>
      <c r="C150" s="309" t="s">
        <v>852</v>
      </c>
      <c r="D150" s="39"/>
      <c r="E150" s="39"/>
      <c r="F150" s="39"/>
      <c r="G150" s="39"/>
      <c r="H150" s="45"/>
    </row>
    <row r="151" s="2" customFormat="1">
      <c r="A151" s="39"/>
      <c r="B151" s="45"/>
      <c r="C151" s="307" t="s">
        <v>411</v>
      </c>
      <c r="D151" s="307" t="s">
        <v>412</v>
      </c>
      <c r="E151" s="18" t="s">
        <v>178</v>
      </c>
      <c r="F151" s="308">
        <v>59.770000000000003</v>
      </c>
      <c r="G151" s="39"/>
      <c r="H151" s="45"/>
    </row>
    <row r="152" s="2" customFormat="1">
      <c r="A152" s="39"/>
      <c r="B152" s="45"/>
      <c r="C152" s="307" t="s">
        <v>195</v>
      </c>
      <c r="D152" s="307" t="s">
        <v>196</v>
      </c>
      <c r="E152" s="18" t="s">
        <v>178</v>
      </c>
      <c r="F152" s="308">
        <v>59.770000000000003</v>
      </c>
      <c r="G152" s="39"/>
      <c r="H152" s="45"/>
    </row>
    <row r="153" s="2" customFormat="1" ht="16.8" customHeight="1">
      <c r="A153" s="39"/>
      <c r="B153" s="45"/>
      <c r="C153" s="303" t="s">
        <v>136</v>
      </c>
      <c r="D153" s="304" t="s">
        <v>137</v>
      </c>
      <c r="E153" s="305" t="s">
        <v>1</v>
      </c>
      <c r="F153" s="306">
        <v>59.770000000000003</v>
      </c>
      <c r="G153" s="39"/>
      <c r="H153" s="45"/>
    </row>
    <row r="154" s="2" customFormat="1" ht="16.8" customHeight="1">
      <c r="A154" s="39"/>
      <c r="B154" s="45"/>
      <c r="C154" s="307" t="s">
        <v>1</v>
      </c>
      <c r="D154" s="307" t="s">
        <v>133</v>
      </c>
      <c r="E154" s="18" t="s">
        <v>1</v>
      </c>
      <c r="F154" s="308">
        <v>59.770000000000003</v>
      </c>
      <c r="G154" s="39"/>
      <c r="H154" s="45"/>
    </row>
    <row r="155" s="2" customFormat="1" ht="16.8" customHeight="1">
      <c r="A155" s="39"/>
      <c r="B155" s="45"/>
      <c r="C155" s="307" t="s">
        <v>136</v>
      </c>
      <c r="D155" s="307" t="s">
        <v>185</v>
      </c>
      <c r="E155" s="18" t="s">
        <v>1</v>
      </c>
      <c r="F155" s="308">
        <v>59.770000000000003</v>
      </c>
      <c r="G155" s="39"/>
      <c r="H155" s="45"/>
    </row>
    <row r="156" s="2" customFormat="1" ht="16.8" customHeight="1">
      <c r="A156" s="39"/>
      <c r="B156" s="45"/>
      <c r="C156" s="309" t="s">
        <v>852</v>
      </c>
      <c r="D156" s="39"/>
      <c r="E156" s="39"/>
      <c r="F156" s="39"/>
      <c r="G156" s="39"/>
      <c r="H156" s="45"/>
    </row>
    <row r="157" s="2" customFormat="1">
      <c r="A157" s="39"/>
      <c r="B157" s="45"/>
      <c r="C157" s="307" t="s">
        <v>195</v>
      </c>
      <c r="D157" s="307" t="s">
        <v>196</v>
      </c>
      <c r="E157" s="18" t="s">
        <v>178</v>
      </c>
      <c r="F157" s="308">
        <v>59.770000000000003</v>
      </c>
      <c r="G157" s="39"/>
      <c r="H157" s="45"/>
    </row>
    <row r="158" s="2" customFormat="1" ht="16.8" customHeight="1">
      <c r="A158" s="39"/>
      <c r="B158" s="45"/>
      <c r="C158" s="307" t="s">
        <v>201</v>
      </c>
      <c r="D158" s="307" t="s">
        <v>202</v>
      </c>
      <c r="E158" s="18" t="s">
        <v>178</v>
      </c>
      <c r="F158" s="308">
        <v>59.770000000000003</v>
      </c>
      <c r="G158" s="39"/>
      <c r="H158" s="45"/>
    </row>
    <row r="159" s="2" customFormat="1" ht="16.8" customHeight="1">
      <c r="A159" s="39"/>
      <c r="B159" s="45"/>
      <c r="C159" s="307" t="s">
        <v>212</v>
      </c>
      <c r="D159" s="307" t="s">
        <v>213</v>
      </c>
      <c r="E159" s="18" t="s">
        <v>178</v>
      </c>
      <c r="F159" s="308">
        <v>59.770000000000003</v>
      </c>
      <c r="G159" s="39"/>
      <c r="H159" s="45"/>
    </row>
    <row r="160" s="2" customFormat="1" ht="26.4" customHeight="1">
      <c r="A160" s="39"/>
      <c r="B160" s="45"/>
      <c r="C160" s="302" t="s">
        <v>856</v>
      </c>
      <c r="D160" s="302" t="s">
        <v>97</v>
      </c>
      <c r="E160" s="39"/>
      <c r="F160" s="39"/>
      <c r="G160" s="39"/>
      <c r="H160" s="45"/>
    </row>
    <row r="161" s="2" customFormat="1" ht="16.8" customHeight="1">
      <c r="A161" s="39"/>
      <c r="B161" s="45"/>
      <c r="C161" s="303" t="s">
        <v>130</v>
      </c>
      <c r="D161" s="304" t="s">
        <v>131</v>
      </c>
      <c r="E161" s="305" t="s">
        <v>1</v>
      </c>
      <c r="F161" s="306">
        <v>0.13800000000000001</v>
      </c>
      <c r="G161" s="39"/>
      <c r="H161" s="45"/>
    </row>
    <row r="162" s="2" customFormat="1" ht="16.8" customHeight="1">
      <c r="A162" s="39"/>
      <c r="B162" s="45"/>
      <c r="C162" s="307" t="s">
        <v>1</v>
      </c>
      <c r="D162" s="307" t="s">
        <v>450</v>
      </c>
      <c r="E162" s="18" t="s">
        <v>1</v>
      </c>
      <c r="F162" s="308">
        <v>0.13800000000000001</v>
      </c>
      <c r="G162" s="39"/>
      <c r="H162" s="45"/>
    </row>
    <row r="163" s="2" customFormat="1" ht="16.8" customHeight="1">
      <c r="A163" s="39"/>
      <c r="B163" s="45"/>
      <c r="C163" s="307" t="s">
        <v>130</v>
      </c>
      <c r="D163" s="307" t="s">
        <v>185</v>
      </c>
      <c r="E163" s="18" t="s">
        <v>1</v>
      </c>
      <c r="F163" s="308">
        <v>0.13800000000000001</v>
      </c>
      <c r="G163" s="39"/>
      <c r="H163" s="45"/>
    </row>
    <row r="164" s="2" customFormat="1" ht="16.8" customHeight="1">
      <c r="A164" s="39"/>
      <c r="B164" s="45"/>
      <c r="C164" s="309" t="s">
        <v>852</v>
      </c>
      <c r="D164" s="39"/>
      <c r="E164" s="39"/>
      <c r="F164" s="39"/>
      <c r="G164" s="39"/>
      <c r="H164" s="45"/>
    </row>
    <row r="165" s="2" customFormat="1">
      <c r="A165" s="39"/>
      <c r="B165" s="45"/>
      <c r="C165" s="307" t="s">
        <v>186</v>
      </c>
      <c r="D165" s="307" t="s">
        <v>187</v>
      </c>
      <c r="E165" s="18" t="s">
        <v>178</v>
      </c>
      <c r="F165" s="308">
        <v>0.13800000000000001</v>
      </c>
      <c r="G165" s="39"/>
      <c r="H165" s="45"/>
    </row>
    <row r="166" s="2" customFormat="1">
      <c r="A166" s="39"/>
      <c r="B166" s="45"/>
      <c r="C166" s="307" t="s">
        <v>195</v>
      </c>
      <c r="D166" s="307" t="s">
        <v>196</v>
      </c>
      <c r="E166" s="18" t="s">
        <v>178</v>
      </c>
      <c r="F166" s="308">
        <v>39.713000000000001</v>
      </c>
      <c r="G166" s="39"/>
      <c r="H166" s="45"/>
    </row>
    <row r="167" s="2" customFormat="1" ht="16.8" customHeight="1">
      <c r="A167" s="39"/>
      <c r="B167" s="45"/>
      <c r="C167" s="303" t="s">
        <v>291</v>
      </c>
      <c r="D167" s="304" t="s">
        <v>548</v>
      </c>
      <c r="E167" s="305" t="s">
        <v>1</v>
      </c>
      <c r="F167" s="306">
        <v>66.796999999999997</v>
      </c>
      <c r="G167" s="39"/>
      <c r="H167" s="45"/>
    </row>
    <row r="168" s="2" customFormat="1" ht="16.8" customHeight="1">
      <c r="A168" s="39"/>
      <c r="B168" s="45"/>
      <c r="C168" s="307" t="s">
        <v>1</v>
      </c>
      <c r="D168" s="307" t="s">
        <v>457</v>
      </c>
      <c r="E168" s="18" t="s">
        <v>1</v>
      </c>
      <c r="F168" s="308">
        <v>66.796999999999997</v>
      </c>
      <c r="G168" s="39"/>
      <c r="H168" s="45"/>
    </row>
    <row r="169" s="2" customFormat="1" ht="16.8" customHeight="1">
      <c r="A169" s="39"/>
      <c r="B169" s="45"/>
      <c r="C169" s="307" t="s">
        <v>291</v>
      </c>
      <c r="D169" s="307" t="s">
        <v>185</v>
      </c>
      <c r="E169" s="18" t="s">
        <v>1</v>
      </c>
      <c r="F169" s="308">
        <v>66.796999999999997</v>
      </c>
      <c r="G169" s="39"/>
      <c r="H169" s="45"/>
    </row>
    <row r="170" s="2" customFormat="1" ht="16.8" customHeight="1">
      <c r="A170" s="39"/>
      <c r="B170" s="45"/>
      <c r="C170" s="303" t="s">
        <v>133</v>
      </c>
      <c r="D170" s="304" t="s">
        <v>134</v>
      </c>
      <c r="E170" s="305" t="s">
        <v>1</v>
      </c>
      <c r="F170" s="306">
        <v>39.575000000000003</v>
      </c>
      <c r="G170" s="39"/>
      <c r="H170" s="45"/>
    </row>
    <row r="171" s="2" customFormat="1" ht="16.8" customHeight="1">
      <c r="A171" s="39"/>
      <c r="B171" s="45"/>
      <c r="C171" s="307" t="s">
        <v>1</v>
      </c>
      <c r="D171" s="307" t="s">
        <v>377</v>
      </c>
      <c r="E171" s="18" t="s">
        <v>1</v>
      </c>
      <c r="F171" s="308">
        <v>39.575000000000003</v>
      </c>
      <c r="G171" s="39"/>
      <c r="H171" s="45"/>
    </row>
    <row r="172" s="2" customFormat="1" ht="16.8" customHeight="1">
      <c r="A172" s="39"/>
      <c r="B172" s="45"/>
      <c r="C172" s="307" t="s">
        <v>133</v>
      </c>
      <c r="D172" s="307" t="s">
        <v>185</v>
      </c>
      <c r="E172" s="18" t="s">
        <v>1</v>
      </c>
      <c r="F172" s="308">
        <v>39.575000000000003</v>
      </c>
      <c r="G172" s="39"/>
      <c r="H172" s="45"/>
    </row>
    <row r="173" s="2" customFormat="1" ht="16.8" customHeight="1">
      <c r="A173" s="39"/>
      <c r="B173" s="45"/>
      <c r="C173" s="309" t="s">
        <v>852</v>
      </c>
      <c r="D173" s="39"/>
      <c r="E173" s="39"/>
      <c r="F173" s="39"/>
      <c r="G173" s="39"/>
      <c r="H173" s="45"/>
    </row>
    <row r="174" s="2" customFormat="1">
      <c r="A174" s="39"/>
      <c r="B174" s="45"/>
      <c r="C174" s="307" t="s">
        <v>447</v>
      </c>
      <c r="D174" s="307" t="s">
        <v>448</v>
      </c>
      <c r="E174" s="18" t="s">
        <v>178</v>
      </c>
      <c r="F174" s="308">
        <v>39.575000000000003</v>
      </c>
      <c r="G174" s="39"/>
      <c r="H174" s="45"/>
    </row>
    <row r="175" s="2" customFormat="1">
      <c r="A175" s="39"/>
      <c r="B175" s="45"/>
      <c r="C175" s="307" t="s">
        <v>195</v>
      </c>
      <c r="D175" s="307" t="s">
        <v>196</v>
      </c>
      <c r="E175" s="18" t="s">
        <v>178</v>
      </c>
      <c r="F175" s="308">
        <v>39.713000000000001</v>
      </c>
      <c r="G175" s="39"/>
      <c r="H175" s="45"/>
    </row>
    <row r="176" s="2" customFormat="1" ht="16.8" customHeight="1">
      <c r="A176" s="39"/>
      <c r="B176" s="45"/>
      <c r="C176" s="303" t="s">
        <v>371</v>
      </c>
      <c r="D176" s="304" t="s">
        <v>372</v>
      </c>
      <c r="E176" s="305" t="s">
        <v>1</v>
      </c>
      <c r="F176" s="306">
        <v>158.30000000000001</v>
      </c>
      <c r="G176" s="39"/>
      <c r="H176" s="45"/>
    </row>
    <row r="177" s="2" customFormat="1" ht="16.8" customHeight="1">
      <c r="A177" s="39"/>
      <c r="B177" s="45"/>
      <c r="C177" s="307" t="s">
        <v>1</v>
      </c>
      <c r="D177" s="307" t="s">
        <v>456</v>
      </c>
      <c r="E177" s="18" t="s">
        <v>1</v>
      </c>
      <c r="F177" s="308">
        <v>158.30000000000001</v>
      </c>
      <c r="G177" s="39"/>
      <c r="H177" s="45"/>
    </row>
    <row r="178" s="2" customFormat="1" ht="16.8" customHeight="1">
      <c r="A178" s="39"/>
      <c r="B178" s="45"/>
      <c r="C178" s="307" t="s">
        <v>371</v>
      </c>
      <c r="D178" s="307" t="s">
        <v>185</v>
      </c>
      <c r="E178" s="18" t="s">
        <v>1</v>
      </c>
      <c r="F178" s="308">
        <v>158.30000000000001</v>
      </c>
      <c r="G178" s="39"/>
      <c r="H178" s="45"/>
    </row>
    <row r="179" s="2" customFormat="1" ht="16.8" customHeight="1">
      <c r="A179" s="39"/>
      <c r="B179" s="45"/>
      <c r="C179" s="309" t="s">
        <v>852</v>
      </c>
      <c r="D179" s="39"/>
      <c r="E179" s="39"/>
      <c r="F179" s="39"/>
      <c r="G179" s="39"/>
      <c r="H179" s="45"/>
    </row>
    <row r="180" s="2" customFormat="1" ht="16.8" customHeight="1">
      <c r="A180" s="39"/>
      <c r="B180" s="45"/>
      <c r="C180" s="307" t="s">
        <v>389</v>
      </c>
      <c r="D180" s="307" t="s">
        <v>390</v>
      </c>
      <c r="E180" s="18" t="s">
        <v>208</v>
      </c>
      <c r="F180" s="308">
        <v>158.30000000000001</v>
      </c>
      <c r="G180" s="39"/>
      <c r="H180" s="45"/>
    </row>
    <row r="181" s="2" customFormat="1">
      <c r="A181" s="39"/>
      <c r="B181" s="45"/>
      <c r="C181" s="307" t="s">
        <v>447</v>
      </c>
      <c r="D181" s="307" t="s">
        <v>448</v>
      </c>
      <c r="E181" s="18" t="s">
        <v>178</v>
      </c>
      <c r="F181" s="308">
        <v>39.575000000000003</v>
      </c>
      <c r="G181" s="39"/>
      <c r="H181" s="45"/>
    </row>
    <row r="182" s="2" customFormat="1" ht="16.8" customHeight="1">
      <c r="A182" s="39"/>
      <c r="B182" s="45"/>
      <c r="C182" s="307" t="s">
        <v>206</v>
      </c>
      <c r="D182" s="307" t="s">
        <v>207</v>
      </c>
      <c r="E182" s="18" t="s">
        <v>208</v>
      </c>
      <c r="F182" s="308">
        <v>158.30000000000001</v>
      </c>
      <c r="G182" s="39"/>
      <c r="H182" s="45"/>
    </row>
    <row r="183" s="2" customFormat="1" ht="16.8" customHeight="1">
      <c r="A183" s="39"/>
      <c r="B183" s="45"/>
      <c r="C183" s="307" t="s">
        <v>380</v>
      </c>
      <c r="D183" s="307" t="s">
        <v>381</v>
      </c>
      <c r="E183" s="18" t="s">
        <v>208</v>
      </c>
      <c r="F183" s="308">
        <v>158.30000000000001</v>
      </c>
      <c r="G183" s="39"/>
      <c r="H183" s="45"/>
    </row>
    <row r="184" s="2" customFormat="1" ht="16.8" customHeight="1">
      <c r="A184" s="39"/>
      <c r="B184" s="45"/>
      <c r="C184" s="307" t="s">
        <v>383</v>
      </c>
      <c r="D184" s="307" t="s">
        <v>384</v>
      </c>
      <c r="E184" s="18" t="s">
        <v>208</v>
      </c>
      <c r="F184" s="308">
        <v>158.30000000000001</v>
      </c>
      <c r="G184" s="39"/>
      <c r="H184" s="45"/>
    </row>
    <row r="185" s="2" customFormat="1" ht="16.8" customHeight="1">
      <c r="A185" s="39"/>
      <c r="B185" s="45"/>
      <c r="C185" s="307" t="s">
        <v>386</v>
      </c>
      <c r="D185" s="307" t="s">
        <v>387</v>
      </c>
      <c r="E185" s="18" t="s">
        <v>208</v>
      </c>
      <c r="F185" s="308">
        <v>158.30000000000001</v>
      </c>
      <c r="G185" s="39"/>
      <c r="H185" s="45"/>
    </row>
    <row r="186" s="2" customFormat="1" ht="16.8" customHeight="1">
      <c r="A186" s="39"/>
      <c r="B186" s="45"/>
      <c r="C186" s="303" t="s">
        <v>136</v>
      </c>
      <c r="D186" s="304" t="s">
        <v>137</v>
      </c>
      <c r="E186" s="305" t="s">
        <v>1</v>
      </c>
      <c r="F186" s="306">
        <v>39.713000000000001</v>
      </c>
      <c r="G186" s="39"/>
      <c r="H186" s="45"/>
    </row>
    <row r="187" s="2" customFormat="1" ht="16.8" customHeight="1">
      <c r="A187" s="39"/>
      <c r="B187" s="45"/>
      <c r="C187" s="307" t="s">
        <v>1</v>
      </c>
      <c r="D187" s="307" t="s">
        <v>198</v>
      </c>
      <c r="E187" s="18" t="s">
        <v>1</v>
      </c>
      <c r="F187" s="308">
        <v>39.713000000000001</v>
      </c>
      <c r="G187" s="39"/>
      <c r="H187" s="45"/>
    </row>
    <row r="188" s="2" customFormat="1" ht="16.8" customHeight="1">
      <c r="A188" s="39"/>
      <c r="B188" s="45"/>
      <c r="C188" s="307" t="s">
        <v>136</v>
      </c>
      <c r="D188" s="307" t="s">
        <v>185</v>
      </c>
      <c r="E188" s="18" t="s">
        <v>1</v>
      </c>
      <c r="F188" s="308">
        <v>39.713000000000001</v>
      </c>
      <c r="G188" s="39"/>
      <c r="H188" s="45"/>
    </row>
    <row r="189" s="2" customFormat="1" ht="16.8" customHeight="1">
      <c r="A189" s="39"/>
      <c r="B189" s="45"/>
      <c r="C189" s="309" t="s">
        <v>852</v>
      </c>
      <c r="D189" s="39"/>
      <c r="E189" s="39"/>
      <c r="F189" s="39"/>
      <c r="G189" s="39"/>
      <c r="H189" s="45"/>
    </row>
    <row r="190" s="2" customFormat="1">
      <c r="A190" s="39"/>
      <c r="B190" s="45"/>
      <c r="C190" s="307" t="s">
        <v>195</v>
      </c>
      <c r="D190" s="307" t="s">
        <v>196</v>
      </c>
      <c r="E190" s="18" t="s">
        <v>178</v>
      </c>
      <c r="F190" s="308">
        <v>39.713000000000001</v>
      </c>
      <c r="G190" s="39"/>
      <c r="H190" s="45"/>
    </row>
    <row r="191" s="2" customFormat="1" ht="16.8" customHeight="1">
      <c r="A191" s="39"/>
      <c r="B191" s="45"/>
      <c r="C191" s="307" t="s">
        <v>201</v>
      </c>
      <c r="D191" s="307" t="s">
        <v>202</v>
      </c>
      <c r="E191" s="18" t="s">
        <v>178</v>
      </c>
      <c r="F191" s="308">
        <v>39.713000000000001</v>
      </c>
      <c r="G191" s="39"/>
      <c r="H191" s="45"/>
    </row>
    <row r="192" s="2" customFormat="1" ht="16.8" customHeight="1">
      <c r="A192" s="39"/>
      <c r="B192" s="45"/>
      <c r="C192" s="307" t="s">
        <v>212</v>
      </c>
      <c r="D192" s="307" t="s">
        <v>213</v>
      </c>
      <c r="E192" s="18" t="s">
        <v>178</v>
      </c>
      <c r="F192" s="308">
        <v>39.713000000000001</v>
      </c>
      <c r="G192" s="39"/>
      <c r="H192" s="45"/>
    </row>
    <row r="193" s="2" customFormat="1" ht="26.4" customHeight="1">
      <c r="A193" s="39"/>
      <c r="B193" s="45"/>
      <c r="C193" s="302" t="s">
        <v>857</v>
      </c>
      <c r="D193" s="302" t="s">
        <v>100</v>
      </c>
      <c r="E193" s="39"/>
      <c r="F193" s="39"/>
      <c r="G193" s="39"/>
      <c r="H193" s="45"/>
    </row>
    <row r="194" s="2" customFormat="1" ht="16.8" customHeight="1">
      <c r="A194" s="39"/>
      <c r="B194" s="45"/>
      <c r="C194" s="303" t="s">
        <v>130</v>
      </c>
      <c r="D194" s="304" t="s">
        <v>131</v>
      </c>
      <c r="E194" s="305" t="s">
        <v>1</v>
      </c>
      <c r="F194" s="306">
        <v>33.75</v>
      </c>
      <c r="G194" s="39"/>
      <c r="H194" s="45"/>
    </row>
    <row r="195" s="2" customFormat="1" ht="16.8" customHeight="1">
      <c r="A195" s="39"/>
      <c r="B195" s="45"/>
      <c r="C195" s="307" t="s">
        <v>1</v>
      </c>
      <c r="D195" s="307" t="s">
        <v>498</v>
      </c>
      <c r="E195" s="18" t="s">
        <v>1</v>
      </c>
      <c r="F195" s="308">
        <v>33.75</v>
      </c>
      <c r="G195" s="39"/>
      <c r="H195" s="45"/>
    </row>
    <row r="196" s="2" customFormat="1" ht="16.8" customHeight="1">
      <c r="A196" s="39"/>
      <c r="B196" s="45"/>
      <c r="C196" s="307" t="s">
        <v>130</v>
      </c>
      <c r="D196" s="307" t="s">
        <v>185</v>
      </c>
      <c r="E196" s="18" t="s">
        <v>1</v>
      </c>
      <c r="F196" s="308">
        <v>33.75</v>
      </c>
      <c r="G196" s="39"/>
      <c r="H196" s="45"/>
    </row>
    <row r="197" s="2" customFormat="1" ht="16.8" customHeight="1">
      <c r="A197" s="39"/>
      <c r="B197" s="45"/>
      <c r="C197" s="303" t="s">
        <v>139</v>
      </c>
      <c r="D197" s="304" t="s">
        <v>140</v>
      </c>
      <c r="E197" s="305" t="s">
        <v>1</v>
      </c>
      <c r="F197" s="306">
        <v>18.469000000000001</v>
      </c>
      <c r="G197" s="39"/>
      <c r="H197" s="45"/>
    </row>
    <row r="198" s="2" customFormat="1" ht="16.8" customHeight="1">
      <c r="A198" s="39"/>
      <c r="B198" s="45"/>
      <c r="C198" s="307" t="s">
        <v>1</v>
      </c>
      <c r="D198" s="307" t="s">
        <v>503</v>
      </c>
      <c r="E198" s="18" t="s">
        <v>1</v>
      </c>
      <c r="F198" s="308">
        <v>18.469000000000001</v>
      </c>
      <c r="G198" s="39"/>
      <c r="H198" s="45"/>
    </row>
    <row r="199" s="2" customFormat="1" ht="16.8" customHeight="1">
      <c r="A199" s="39"/>
      <c r="B199" s="45"/>
      <c r="C199" s="307" t="s">
        <v>139</v>
      </c>
      <c r="D199" s="307" t="s">
        <v>185</v>
      </c>
      <c r="E199" s="18" t="s">
        <v>1</v>
      </c>
      <c r="F199" s="308">
        <v>18.469000000000001</v>
      </c>
      <c r="G199" s="39"/>
      <c r="H199" s="45"/>
    </row>
    <row r="200" s="2" customFormat="1" ht="16.8" customHeight="1">
      <c r="A200" s="39"/>
      <c r="B200" s="45"/>
      <c r="C200" s="309" t="s">
        <v>852</v>
      </c>
      <c r="D200" s="39"/>
      <c r="E200" s="39"/>
      <c r="F200" s="39"/>
      <c r="G200" s="39"/>
      <c r="H200" s="45"/>
    </row>
    <row r="201" s="2" customFormat="1" ht="16.8" customHeight="1">
      <c r="A201" s="39"/>
      <c r="B201" s="45"/>
      <c r="C201" s="307" t="s">
        <v>217</v>
      </c>
      <c r="D201" s="307" t="s">
        <v>218</v>
      </c>
      <c r="E201" s="18" t="s">
        <v>178</v>
      </c>
      <c r="F201" s="308">
        <v>18.469000000000001</v>
      </c>
      <c r="G201" s="39"/>
      <c r="H201" s="45"/>
    </row>
    <row r="202" s="2" customFormat="1">
      <c r="A202" s="39"/>
      <c r="B202" s="45"/>
      <c r="C202" s="307" t="s">
        <v>499</v>
      </c>
      <c r="D202" s="307" t="s">
        <v>500</v>
      </c>
      <c r="E202" s="18" t="s">
        <v>178</v>
      </c>
      <c r="F202" s="308">
        <v>36.938000000000002</v>
      </c>
      <c r="G202" s="39"/>
      <c r="H202" s="45"/>
    </row>
    <row r="203" s="2" customFormat="1" ht="16.8" customHeight="1">
      <c r="A203" s="39"/>
      <c r="B203" s="45"/>
      <c r="C203" s="307" t="s">
        <v>201</v>
      </c>
      <c r="D203" s="307" t="s">
        <v>202</v>
      </c>
      <c r="E203" s="18" t="s">
        <v>178</v>
      </c>
      <c r="F203" s="308">
        <v>36.938000000000002</v>
      </c>
      <c r="G203" s="39"/>
      <c r="H203" s="45"/>
    </row>
    <row r="204" s="2" customFormat="1" ht="16.8" customHeight="1">
      <c r="A204" s="39"/>
      <c r="B204" s="45"/>
      <c r="C204" s="307" t="s">
        <v>212</v>
      </c>
      <c r="D204" s="307" t="s">
        <v>213</v>
      </c>
      <c r="E204" s="18" t="s">
        <v>178</v>
      </c>
      <c r="F204" s="308">
        <v>18.469000000000001</v>
      </c>
      <c r="G204" s="39"/>
      <c r="H204" s="45"/>
    </row>
    <row r="205" s="2" customFormat="1" ht="26.4" customHeight="1">
      <c r="A205" s="39"/>
      <c r="B205" s="45"/>
      <c r="C205" s="302" t="s">
        <v>858</v>
      </c>
      <c r="D205" s="302" t="s">
        <v>103</v>
      </c>
      <c r="E205" s="39"/>
      <c r="F205" s="39"/>
      <c r="G205" s="39"/>
      <c r="H205" s="45"/>
    </row>
    <row r="206" s="2" customFormat="1" ht="16.8" customHeight="1">
      <c r="A206" s="39"/>
      <c r="B206" s="45"/>
      <c r="C206" s="303" t="s">
        <v>545</v>
      </c>
      <c r="D206" s="304" t="s">
        <v>546</v>
      </c>
      <c r="E206" s="305" t="s">
        <v>1</v>
      </c>
      <c r="F206" s="306">
        <v>17.5</v>
      </c>
      <c r="G206" s="39"/>
      <c r="H206" s="45"/>
    </row>
    <row r="207" s="2" customFormat="1" ht="16.8" customHeight="1">
      <c r="A207" s="39"/>
      <c r="B207" s="45"/>
      <c r="C207" s="307" t="s">
        <v>1</v>
      </c>
      <c r="D207" s="307" t="s">
        <v>566</v>
      </c>
      <c r="E207" s="18" t="s">
        <v>1</v>
      </c>
      <c r="F207" s="308">
        <v>17.5</v>
      </c>
      <c r="G207" s="39"/>
      <c r="H207" s="45"/>
    </row>
    <row r="208" s="2" customFormat="1" ht="16.8" customHeight="1">
      <c r="A208" s="39"/>
      <c r="B208" s="45"/>
      <c r="C208" s="307" t="s">
        <v>545</v>
      </c>
      <c r="D208" s="307" t="s">
        <v>185</v>
      </c>
      <c r="E208" s="18" t="s">
        <v>1</v>
      </c>
      <c r="F208" s="308">
        <v>17.5</v>
      </c>
      <c r="G208" s="39"/>
      <c r="H208" s="45"/>
    </row>
    <row r="209" s="2" customFormat="1" ht="16.8" customHeight="1">
      <c r="A209" s="39"/>
      <c r="B209" s="45"/>
      <c r="C209" s="309" t="s">
        <v>852</v>
      </c>
      <c r="D209" s="39"/>
      <c r="E209" s="39"/>
      <c r="F209" s="39"/>
      <c r="G209" s="39"/>
      <c r="H209" s="45"/>
    </row>
    <row r="210" s="2" customFormat="1" ht="16.8" customHeight="1">
      <c r="A210" s="39"/>
      <c r="B210" s="45"/>
      <c r="C210" s="307" t="s">
        <v>563</v>
      </c>
      <c r="D210" s="307" t="s">
        <v>564</v>
      </c>
      <c r="E210" s="18" t="s">
        <v>208</v>
      </c>
      <c r="F210" s="308">
        <v>17.5</v>
      </c>
      <c r="G210" s="39"/>
      <c r="H210" s="45"/>
    </row>
    <row r="211" s="2" customFormat="1">
      <c r="A211" s="39"/>
      <c r="B211" s="45"/>
      <c r="C211" s="307" t="s">
        <v>447</v>
      </c>
      <c r="D211" s="307" t="s">
        <v>448</v>
      </c>
      <c r="E211" s="18" t="s">
        <v>178</v>
      </c>
      <c r="F211" s="308">
        <v>21.350000000000001</v>
      </c>
      <c r="G211" s="39"/>
      <c r="H211" s="45"/>
    </row>
    <row r="212" s="2" customFormat="1" ht="16.8" customHeight="1">
      <c r="A212" s="39"/>
      <c r="B212" s="45"/>
      <c r="C212" s="307" t="s">
        <v>206</v>
      </c>
      <c r="D212" s="307" t="s">
        <v>207</v>
      </c>
      <c r="E212" s="18" t="s">
        <v>208</v>
      </c>
      <c r="F212" s="308">
        <v>59.5</v>
      </c>
      <c r="G212" s="39"/>
      <c r="H212" s="45"/>
    </row>
    <row r="213" s="2" customFormat="1" ht="16.8" customHeight="1">
      <c r="A213" s="39"/>
      <c r="B213" s="45"/>
      <c r="C213" s="307" t="s">
        <v>251</v>
      </c>
      <c r="D213" s="307" t="s">
        <v>252</v>
      </c>
      <c r="E213" s="18" t="s">
        <v>208</v>
      </c>
      <c r="F213" s="308">
        <v>17.5</v>
      </c>
      <c r="G213" s="39"/>
      <c r="H213" s="45"/>
    </row>
    <row r="214" s="2" customFormat="1" ht="16.8" customHeight="1">
      <c r="A214" s="39"/>
      <c r="B214" s="45"/>
      <c r="C214" s="307" t="s">
        <v>256</v>
      </c>
      <c r="D214" s="307" t="s">
        <v>257</v>
      </c>
      <c r="E214" s="18" t="s">
        <v>208</v>
      </c>
      <c r="F214" s="308">
        <v>17.5</v>
      </c>
      <c r="G214" s="39"/>
      <c r="H214" s="45"/>
    </row>
    <row r="215" s="2" customFormat="1" ht="16.8" customHeight="1">
      <c r="A215" s="39"/>
      <c r="B215" s="45"/>
      <c r="C215" s="307" t="s">
        <v>383</v>
      </c>
      <c r="D215" s="307" t="s">
        <v>384</v>
      </c>
      <c r="E215" s="18" t="s">
        <v>208</v>
      </c>
      <c r="F215" s="308">
        <v>17.5</v>
      </c>
      <c r="G215" s="39"/>
      <c r="H215" s="45"/>
    </row>
    <row r="216" s="2" customFormat="1" ht="16.8" customHeight="1">
      <c r="A216" s="39"/>
      <c r="B216" s="45"/>
      <c r="C216" s="303" t="s">
        <v>291</v>
      </c>
      <c r="D216" s="304" t="s">
        <v>548</v>
      </c>
      <c r="E216" s="305" t="s">
        <v>1</v>
      </c>
      <c r="F216" s="306">
        <v>140</v>
      </c>
      <c r="G216" s="39"/>
      <c r="H216" s="45"/>
    </row>
    <row r="217" s="2" customFormat="1" ht="16.8" customHeight="1">
      <c r="A217" s="39"/>
      <c r="B217" s="45"/>
      <c r="C217" s="307" t="s">
        <v>1</v>
      </c>
      <c r="D217" s="307" t="s">
        <v>596</v>
      </c>
      <c r="E217" s="18" t="s">
        <v>1</v>
      </c>
      <c r="F217" s="308">
        <v>140</v>
      </c>
      <c r="G217" s="39"/>
      <c r="H217" s="45"/>
    </row>
    <row r="218" s="2" customFormat="1" ht="16.8" customHeight="1">
      <c r="A218" s="39"/>
      <c r="B218" s="45"/>
      <c r="C218" s="307" t="s">
        <v>291</v>
      </c>
      <c r="D218" s="307" t="s">
        <v>185</v>
      </c>
      <c r="E218" s="18" t="s">
        <v>1</v>
      </c>
      <c r="F218" s="308">
        <v>140</v>
      </c>
      <c r="G218" s="39"/>
      <c r="H218" s="45"/>
    </row>
    <row r="219" s="2" customFormat="1" ht="16.8" customHeight="1">
      <c r="A219" s="39"/>
      <c r="B219" s="45"/>
      <c r="C219" s="309" t="s">
        <v>852</v>
      </c>
      <c r="D219" s="39"/>
      <c r="E219" s="39"/>
      <c r="F219" s="39"/>
      <c r="G219" s="39"/>
      <c r="H219" s="45"/>
    </row>
    <row r="220" s="2" customFormat="1" ht="16.8" customHeight="1">
      <c r="A220" s="39"/>
      <c r="B220" s="45"/>
      <c r="C220" s="307" t="s">
        <v>286</v>
      </c>
      <c r="D220" s="307" t="s">
        <v>287</v>
      </c>
      <c r="E220" s="18" t="s">
        <v>288</v>
      </c>
      <c r="F220" s="308">
        <v>140</v>
      </c>
      <c r="G220" s="39"/>
      <c r="H220" s="45"/>
    </row>
    <row r="221" s="2" customFormat="1">
      <c r="A221" s="39"/>
      <c r="B221" s="45"/>
      <c r="C221" s="307" t="s">
        <v>447</v>
      </c>
      <c r="D221" s="307" t="s">
        <v>448</v>
      </c>
      <c r="E221" s="18" t="s">
        <v>178</v>
      </c>
      <c r="F221" s="308">
        <v>21.350000000000001</v>
      </c>
      <c r="G221" s="39"/>
      <c r="H221" s="45"/>
    </row>
    <row r="222" s="2" customFormat="1" ht="16.8" customHeight="1">
      <c r="A222" s="39"/>
      <c r="B222" s="45"/>
      <c r="C222" s="307" t="s">
        <v>206</v>
      </c>
      <c r="D222" s="307" t="s">
        <v>207</v>
      </c>
      <c r="E222" s="18" t="s">
        <v>208</v>
      </c>
      <c r="F222" s="308">
        <v>59.5</v>
      </c>
      <c r="G222" s="39"/>
      <c r="H222" s="45"/>
    </row>
    <row r="223" s="2" customFormat="1" ht="16.8" customHeight="1">
      <c r="A223" s="39"/>
      <c r="B223" s="45"/>
      <c r="C223" s="307" t="s">
        <v>217</v>
      </c>
      <c r="D223" s="307" t="s">
        <v>218</v>
      </c>
      <c r="E223" s="18" t="s">
        <v>178</v>
      </c>
      <c r="F223" s="308">
        <v>3.1499999999999999</v>
      </c>
      <c r="G223" s="39"/>
      <c r="H223" s="45"/>
    </row>
    <row r="224" s="2" customFormat="1" ht="16.8" customHeight="1">
      <c r="A224" s="39"/>
      <c r="B224" s="45"/>
      <c r="C224" s="303" t="s">
        <v>133</v>
      </c>
      <c r="D224" s="304" t="s">
        <v>134</v>
      </c>
      <c r="E224" s="305" t="s">
        <v>1</v>
      </c>
      <c r="F224" s="306">
        <v>21.350000000000001</v>
      </c>
      <c r="G224" s="39"/>
      <c r="H224" s="45"/>
    </row>
    <row r="225" s="2" customFormat="1" ht="16.8" customHeight="1">
      <c r="A225" s="39"/>
      <c r="B225" s="45"/>
      <c r="C225" s="307" t="s">
        <v>1</v>
      </c>
      <c r="D225" s="307" t="s">
        <v>555</v>
      </c>
      <c r="E225" s="18" t="s">
        <v>1</v>
      </c>
      <c r="F225" s="308">
        <v>21.350000000000001</v>
      </c>
      <c r="G225" s="39"/>
      <c r="H225" s="45"/>
    </row>
    <row r="226" s="2" customFormat="1" ht="16.8" customHeight="1">
      <c r="A226" s="39"/>
      <c r="B226" s="45"/>
      <c r="C226" s="307" t="s">
        <v>133</v>
      </c>
      <c r="D226" s="307" t="s">
        <v>185</v>
      </c>
      <c r="E226" s="18" t="s">
        <v>1</v>
      </c>
      <c r="F226" s="308">
        <v>21.350000000000001</v>
      </c>
      <c r="G226" s="39"/>
      <c r="H226" s="45"/>
    </row>
    <row r="227" s="2" customFormat="1" ht="16.8" customHeight="1">
      <c r="A227" s="39"/>
      <c r="B227" s="45"/>
      <c r="C227" s="309" t="s">
        <v>852</v>
      </c>
      <c r="D227" s="39"/>
      <c r="E227" s="39"/>
      <c r="F227" s="39"/>
      <c r="G227" s="39"/>
      <c r="H227" s="45"/>
    </row>
    <row r="228" s="2" customFormat="1">
      <c r="A228" s="39"/>
      <c r="B228" s="45"/>
      <c r="C228" s="307" t="s">
        <v>447</v>
      </c>
      <c r="D228" s="307" t="s">
        <v>448</v>
      </c>
      <c r="E228" s="18" t="s">
        <v>178</v>
      </c>
      <c r="F228" s="308">
        <v>21.350000000000001</v>
      </c>
      <c r="G228" s="39"/>
      <c r="H228" s="45"/>
    </row>
    <row r="229" s="2" customFormat="1">
      <c r="A229" s="39"/>
      <c r="B229" s="45"/>
      <c r="C229" s="307" t="s">
        <v>195</v>
      </c>
      <c r="D229" s="307" t="s">
        <v>196</v>
      </c>
      <c r="E229" s="18" t="s">
        <v>178</v>
      </c>
      <c r="F229" s="308">
        <v>18.199999999999999</v>
      </c>
      <c r="G229" s="39"/>
      <c r="H229" s="45"/>
    </row>
    <row r="230" s="2" customFormat="1" ht="16.8" customHeight="1">
      <c r="A230" s="39"/>
      <c r="B230" s="45"/>
      <c r="C230" s="303" t="s">
        <v>136</v>
      </c>
      <c r="D230" s="304" t="s">
        <v>137</v>
      </c>
      <c r="E230" s="305" t="s">
        <v>1</v>
      </c>
      <c r="F230" s="306">
        <v>18.199999999999999</v>
      </c>
      <c r="G230" s="39"/>
      <c r="H230" s="45"/>
    </row>
    <row r="231" s="2" customFormat="1" ht="16.8" customHeight="1">
      <c r="A231" s="39"/>
      <c r="B231" s="45"/>
      <c r="C231" s="307" t="s">
        <v>1</v>
      </c>
      <c r="D231" s="307" t="s">
        <v>342</v>
      </c>
      <c r="E231" s="18" t="s">
        <v>1</v>
      </c>
      <c r="F231" s="308">
        <v>18.199999999999999</v>
      </c>
      <c r="G231" s="39"/>
      <c r="H231" s="45"/>
    </row>
    <row r="232" s="2" customFormat="1" ht="16.8" customHeight="1">
      <c r="A232" s="39"/>
      <c r="B232" s="45"/>
      <c r="C232" s="307" t="s">
        <v>136</v>
      </c>
      <c r="D232" s="307" t="s">
        <v>185</v>
      </c>
      <c r="E232" s="18" t="s">
        <v>1</v>
      </c>
      <c r="F232" s="308">
        <v>18.199999999999999</v>
      </c>
      <c r="G232" s="39"/>
      <c r="H232" s="45"/>
    </row>
    <row r="233" s="2" customFormat="1" ht="16.8" customHeight="1">
      <c r="A233" s="39"/>
      <c r="B233" s="45"/>
      <c r="C233" s="309" t="s">
        <v>852</v>
      </c>
      <c r="D233" s="39"/>
      <c r="E233" s="39"/>
      <c r="F233" s="39"/>
      <c r="G233" s="39"/>
      <c r="H233" s="45"/>
    </row>
    <row r="234" s="2" customFormat="1">
      <c r="A234" s="39"/>
      <c r="B234" s="45"/>
      <c r="C234" s="307" t="s">
        <v>195</v>
      </c>
      <c r="D234" s="307" t="s">
        <v>196</v>
      </c>
      <c r="E234" s="18" t="s">
        <v>178</v>
      </c>
      <c r="F234" s="308">
        <v>18.199999999999999</v>
      </c>
      <c r="G234" s="39"/>
      <c r="H234" s="45"/>
    </row>
    <row r="235" s="2" customFormat="1" ht="16.8" customHeight="1">
      <c r="A235" s="39"/>
      <c r="B235" s="45"/>
      <c r="C235" s="307" t="s">
        <v>201</v>
      </c>
      <c r="D235" s="307" t="s">
        <v>202</v>
      </c>
      <c r="E235" s="18" t="s">
        <v>178</v>
      </c>
      <c r="F235" s="308">
        <v>24.5</v>
      </c>
      <c r="G235" s="39"/>
      <c r="H235" s="45"/>
    </row>
    <row r="236" s="2" customFormat="1" ht="16.8" customHeight="1">
      <c r="A236" s="39"/>
      <c r="B236" s="45"/>
      <c r="C236" s="307" t="s">
        <v>212</v>
      </c>
      <c r="D236" s="307" t="s">
        <v>213</v>
      </c>
      <c r="E236" s="18" t="s">
        <v>178</v>
      </c>
      <c r="F236" s="308">
        <v>21.350000000000001</v>
      </c>
      <c r="G236" s="39"/>
      <c r="H236" s="45"/>
    </row>
    <row r="237" s="2" customFormat="1" ht="16.8" customHeight="1">
      <c r="A237" s="39"/>
      <c r="B237" s="45"/>
      <c r="C237" s="303" t="s">
        <v>139</v>
      </c>
      <c r="D237" s="304" t="s">
        <v>140</v>
      </c>
      <c r="E237" s="305" t="s">
        <v>1</v>
      </c>
      <c r="F237" s="306">
        <v>3.1499999999999999</v>
      </c>
      <c r="G237" s="39"/>
      <c r="H237" s="45"/>
    </row>
    <row r="238" s="2" customFormat="1" ht="16.8" customHeight="1">
      <c r="A238" s="39"/>
      <c r="B238" s="45"/>
      <c r="C238" s="307" t="s">
        <v>1</v>
      </c>
      <c r="D238" s="307" t="s">
        <v>561</v>
      </c>
      <c r="E238" s="18" t="s">
        <v>1</v>
      </c>
      <c r="F238" s="308">
        <v>3.1499999999999999</v>
      </c>
      <c r="G238" s="39"/>
      <c r="H238" s="45"/>
    </row>
    <row r="239" s="2" customFormat="1" ht="16.8" customHeight="1">
      <c r="A239" s="39"/>
      <c r="B239" s="45"/>
      <c r="C239" s="307" t="s">
        <v>139</v>
      </c>
      <c r="D239" s="307" t="s">
        <v>185</v>
      </c>
      <c r="E239" s="18" t="s">
        <v>1</v>
      </c>
      <c r="F239" s="308">
        <v>3.1499999999999999</v>
      </c>
      <c r="G239" s="39"/>
      <c r="H239" s="45"/>
    </row>
    <row r="240" s="2" customFormat="1" ht="16.8" customHeight="1">
      <c r="A240" s="39"/>
      <c r="B240" s="45"/>
      <c r="C240" s="309" t="s">
        <v>852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307" t="s">
        <v>217</v>
      </c>
      <c r="D241" s="307" t="s">
        <v>218</v>
      </c>
      <c r="E241" s="18" t="s">
        <v>178</v>
      </c>
      <c r="F241" s="308">
        <v>3.1499999999999999</v>
      </c>
      <c r="G241" s="39"/>
      <c r="H241" s="45"/>
    </row>
    <row r="242" s="2" customFormat="1" ht="16.8" customHeight="1">
      <c r="A242" s="39"/>
      <c r="B242" s="45"/>
      <c r="C242" s="307" t="s">
        <v>191</v>
      </c>
      <c r="D242" s="307" t="s">
        <v>192</v>
      </c>
      <c r="E242" s="18" t="s">
        <v>178</v>
      </c>
      <c r="F242" s="308">
        <v>6.2999999999999998</v>
      </c>
      <c r="G242" s="39"/>
      <c r="H242" s="45"/>
    </row>
    <row r="243" s="2" customFormat="1">
      <c r="A243" s="39"/>
      <c r="B243" s="45"/>
      <c r="C243" s="307" t="s">
        <v>195</v>
      </c>
      <c r="D243" s="307" t="s">
        <v>196</v>
      </c>
      <c r="E243" s="18" t="s">
        <v>178</v>
      </c>
      <c r="F243" s="308">
        <v>18.199999999999999</v>
      </c>
      <c r="G243" s="39"/>
      <c r="H243" s="45"/>
    </row>
    <row r="244" s="2" customFormat="1" ht="16.8" customHeight="1">
      <c r="A244" s="39"/>
      <c r="B244" s="45"/>
      <c r="C244" s="307" t="s">
        <v>201</v>
      </c>
      <c r="D244" s="307" t="s">
        <v>202</v>
      </c>
      <c r="E244" s="18" t="s">
        <v>178</v>
      </c>
      <c r="F244" s="308">
        <v>24.5</v>
      </c>
      <c r="G244" s="39"/>
      <c r="H244" s="45"/>
    </row>
    <row r="245" s="2" customFormat="1" ht="16.8" customHeight="1">
      <c r="A245" s="39"/>
      <c r="B245" s="45"/>
      <c r="C245" s="307" t="s">
        <v>212</v>
      </c>
      <c r="D245" s="307" t="s">
        <v>213</v>
      </c>
      <c r="E245" s="18" t="s">
        <v>178</v>
      </c>
      <c r="F245" s="308">
        <v>21.350000000000001</v>
      </c>
      <c r="G245" s="39"/>
      <c r="H245" s="45"/>
    </row>
    <row r="246" s="2" customFormat="1" ht="26.4" customHeight="1">
      <c r="A246" s="39"/>
      <c r="B246" s="45"/>
      <c r="C246" s="302" t="s">
        <v>859</v>
      </c>
      <c r="D246" s="302" t="s">
        <v>109</v>
      </c>
      <c r="E246" s="39"/>
      <c r="F246" s="39"/>
      <c r="G246" s="39"/>
      <c r="H246" s="45"/>
    </row>
    <row r="247" s="2" customFormat="1" ht="16.8" customHeight="1">
      <c r="A247" s="39"/>
      <c r="B247" s="45"/>
      <c r="C247" s="303" t="s">
        <v>130</v>
      </c>
      <c r="D247" s="304" t="s">
        <v>131</v>
      </c>
      <c r="E247" s="305" t="s">
        <v>1</v>
      </c>
      <c r="F247" s="306">
        <v>37.5</v>
      </c>
      <c r="G247" s="39"/>
      <c r="H247" s="45"/>
    </row>
    <row r="248" s="2" customFormat="1" ht="16.8" customHeight="1">
      <c r="A248" s="39"/>
      <c r="B248" s="45"/>
      <c r="C248" s="307" t="s">
        <v>1</v>
      </c>
      <c r="D248" s="307" t="s">
        <v>677</v>
      </c>
      <c r="E248" s="18" t="s">
        <v>1</v>
      </c>
      <c r="F248" s="308">
        <v>37.5</v>
      </c>
      <c r="G248" s="39"/>
      <c r="H248" s="45"/>
    </row>
    <row r="249" s="2" customFormat="1" ht="16.8" customHeight="1">
      <c r="A249" s="39"/>
      <c r="B249" s="45"/>
      <c r="C249" s="307" t="s">
        <v>130</v>
      </c>
      <c r="D249" s="307" t="s">
        <v>185</v>
      </c>
      <c r="E249" s="18" t="s">
        <v>1</v>
      </c>
      <c r="F249" s="308">
        <v>37.5</v>
      </c>
      <c r="G249" s="39"/>
      <c r="H249" s="45"/>
    </row>
    <row r="250" s="2" customFormat="1" ht="16.8" customHeight="1">
      <c r="A250" s="39"/>
      <c r="B250" s="45"/>
      <c r="C250" s="309" t="s">
        <v>852</v>
      </c>
      <c r="D250" s="39"/>
      <c r="E250" s="39"/>
      <c r="F250" s="39"/>
      <c r="G250" s="39"/>
      <c r="H250" s="45"/>
    </row>
    <row r="251" s="2" customFormat="1">
      <c r="A251" s="39"/>
      <c r="B251" s="45"/>
      <c r="C251" s="307" t="s">
        <v>186</v>
      </c>
      <c r="D251" s="307" t="s">
        <v>187</v>
      </c>
      <c r="E251" s="18" t="s">
        <v>178</v>
      </c>
      <c r="F251" s="308">
        <v>37.5</v>
      </c>
      <c r="G251" s="39"/>
      <c r="H251" s="45"/>
    </row>
    <row r="252" s="2" customFormat="1">
      <c r="A252" s="39"/>
      <c r="B252" s="45"/>
      <c r="C252" s="307" t="s">
        <v>195</v>
      </c>
      <c r="D252" s="307" t="s">
        <v>196</v>
      </c>
      <c r="E252" s="18" t="s">
        <v>178</v>
      </c>
      <c r="F252" s="308">
        <v>15</v>
      </c>
      <c r="G252" s="39"/>
      <c r="H252" s="45"/>
    </row>
    <row r="253" s="2" customFormat="1" ht="16.8" customHeight="1">
      <c r="A253" s="39"/>
      <c r="B253" s="45"/>
      <c r="C253" s="303" t="s">
        <v>136</v>
      </c>
      <c r="D253" s="304" t="s">
        <v>672</v>
      </c>
      <c r="E253" s="305" t="s">
        <v>1</v>
      </c>
      <c r="F253" s="306">
        <v>15</v>
      </c>
      <c r="G253" s="39"/>
      <c r="H253" s="45"/>
    </row>
    <row r="254" s="2" customFormat="1" ht="16.8" customHeight="1">
      <c r="A254" s="39"/>
      <c r="B254" s="45"/>
      <c r="C254" s="307" t="s">
        <v>1</v>
      </c>
      <c r="D254" s="307" t="s">
        <v>681</v>
      </c>
      <c r="E254" s="18" t="s">
        <v>1</v>
      </c>
      <c r="F254" s="308">
        <v>15</v>
      </c>
      <c r="G254" s="39"/>
      <c r="H254" s="45"/>
    </row>
    <row r="255" s="2" customFormat="1" ht="16.8" customHeight="1">
      <c r="A255" s="39"/>
      <c r="B255" s="45"/>
      <c r="C255" s="307" t="s">
        <v>136</v>
      </c>
      <c r="D255" s="307" t="s">
        <v>185</v>
      </c>
      <c r="E255" s="18" t="s">
        <v>1</v>
      </c>
      <c r="F255" s="308">
        <v>15</v>
      </c>
      <c r="G255" s="39"/>
      <c r="H255" s="45"/>
    </row>
    <row r="256" s="2" customFormat="1" ht="16.8" customHeight="1">
      <c r="A256" s="39"/>
      <c r="B256" s="45"/>
      <c r="C256" s="309" t="s">
        <v>852</v>
      </c>
      <c r="D256" s="39"/>
      <c r="E256" s="39"/>
      <c r="F256" s="39"/>
      <c r="G256" s="39"/>
      <c r="H256" s="45"/>
    </row>
    <row r="257" s="2" customFormat="1">
      <c r="A257" s="39"/>
      <c r="B257" s="45"/>
      <c r="C257" s="307" t="s">
        <v>195</v>
      </c>
      <c r="D257" s="307" t="s">
        <v>196</v>
      </c>
      <c r="E257" s="18" t="s">
        <v>178</v>
      </c>
      <c r="F257" s="308">
        <v>15</v>
      </c>
      <c r="G257" s="39"/>
      <c r="H257" s="45"/>
    </row>
    <row r="258" s="2" customFormat="1" ht="16.8" customHeight="1">
      <c r="A258" s="39"/>
      <c r="B258" s="45"/>
      <c r="C258" s="307" t="s">
        <v>201</v>
      </c>
      <c r="D258" s="307" t="s">
        <v>202</v>
      </c>
      <c r="E258" s="18" t="s">
        <v>178</v>
      </c>
      <c r="F258" s="308">
        <v>15</v>
      </c>
      <c r="G258" s="39"/>
      <c r="H258" s="45"/>
    </row>
    <row r="259" s="2" customFormat="1" ht="16.8" customHeight="1">
      <c r="A259" s="39"/>
      <c r="B259" s="45"/>
      <c r="C259" s="307" t="s">
        <v>212</v>
      </c>
      <c r="D259" s="307" t="s">
        <v>213</v>
      </c>
      <c r="E259" s="18" t="s">
        <v>178</v>
      </c>
      <c r="F259" s="308">
        <v>15</v>
      </c>
      <c r="G259" s="39"/>
      <c r="H259" s="45"/>
    </row>
    <row r="260" s="2" customFormat="1" ht="16.8" customHeight="1">
      <c r="A260" s="39"/>
      <c r="B260" s="45"/>
      <c r="C260" s="303" t="s">
        <v>139</v>
      </c>
      <c r="D260" s="304" t="s">
        <v>140</v>
      </c>
      <c r="E260" s="305" t="s">
        <v>1</v>
      </c>
      <c r="F260" s="306">
        <v>22.5</v>
      </c>
      <c r="G260" s="39"/>
      <c r="H260" s="45"/>
    </row>
    <row r="261" s="2" customFormat="1" ht="16.8" customHeight="1">
      <c r="A261" s="39"/>
      <c r="B261" s="45"/>
      <c r="C261" s="307" t="s">
        <v>1</v>
      </c>
      <c r="D261" s="307" t="s">
        <v>686</v>
      </c>
      <c r="E261" s="18" t="s">
        <v>1</v>
      </c>
      <c r="F261" s="308">
        <v>22.5</v>
      </c>
      <c r="G261" s="39"/>
      <c r="H261" s="45"/>
    </row>
    <row r="262" s="2" customFormat="1" ht="16.8" customHeight="1">
      <c r="A262" s="39"/>
      <c r="B262" s="45"/>
      <c r="C262" s="307" t="s">
        <v>139</v>
      </c>
      <c r="D262" s="307" t="s">
        <v>185</v>
      </c>
      <c r="E262" s="18" t="s">
        <v>1</v>
      </c>
      <c r="F262" s="308">
        <v>22.5</v>
      </c>
      <c r="G262" s="39"/>
      <c r="H262" s="45"/>
    </row>
    <row r="263" s="2" customFormat="1" ht="16.8" customHeight="1">
      <c r="A263" s="39"/>
      <c r="B263" s="45"/>
      <c r="C263" s="309" t="s">
        <v>852</v>
      </c>
      <c r="D263" s="39"/>
      <c r="E263" s="39"/>
      <c r="F263" s="39"/>
      <c r="G263" s="39"/>
      <c r="H263" s="45"/>
    </row>
    <row r="264" s="2" customFormat="1" ht="16.8" customHeight="1">
      <c r="A264" s="39"/>
      <c r="B264" s="45"/>
      <c r="C264" s="307" t="s">
        <v>217</v>
      </c>
      <c r="D264" s="307" t="s">
        <v>218</v>
      </c>
      <c r="E264" s="18" t="s">
        <v>178</v>
      </c>
      <c r="F264" s="308">
        <v>22.5</v>
      </c>
      <c r="G264" s="39"/>
      <c r="H264" s="45"/>
    </row>
    <row r="265" s="2" customFormat="1" ht="16.8" customHeight="1">
      <c r="A265" s="39"/>
      <c r="B265" s="45"/>
      <c r="C265" s="307" t="s">
        <v>191</v>
      </c>
      <c r="D265" s="307" t="s">
        <v>192</v>
      </c>
      <c r="E265" s="18" t="s">
        <v>178</v>
      </c>
      <c r="F265" s="308">
        <v>22.5</v>
      </c>
      <c r="G265" s="39"/>
      <c r="H265" s="45"/>
    </row>
    <row r="266" s="2" customFormat="1">
      <c r="A266" s="39"/>
      <c r="B266" s="45"/>
      <c r="C266" s="307" t="s">
        <v>195</v>
      </c>
      <c r="D266" s="307" t="s">
        <v>196</v>
      </c>
      <c r="E266" s="18" t="s">
        <v>178</v>
      </c>
      <c r="F266" s="308">
        <v>15</v>
      </c>
      <c r="G266" s="39"/>
      <c r="H266" s="45"/>
    </row>
    <row r="267" s="2" customFormat="1" ht="26.4" customHeight="1">
      <c r="A267" s="39"/>
      <c r="B267" s="45"/>
      <c r="C267" s="302" t="s">
        <v>860</v>
      </c>
      <c r="D267" s="302" t="s">
        <v>115</v>
      </c>
      <c r="E267" s="39"/>
      <c r="F267" s="39"/>
      <c r="G267" s="39"/>
      <c r="H267" s="45"/>
    </row>
    <row r="268" s="2" customFormat="1" ht="16.8" customHeight="1">
      <c r="A268" s="39"/>
      <c r="B268" s="45"/>
      <c r="C268" s="303" t="s">
        <v>133</v>
      </c>
      <c r="D268" s="304" t="s">
        <v>134</v>
      </c>
      <c r="E268" s="305" t="s">
        <v>1</v>
      </c>
      <c r="F268" s="306">
        <v>166.25</v>
      </c>
      <c r="G268" s="39"/>
      <c r="H268" s="45"/>
    </row>
    <row r="269" s="2" customFormat="1" ht="16.8" customHeight="1">
      <c r="A269" s="39"/>
      <c r="B269" s="45"/>
      <c r="C269" s="307" t="s">
        <v>1</v>
      </c>
      <c r="D269" s="307" t="s">
        <v>377</v>
      </c>
      <c r="E269" s="18" t="s">
        <v>1</v>
      </c>
      <c r="F269" s="308">
        <v>166.25</v>
      </c>
      <c r="G269" s="39"/>
      <c r="H269" s="45"/>
    </row>
    <row r="270" s="2" customFormat="1" ht="16.8" customHeight="1">
      <c r="A270" s="39"/>
      <c r="B270" s="45"/>
      <c r="C270" s="307" t="s">
        <v>133</v>
      </c>
      <c r="D270" s="307" t="s">
        <v>185</v>
      </c>
      <c r="E270" s="18" t="s">
        <v>1</v>
      </c>
      <c r="F270" s="308">
        <v>166.25</v>
      </c>
      <c r="G270" s="39"/>
      <c r="H270" s="45"/>
    </row>
    <row r="271" s="2" customFormat="1" ht="16.8" customHeight="1">
      <c r="A271" s="39"/>
      <c r="B271" s="45"/>
      <c r="C271" s="303" t="s">
        <v>371</v>
      </c>
      <c r="D271" s="304" t="s">
        <v>372</v>
      </c>
      <c r="E271" s="305" t="s">
        <v>1</v>
      </c>
      <c r="F271" s="306">
        <v>665</v>
      </c>
      <c r="G271" s="39"/>
      <c r="H271" s="45"/>
    </row>
    <row r="272" s="2" customFormat="1" ht="16.8" customHeight="1">
      <c r="A272" s="39"/>
      <c r="B272" s="45"/>
      <c r="C272" s="307" t="s">
        <v>1</v>
      </c>
      <c r="D272" s="307" t="s">
        <v>736</v>
      </c>
      <c r="E272" s="18" t="s">
        <v>1</v>
      </c>
      <c r="F272" s="308">
        <v>665</v>
      </c>
      <c r="G272" s="39"/>
      <c r="H272" s="45"/>
    </row>
    <row r="273" s="2" customFormat="1" ht="16.8" customHeight="1">
      <c r="A273" s="39"/>
      <c r="B273" s="45"/>
      <c r="C273" s="307" t="s">
        <v>371</v>
      </c>
      <c r="D273" s="307" t="s">
        <v>185</v>
      </c>
      <c r="E273" s="18" t="s">
        <v>1</v>
      </c>
      <c r="F273" s="308">
        <v>665</v>
      </c>
      <c r="G273" s="39"/>
      <c r="H273" s="45"/>
    </row>
    <row r="274" s="2" customFormat="1" ht="16.8" customHeight="1">
      <c r="A274" s="39"/>
      <c r="B274" s="45"/>
      <c r="C274" s="309" t="s">
        <v>852</v>
      </c>
      <c r="D274" s="39"/>
      <c r="E274" s="39"/>
      <c r="F274" s="39"/>
      <c r="G274" s="39"/>
      <c r="H274" s="45"/>
    </row>
    <row r="275" s="2" customFormat="1" ht="16.8" customHeight="1">
      <c r="A275" s="39"/>
      <c r="B275" s="45"/>
      <c r="C275" s="307" t="s">
        <v>389</v>
      </c>
      <c r="D275" s="307" t="s">
        <v>390</v>
      </c>
      <c r="E275" s="18" t="s">
        <v>208</v>
      </c>
      <c r="F275" s="308">
        <v>665</v>
      </c>
      <c r="G275" s="39"/>
      <c r="H275" s="45"/>
    </row>
    <row r="276" s="2" customFormat="1">
      <c r="A276" s="39"/>
      <c r="B276" s="45"/>
      <c r="C276" s="307" t="s">
        <v>176</v>
      </c>
      <c r="D276" s="307" t="s">
        <v>177</v>
      </c>
      <c r="E276" s="18" t="s">
        <v>178</v>
      </c>
      <c r="F276" s="308">
        <v>166.25</v>
      </c>
      <c r="G276" s="39"/>
      <c r="H276" s="45"/>
    </row>
    <row r="277" s="2" customFormat="1" ht="16.8" customHeight="1">
      <c r="A277" s="39"/>
      <c r="B277" s="45"/>
      <c r="C277" s="307" t="s">
        <v>380</v>
      </c>
      <c r="D277" s="307" t="s">
        <v>381</v>
      </c>
      <c r="E277" s="18" t="s">
        <v>208</v>
      </c>
      <c r="F277" s="308">
        <v>665</v>
      </c>
      <c r="G277" s="39"/>
      <c r="H277" s="45"/>
    </row>
    <row r="278" s="2" customFormat="1" ht="16.8" customHeight="1">
      <c r="A278" s="39"/>
      <c r="B278" s="45"/>
      <c r="C278" s="307" t="s">
        <v>383</v>
      </c>
      <c r="D278" s="307" t="s">
        <v>384</v>
      </c>
      <c r="E278" s="18" t="s">
        <v>208</v>
      </c>
      <c r="F278" s="308">
        <v>665</v>
      </c>
      <c r="G278" s="39"/>
      <c r="H278" s="45"/>
    </row>
    <row r="279" s="2" customFormat="1" ht="16.8" customHeight="1">
      <c r="A279" s="39"/>
      <c r="B279" s="45"/>
      <c r="C279" s="307" t="s">
        <v>386</v>
      </c>
      <c r="D279" s="307" t="s">
        <v>387</v>
      </c>
      <c r="E279" s="18" t="s">
        <v>208</v>
      </c>
      <c r="F279" s="308">
        <v>665</v>
      </c>
      <c r="G279" s="39"/>
      <c r="H279" s="45"/>
    </row>
    <row r="280" s="2" customFormat="1" ht="16.8" customHeight="1">
      <c r="A280" s="39"/>
      <c r="B280" s="45"/>
      <c r="C280" s="303" t="s">
        <v>136</v>
      </c>
      <c r="D280" s="304" t="s">
        <v>137</v>
      </c>
      <c r="E280" s="305" t="s">
        <v>1</v>
      </c>
      <c r="F280" s="306">
        <v>166.25</v>
      </c>
      <c r="G280" s="39"/>
      <c r="H280" s="45"/>
    </row>
    <row r="281" s="2" customFormat="1" ht="16.8" customHeight="1">
      <c r="A281" s="39"/>
      <c r="B281" s="45"/>
      <c r="C281" s="307" t="s">
        <v>1</v>
      </c>
      <c r="D281" s="307" t="s">
        <v>728</v>
      </c>
      <c r="E281" s="18" t="s">
        <v>1</v>
      </c>
      <c r="F281" s="308">
        <v>166.25</v>
      </c>
      <c r="G281" s="39"/>
      <c r="H281" s="45"/>
    </row>
    <row r="282" s="2" customFormat="1" ht="16.8" customHeight="1">
      <c r="A282" s="39"/>
      <c r="B282" s="45"/>
      <c r="C282" s="307" t="s">
        <v>136</v>
      </c>
      <c r="D282" s="307" t="s">
        <v>185</v>
      </c>
      <c r="E282" s="18" t="s">
        <v>1</v>
      </c>
      <c r="F282" s="308">
        <v>166.25</v>
      </c>
      <c r="G282" s="39"/>
      <c r="H282" s="45"/>
    </row>
    <row r="283" s="2" customFormat="1" ht="16.8" customHeight="1">
      <c r="A283" s="39"/>
      <c r="B283" s="45"/>
      <c r="C283" s="309" t="s">
        <v>852</v>
      </c>
      <c r="D283" s="39"/>
      <c r="E283" s="39"/>
      <c r="F283" s="39"/>
      <c r="G283" s="39"/>
      <c r="H283" s="45"/>
    </row>
    <row r="284" s="2" customFormat="1">
      <c r="A284" s="39"/>
      <c r="B284" s="45"/>
      <c r="C284" s="307" t="s">
        <v>195</v>
      </c>
      <c r="D284" s="307" t="s">
        <v>196</v>
      </c>
      <c r="E284" s="18" t="s">
        <v>178</v>
      </c>
      <c r="F284" s="308">
        <v>166.25</v>
      </c>
      <c r="G284" s="39"/>
      <c r="H284" s="45"/>
    </row>
    <row r="285" s="2" customFormat="1" ht="16.8" customHeight="1">
      <c r="A285" s="39"/>
      <c r="B285" s="45"/>
      <c r="C285" s="307" t="s">
        <v>201</v>
      </c>
      <c r="D285" s="307" t="s">
        <v>202</v>
      </c>
      <c r="E285" s="18" t="s">
        <v>178</v>
      </c>
      <c r="F285" s="308">
        <v>166.25</v>
      </c>
      <c r="G285" s="39"/>
      <c r="H285" s="45"/>
    </row>
    <row r="286" s="2" customFormat="1" ht="16.8" customHeight="1">
      <c r="A286" s="39"/>
      <c r="B286" s="45"/>
      <c r="C286" s="307" t="s">
        <v>212</v>
      </c>
      <c r="D286" s="307" t="s">
        <v>213</v>
      </c>
      <c r="E286" s="18" t="s">
        <v>178</v>
      </c>
      <c r="F286" s="308">
        <v>166.25</v>
      </c>
      <c r="G286" s="39"/>
      <c r="H286" s="45"/>
    </row>
    <row r="287" s="2" customFormat="1" ht="26.4" customHeight="1">
      <c r="A287" s="39"/>
      <c r="B287" s="45"/>
      <c r="C287" s="302" t="s">
        <v>861</v>
      </c>
      <c r="D287" s="302" t="s">
        <v>118</v>
      </c>
      <c r="E287" s="39"/>
      <c r="F287" s="39"/>
      <c r="G287" s="39"/>
      <c r="H287" s="45"/>
    </row>
    <row r="288" s="2" customFormat="1" ht="16.8" customHeight="1">
      <c r="A288" s="39"/>
      <c r="B288" s="45"/>
      <c r="C288" s="303" t="s">
        <v>753</v>
      </c>
      <c r="D288" s="304" t="s">
        <v>754</v>
      </c>
      <c r="E288" s="305" t="s">
        <v>1</v>
      </c>
      <c r="F288" s="306">
        <v>32</v>
      </c>
      <c r="G288" s="39"/>
      <c r="H288" s="45"/>
    </row>
    <row r="289" s="2" customFormat="1" ht="16.8" customHeight="1">
      <c r="A289" s="39"/>
      <c r="B289" s="45"/>
      <c r="C289" s="307" t="s">
        <v>1</v>
      </c>
      <c r="D289" s="307" t="s">
        <v>788</v>
      </c>
      <c r="E289" s="18" t="s">
        <v>1</v>
      </c>
      <c r="F289" s="308">
        <v>32</v>
      </c>
      <c r="G289" s="39"/>
      <c r="H289" s="45"/>
    </row>
    <row r="290" s="2" customFormat="1" ht="16.8" customHeight="1">
      <c r="A290" s="39"/>
      <c r="B290" s="45"/>
      <c r="C290" s="307" t="s">
        <v>753</v>
      </c>
      <c r="D290" s="307" t="s">
        <v>458</v>
      </c>
      <c r="E290" s="18" t="s">
        <v>1</v>
      </c>
      <c r="F290" s="308">
        <v>32</v>
      </c>
      <c r="G290" s="39"/>
      <c r="H290" s="45"/>
    </row>
    <row r="291" s="2" customFormat="1" ht="16.8" customHeight="1">
      <c r="A291" s="39"/>
      <c r="B291" s="45"/>
      <c r="C291" s="309" t="s">
        <v>852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07" t="s">
        <v>347</v>
      </c>
      <c r="D292" s="307" t="s">
        <v>348</v>
      </c>
      <c r="E292" s="18" t="s">
        <v>208</v>
      </c>
      <c r="F292" s="308">
        <v>32</v>
      </c>
      <c r="G292" s="39"/>
      <c r="H292" s="45"/>
    </row>
    <row r="293" s="2" customFormat="1">
      <c r="A293" s="39"/>
      <c r="B293" s="45"/>
      <c r="C293" s="307" t="s">
        <v>764</v>
      </c>
      <c r="D293" s="307" t="s">
        <v>765</v>
      </c>
      <c r="E293" s="18" t="s">
        <v>178</v>
      </c>
      <c r="F293" s="308">
        <v>208.34999999999999</v>
      </c>
      <c r="G293" s="39"/>
      <c r="H293" s="45"/>
    </row>
    <row r="294" s="2" customFormat="1" ht="16.8" customHeight="1">
      <c r="A294" s="39"/>
      <c r="B294" s="45"/>
      <c r="C294" s="307" t="s">
        <v>206</v>
      </c>
      <c r="D294" s="307" t="s">
        <v>207</v>
      </c>
      <c r="E294" s="18" t="s">
        <v>208</v>
      </c>
      <c r="F294" s="308">
        <v>1307</v>
      </c>
      <c r="G294" s="39"/>
      <c r="H294" s="45"/>
    </row>
    <row r="295" s="2" customFormat="1" ht="16.8" customHeight="1">
      <c r="A295" s="39"/>
      <c r="B295" s="45"/>
      <c r="C295" s="307" t="s">
        <v>302</v>
      </c>
      <c r="D295" s="307" t="s">
        <v>303</v>
      </c>
      <c r="E295" s="18" t="s">
        <v>208</v>
      </c>
      <c r="F295" s="308">
        <v>39.200000000000003</v>
      </c>
      <c r="G295" s="39"/>
      <c r="H295" s="45"/>
    </row>
    <row r="296" s="2" customFormat="1" ht="16.8" customHeight="1">
      <c r="A296" s="39"/>
      <c r="B296" s="45"/>
      <c r="C296" s="303" t="s">
        <v>407</v>
      </c>
      <c r="D296" s="304" t="s">
        <v>862</v>
      </c>
      <c r="E296" s="305" t="s">
        <v>1</v>
      </c>
      <c r="F296" s="306">
        <v>230.08000000000001</v>
      </c>
      <c r="G296" s="39"/>
      <c r="H296" s="45"/>
    </row>
    <row r="297" s="2" customFormat="1" ht="16.8" customHeight="1">
      <c r="A297" s="39"/>
      <c r="B297" s="45"/>
      <c r="C297" s="303" t="s">
        <v>133</v>
      </c>
      <c r="D297" s="304" t="s">
        <v>756</v>
      </c>
      <c r="E297" s="305" t="s">
        <v>1</v>
      </c>
      <c r="F297" s="306">
        <v>208.34999999999999</v>
      </c>
      <c r="G297" s="39"/>
      <c r="H297" s="45"/>
    </row>
    <row r="298" s="2" customFormat="1" ht="16.8" customHeight="1">
      <c r="A298" s="39"/>
      <c r="B298" s="45"/>
      <c r="C298" s="307" t="s">
        <v>1</v>
      </c>
      <c r="D298" s="307" t="s">
        <v>377</v>
      </c>
      <c r="E298" s="18" t="s">
        <v>1</v>
      </c>
      <c r="F298" s="308">
        <v>318.75</v>
      </c>
      <c r="G298" s="39"/>
      <c r="H298" s="45"/>
    </row>
    <row r="299" s="2" customFormat="1" ht="16.8" customHeight="1">
      <c r="A299" s="39"/>
      <c r="B299" s="45"/>
      <c r="C299" s="307" t="s">
        <v>1</v>
      </c>
      <c r="D299" s="307" t="s">
        <v>767</v>
      </c>
      <c r="E299" s="18" t="s">
        <v>1</v>
      </c>
      <c r="F299" s="308">
        <v>-120</v>
      </c>
      <c r="G299" s="39"/>
      <c r="H299" s="45"/>
    </row>
    <row r="300" s="2" customFormat="1" ht="16.8" customHeight="1">
      <c r="A300" s="39"/>
      <c r="B300" s="45"/>
      <c r="C300" s="307" t="s">
        <v>1</v>
      </c>
      <c r="D300" s="307" t="s">
        <v>768</v>
      </c>
      <c r="E300" s="18" t="s">
        <v>1</v>
      </c>
      <c r="F300" s="308">
        <v>9.5999999999999996</v>
      </c>
      <c r="G300" s="39"/>
      <c r="H300" s="45"/>
    </row>
    <row r="301" s="2" customFormat="1" ht="16.8" customHeight="1">
      <c r="A301" s="39"/>
      <c r="B301" s="45"/>
      <c r="C301" s="307" t="s">
        <v>133</v>
      </c>
      <c r="D301" s="307" t="s">
        <v>185</v>
      </c>
      <c r="E301" s="18" t="s">
        <v>1</v>
      </c>
      <c r="F301" s="308">
        <v>208.34999999999999</v>
      </c>
      <c r="G301" s="39"/>
      <c r="H301" s="45"/>
    </row>
    <row r="302" s="2" customFormat="1" ht="16.8" customHeight="1">
      <c r="A302" s="39"/>
      <c r="B302" s="45"/>
      <c r="C302" s="309" t="s">
        <v>852</v>
      </c>
      <c r="D302" s="39"/>
      <c r="E302" s="39"/>
      <c r="F302" s="39"/>
      <c r="G302" s="39"/>
      <c r="H302" s="45"/>
    </row>
    <row r="303" s="2" customFormat="1">
      <c r="A303" s="39"/>
      <c r="B303" s="45"/>
      <c r="C303" s="307" t="s">
        <v>764</v>
      </c>
      <c r="D303" s="307" t="s">
        <v>765</v>
      </c>
      <c r="E303" s="18" t="s">
        <v>178</v>
      </c>
      <c r="F303" s="308">
        <v>208.34999999999999</v>
      </c>
      <c r="G303" s="39"/>
      <c r="H303" s="45"/>
    </row>
    <row r="304" s="2" customFormat="1">
      <c r="A304" s="39"/>
      <c r="B304" s="45"/>
      <c r="C304" s="307" t="s">
        <v>195</v>
      </c>
      <c r="D304" s="307" t="s">
        <v>196</v>
      </c>
      <c r="E304" s="18" t="s">
        <v>178</v>
      </c>
      <c r="F304" s="308">
        <v>122.84999999999999</v>
      </c>
      <c r="G304" s="39"/>
      <c r="H304" s="45"/>
    </row>
    <row r="305" s="2" customFormat="1" ht="16.8" customHeight="1">
      <c r="A305" s="39"/>
      <c r="B305" s="45"/>
      <c r="C305" s="303" t="s">
        <v>371</v>
      </c>
      <c r="D305" s="304" t="s">
        <v>372</v>
      </c>
      <c r="E305" s="305" t="s">
        <v>1</v>
      </c>
      <c r="F305" s="306">
        <v>1275</v>
      </c>
      <c r="G305" s="39"/>
      <c r="H305" s="45"/>
    </row>
    <row r="306" s="2" customFormat="1" ht="16.8" customHeight="1">
      <c r="A306" s="39"/>
      <c r="B306" s="45"/>
      <c r="C306" s="307" t="s">
        <v>1</v>
      </c>
      <c r="D306" s="307" t="s">
        <v>786</v>
      </c>
      <c r="E306" s="18" t="s">
        <v>1</v>
      </c>
      <c r="F306" s="308">
        <v>1275</v>
      </c>
      <c r="G306" s="39"/>
      <c r="H306" s="45"/>
    </row>
    <row r="307" s="2" customFormat="1" ht="16.8" customHeight="1">
      <c r="A307" s="39"/>
      <c r="B307" s="45"/>
      <c r="C307" s="307" t="s">
        <v>371</v>
      </c>
      <c r="D307" s="307" t="s">
        <v>185</v>
      </c>
      <c r="E307" s="18" t="s">
        <v>1</v>
      </c>
      <c r="F307" s="308">
        <v>1275</v>
      </c>
      <c r="G307" s="39"/>
      <c r="H307" s="45"/>
    </row>
    <row r="308" s="2" customFormat="1" ht="16.8" customHeight="1">
      <c r="A308" s="39"/>
      <c r="B308" s="45"/>
      <c r="C308" s="309" t="s">
        <v>852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07" t="s">
        <v>389</v>
      </c>
      <c r="D309" s="307" t="s">
        <v>390</v>
      </c>
      <c r="E309" s="18" t="s">
        <v>208</v>
      </c>
      <c r="F309" s="308">
        <v>1275</v>
      </c>
      <c r="G309" s="39"/>
      <c r="H309" s="45"/>
    </row>
    <row r="310" s="2" customFormat="1">
      <c r="A310" s="39"/>
      <c r="B310" s="45"/>
      <c r="C310" s="307" t="s">
        <v>764</v>
      </c>
      <c r="D310" s="307" t="s">
        <v>765</v>
      </c>
      <c r="E310" s="18" t="s">
        <v>178</v>
      </c>
      <c r="F310" s="308">
        <v>208.34999999999999</v>
      </c>
      <c r="G310" s="39"/>
      <c r="H310" s="45"/>
    </row>
    <row r="311" s="2" customFormat="1" ht="16.8" customHeight="1">
      <c r="A311" s="39"/>
      <c r="B311" s="45"/>
      <c r="C311" s="307" t="s">
        <v>206</v>
      </c>
      <c r="D311" s="307" t="s">
        <v>207</v>
      </c>
      <c r="E311" s="18" t="s">
        <v>208</v>
      </c>
      <c r="F311" s="308">
        <v>1307</v>
      </c>
      <c r="G311" s="39"/>
      <c r="H311" s="45"/>
    </row>
    <row r="312" s="2" customFormat="1" ht="16.8" customHeight="1">
      <c r="A312" s="39"/>
      <c r="B312" s="45"/>
      <c r="C312" s="307" t="s">
        <v>380</v>
      </c>
      <c r="D312" s="307" t="s">
        <v>381</v>
      </c>
      <c r="E312" s="18" t="s">
        <v>208</v>
      </c>
      <c r="F312" s="308">
        <v>1275</v>
      </c>
      <c r="G312" s="39"/>
      <c r="H312" s="45"/>
    </row>
    <row r="313" s="2" customFormat="1" ht="16.8" customHeight="1">
      <c r="A313" s="39"/>
      <c r="B313" s="45"/>
      <c r="C313" s="307" t="s">
        <v>383</v>
      </c>
      <c r="D313" s="307" t="s">
        <v>384</v>
      </c>
      <c r="E313" s="18" t="s">
        <v>208</v>
      </c>
      <c r="F313" s="308">
        <v>1275</v>
      </c>
      <c r="G313" s="39"/>
      <c r="H313" s="45"/>
    </row>
    <row r="314" s="2" customFormat="1" ht="16.8" customHeight="1">
      <c r="A314" s="39"/>
      <c r="B314" s="45"/>
      <c r="C314" s="307" t="s">
        <v>386</v>
      </c>
      <c r="D314" s="307" t="s">
        <v>387</v>
      </c>
      <c r="E314" s="18" t="s">
        <v>208</v>
      </c>
      <c r="F314" s="308">
        <v>1275</v>
      </c>
      <c r="G314" s="39"/>
      <c r="H314" s="45"/>
    </row>
    <row r="315" s="2" customFormat="1" ht="16.8" customHeight="1">
      <c r="A315" s="39"/>
      <c r="B315" s="45"/>
      <c r="C315" s="303" t="s">
        <v>136</v>
      </c>
      <c r="D315" s="304" t="s">
        <v>137</v>
      </c>
      <c r="E315" s="305" t="s">
        <v>1</v>
      </c>
      <c r="F315" s="306">
        <v>122.84999999999999</v>
      </c>
      <c r="G315" s="39"/>
      <c r="H315" s="45"/>
    </row>
    <row r="316" s="2" customFormat="1" ht="16.8" customHeight="1">
      <c r="A316" s="39"/>
      <c r="B316" s="45"/>
      <c r="C316" s="307" t="s">
        <v>1</v>
      </c>
      <c r="D316" s="307" t="s">
        <v>771</v>
      </c>
      <c r="E316" s="18" t="s">
        <v>1</v>
      </c>
      <c r="F316" s="308">
        <v>122.84999999999999</v>
      </c>
      <c r="G316" s="39"/>
      <c r="H316" s="45"/>
    </row>
    <row r="317" s="2" customFormat="1" ht="16.8" customHeight="1">
      <c r="A317" s="39"/>
      <c r="B317" s="45"/>
      <c r="C317" s="307" t="s">
        <v>136</v>
      </c>
      <c r="D317" s="307" t="s">
        <v>185</v>
      </c>
      <c r="E317" s="18" t="s">
        <v>1</v>
      </c>
      <c r="F317" s="308">
        <v>122.84999999999999</v>
      </c>
      <c r="G317" s="39"/>
      <c r="H317" s="45"/>
    </row>
    <row r="318" s="2" customFormat="1" ht="16.8" customHeight="1">
      <c r="A318" s="39"/>
      <c r="B318" s="45"/>
      <c r="C318" s="309" t="s">
        <v>852</v>
      </c>
      <c r="D318" s="39"/>
      <c r="E318" s="39"/>
      <c r="F318" s="39"/>
      <c r="G318" s="39"/>
      <c r="H318" s="45"/>
    </row>
    <row r="319" s="2" customFormat="1">
      <c r="A319" s="39"/>
      <c r="B319" s="45"/>
      <c r="C319" s="307" t="s">
        <v>195</v>
      </c>
      <c r="D319" s="307" t="s">
        <v>196</v>
      </c>
      <c r="E319" s="18" t="s">
        <v>178</v>
      </c>
      <c r="F319" s="308">
        <v>122.84999999999999</v>
      </c>
      <c r="G319" s="39"/>
      <c r="H319" s="45"/>
    </row>
    <row r="320" s="2" customFormat="1" ht="16.8" customHeight="1">
      <c r="A320" s="39"/>
      <c r="B320" s="45"/>
      <c r="C320" s="307" t="s">
        <v>201</v>
      </c>
      <c r="D320" s="307" t="s">
        <v>202</v>
      </c>
      <c r="E320" s="18" t="s">
        <v>178</v>
      </c>
      <c r="F320" s="308">
        <v>293.85000000000002</v>
      </c>
      <c r="G320" s="39"/>
      <c r="H320" s="45"/>
    </row>
    <row r="321" s="2" customFormat="1" ht="16.8" customHeight="1">
      <c r="A321" s="39"/>
      <c r="B321" s="45"/>
      <c r="C321" s="307" t="s">
        <v>212</v>
      </c>
      <c r="D321" s="307" t="s">
        <v>213</v>
      </c>
      <c r="E321" s="18" t="s">
        <v>178</v>
      </c>
      <c r="F321" s="308">
        <v>208.34999999999999</v>
      </c>
      <c r="G321" s="39"/>
      <c r="H321" s="45"/>
    </row>
    <row r="322" s="2" customFormat="1" ht="16.8" customHeight="1">
      <c r="A322" s="39"/>
      <c r="B322" s="45"/>
      <c r="C322" s="303" t="s">
        <v>760</v>
      </c>
      <c r="D322" s="304" t="s">
        <v>761</v>
      </c>
      <c r="E322" s="305" t="s">
        <v>1</v>
      </c>
      <c r="F322" s="306">
        <v>85.5</v>
      </c>
      <c r="G322" s="39"/>
      <c r="H322" s="45"/>
    </row>
    <row r="323" s="2" customFormat="1" ht="16.8" customHeight="1">
      <c r="A323" s="39"/>
      <c r="B323" s="45"/>
      <c r="C323" s="307" t="s">
        <v>1</v>
      </c>
      <c r="D323" s="307" t="s">
        <v>778</v>
      </c>
      <c r="E323" s="18" t="s">
        <v>1</v>
      </c>
      <c r="F323" s="308">
        <v>0</v>
      </c>
      <c r="G323" s="39"/>
      <c r="H323" s="45"/>
    </row>
    <row r="324" s="2" customFormat="1" ht="16.8" customHeight="1">
      <c r="A324" s="39"/>
      <c r="B324" s="45"/>
      <c r="C324" s="307" t="s">
        <v>1</v>
      </c>
      <c r="D324" s="307" t="s">
        <v>779</v>
      </c>
      <c r="E324" s="18" t="s">
        <v>1</v>
      </c>
      <c r="F324" s="308">
        <v>24</v>
      </c>
      <c r="G324" s="39"/>
      <c r="H324" s="45"/>
    </row>
    <row r="325" s="2" customFormat="1">
      <c r="A325" s="39"/>
      <c r="B325" s="45"/>
      <c r="C325" s="307" t="s">
        <v>1</v>
      </c>
      <c r="D325" s="307" t="s">
        <v>780</v>
      </c>
      <c r="E325" s="18" t="s">
        <v>1</v>
      </c>
      <c r="F325" s="308">
        <v>61.5</v>
      </c>
      <c r="G325" s="39"/>
      <c r="H325" s="45"/>
    </row>
    <row r="326" s="2" customFormat="1" ht="16.8" customHeight="1">
      <c r="A326" s="39"/>
      <c r="B326" s="45"/>
      <c r="C326" s="307" t="s">
        <v>760</v>
      </c>
      <c r="D326" s="307" t="s">
        <v>185</v>
      </c>
      <c r="E326" s="18" t="s">
        <v>1</v>
      </c>
      <c r="F326" s="308">
        <v>85.5</v>
      </c>
      <c r="G326" s="39"/>
      <c r="H326" s="45"/>
    </row>
    <row r="327" s="2" customFormat="1" ht="16.8" customHeight="1">
      <c r="A327" s="39"/>
      <c r="B327" s="45"/>
      <c r="C327" s="309" t="s">
        <v>852</v>
      </c>
      <c r="D327" s="39"/>
      <c r="E327" s="39"/>
      <c r="F327" s="39"/>
      <c r="G327" s="39"/>
      <c r="H327" s="45"/>
    </row>
    <row r="328" s="2" customFormat="1" ht="16.8" customHeight="1">
      <c r="A328" s="39"/>
      <c r="B328" s="45"/>
      <c r="C328" s="307" t="s">
        <v>775</v>
      </c>
      <c r="D328" s="307" t="s">
        <v>776</v>
      </c>
      <c r="E328" s="18" t="s">
        <v>178</v>
      </c>
      <c r="F328" s="308">
        <v>85.5</v>
      </c>
      <c r="G328" s="39"/>
      <c r="H328" s="45"/>
    </row>
    <row r="329" s="2" customFormat="1">
      <c r="A329" s="39"/>
      <c r="B329" s="45"/>
      <c r="C329" s="307" t="s">
        <v>499</v>
      </c>
      <c r="D329" s="307" t="s">
        <v>500</v>
      </c>
      <c r="E329" s="18" t="s">
        <v>178</v>
      </c>
      <c r="F329" s="308">
        <v>85.5</v>
      </c>
      <c r="G329" s="39"/>
      <c r="H329" s="45"/>
    </row>
    <row r="330" s="2" customFormat="1">
      <c r="A330" s="39"/>
      <c r="B330" s="45"/>
      <c r="C330" s="307" t="s">
        <v>195</v>
      </c>
      <c r="D330" s="307" t="s">
        <v>196</v>
      </c>
      <c r="E330" s="18" t="s">
        <v>178</v>
      </c>
      <c r="F330" s="308">
        <v>122.84999999999999</v>
      </c>
      <c r="G330" s="39"/>
      <c r="H330" s="45"/>
    </row>
    <row r="331" s="2" customFormat="1" ht="16.8" customHeight="1">
      <c r="A331" s="39"/>
      <c r="B331" s="45"/>
      <c r="C331" s="307" t="s">
        <v>201</v>
      </c>
      <c r="D331" s="307" t="s">
        <v>202</v>
      </c>
      <c r="E331" s="18" t="s">
        <v>178</v>
      </c>
      <c r="F331" s="308">
        <v>293.85000000000002</v>
      </c>
      <c r="G331" s="39"/>
      <c r="H331" s="45"/>
    </row>
    <row r="332" s="2" customFormat="1" ht="16.8" customHeight="1">
      <c r="A332" s="39"/>
      <c r="B332" s="45"/>
      <c r="C332" s="307" t="s">
        <v>212</v>
      </c>
      <c r="D332" s="307" t="s">
        <v>213</v>
      </c>
      <c r="E332" s="18" t="s">
        <v>178</v>
      </c>
      <c r="F332" s="308">
        <v>208.34999999999999</v>
      </c>
      <c r="G332" s="39"/>
      <c r="H332" s="45"/>
    </row>
    <row r="333" s="2" customFormat="1" ht="7.44" customHeight="1">
      <c r="A333" s="39"/>
      <c r="B333" s="172"/>
      <c r="C333" s="173"/>
      <c r="D333" s="173"/>
      <c r="E333" s="173"/>
      <c r="F333" s="173"/>
      <c r="G333" s="173"/>
      <c r="H333" s="45"/>
    </row>
    <row r="334" s="2" customFormat="1">
      <c r="A334" s="39"/>
      <c r="B334" s="39"/>
      <c r="C334" s="39"/>
      <c r="D334" s="39"/>
      <c r="E334" s="39"/>
      <c r="F334" s="39"/>
      <c r="G334" s="39"/>
      <c r="H334" s="39"/>
    </row>
  </sheetData>
  <sheetProtection sheet="1" formatColumns="0" formatRows="0" objects="1" scenarios="1" spinCount="100000" saltValue="OG2p4oR/+3JaVQ6Ig0TJEWhxi6fr7kBrCzlhZ7wlGbKtW1RGv7D/wE3h5RSXoKJHexTk6h/CvIqGh/qNzul3Pw==" hashValue="06xwIoaiXw/G0D1LX7ccpNo+res74Z+GAEA/y6tG9g/EqZA4Qs5s5aTpJK2OuOAsjYWnaqiJlicX4aOQmvNCj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2022-06-08T07:04:55Z</dcterms:created>
  <dcterms:modified xsi:type="dcterms:W3CDTF">2022-06-08T07:05:27Z</dcterms:modified>
</cp:coreProperties>
</file>