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240" windowWidth="20328" windowHeight="6918" firstSheet="1" activeTab="1"/>
  </bookViews>
  <sheets>
    <sheet name="P1 Seznam a počet kurzů_prac" sheetId="4" state="hidden" r:id="rId1"/>
    <sheet name="P4-Tabulka nabídkové ceny" sheetId="5" r:id="rId2"/>
  </sheets>
  <definedNames/>
  <calcPr calcId="162913"/>
</workbook>
</file>

<file path=xl/sharedStrings.xml><?xml version="1.0" encoding="utf-8"?>
<sst xmlns="http://schemas.openxmlformats.org/spreadsheetml/2006/main" count="237" uniqueCount="82">
  <si>
    <t>uzavřený kurz</t>
  </si>
  <si>
    <t>Název kurzu</t>
  </si>
  <si>
    <t>Uzavřený nebo otevřený kurz</t>
  </si>
  <si>
    <t>Místo (město) konání kurzu</t>
  </si>
  <si>
    <t>Zvyšování efektivity procesů</t>
  </si>
  <si>
    <t xml:space="preserve">Počet účastníků kurzu                                                    </t>
  </si>
  <si>
    <t>Rozsah kurzu v hodinách                                       (60 min.)</t>
  </si>
  <si>
    <t>Příloha č. 2 - Seznam kurzů</t>
  </si>
  <si>
    <t>Obecné IT</t>
  </si>
  <si>
    <t>MS Excel</t>
  </si>
  <si>
    <t>MS Word</t>
  </si>
  <si>
    <t>Měkké a manažerské dovednosti</t>
  </si>
  <si>
    <t>Management (řízení) změn</t>
  </si>
  <si>
    <t>Postupy výběru zaměstnanců</t>
  </si>
  <si>
    <t>Marketingový a komunikační mix</t>
  </si>
  <si>
    <t>Strategické myšlení, plánování, rozhodování a řízení</t>
  </si>
  <si>
    <t>Týmová spolupráce</t>
  </si>
  <si>
    <t>Vnitrofiremní komunikace</t>
  </si>
  <si>
    <t>Koučink</t>
  </si>
  <si>
    <t>Projektové řízení 1</t>
  </si>
  <si>
    <t>Projektové řízení 2 - aplikace logframe</t>
  </si>
  <si>
    <t>Účetní, ekonomické a právní kurzy</t>
  </si>
  <si>
    <t>Fakturace, doklady</t>
  </si>
  <si>
    <t>Novinky v daních a účetnictví</t>
  </si>
  <si>
    <t>Účetní závěrka</t>
  </si>
  <si>
    <t>Cestovní náhrady</t>
  </si>
  <si>
    <t>Daně z příjmu právnických osob</t>
  </si>
  <si>
    <t>Daně z příjmu fyzických osob</t>
  </si>
  <si>
    <t>Daň z přidané hodnoty</t>
  </si>
  <si>
    <t>Mzdové účetnictví</t>
  </si>
  <si>
    <t>Finanční řízení</t>
  </si>
  <si>
    <t>Technické a jiné odborné vzdělávání</t>
  </si>
  <si>
    <t>Obsluha nebo opravy tlakových nádob a lahví (Používání lahví na stlačené plyny)</t>
  </si>
  <si>
    <t>Opakovací školení na obsluhu motorových pil a křovinořezů</t>
  </si>
  <si>
    <t>Opakovací školení obsluhy manipulačních vozíků</t>
  </si>
  <si>
    <t>Opakovací školení obsluhy pracovních plošin</t>
  </si>
  <si>
    <t>Opakovací školení jeřábníci a vazači</t>
  </si>
  <si>
    <t>Jeřábník - nová kvalifikace</t>
  </si>
  <si>
    <t>Opakovací školení odborné způsobilosti v elektrotechnice dle 50/1978 Sb.</t>
  </si>
  <si>
    <t>Práce ve výškách, nad volnou hloubkou</t>
  </si>
  <si>
    <t>Školení na manipulaci s chemickými látkami</t>
  </si>
  <si>
    <t>Stavební a první tlakové zkoušky vyrobených, smontovaných opr. nebo rek. tlakových zařízení</t>
  </si>
  <si>
    <t>Revize a zkoušky provozovaných tlakových zařízení</t>
  </si>
  <si>
    <t>Základy chladicí a klimatizační techniky I</t>
  </si>
  <si>
    <t>Obsluha tlakových vyhrazených zařízení</t>
  </si>
  <si>
    <t>Obsluha plynových vyhrazených zařízení</t>
  </si>
  <si>
    <t>AAAO, periodické, legislativní</t>
  </si>
  <si>
    <t>Obsluha nízkotlaké kotelny</t>
  </si>
  <si>
    <t>Vyhodnocování koroze - 2 osoby, Firstová, Koutová</t>
  </si>
  <si>
    <t>Směrnice na tlaková zařízení (evropská úroveň)</t>
  </si>
  <si>
    <t xml:space="preserve">Školení na měření akustických parametrů testovaných výrobků a akustického prostředí </t>
  </si>
  <si>
    <t xml:space="preserve">Školení na hluk dle evropské legislativy </t>
  </si>
  <si>
    <t>Posuzování shody a certifikace produktů, školí Ing. Koška, (pokročilí)</t>
  </si>
  <si>
    <t>Jazykové vzdělávání</t>
  </si>
  <si>
    <t>Anglický jazyk</t>
  </si>
  <si>
    <t>Německý jazyk</t>
  </si>
  <si>
    <t>Francouzský jazyk</t>
  </si>
  <si>
    <t xml:space="preserve">Italský jazyk </t>
  </si>
  <si>
    <t>Španělský jazyk</t>
  </si>
  <si>
    <t>Specializované IT</t>
  </si>
  <si>
    <t>Windows server – správa serveru</t>
  </si>
  <si>
    <t>Počet skupin</t>
  </si>
  <si>
    <t>Brno/Jablonec n. Nisou</t>
  </si>
  <si>
    <t>Poznámka</t>
  </si>
  <si>
    <t>2 skupiny mírně pokročilí, 1 skupina pokročilí</t>
  </si>
  <si>
    <t>1 skupina mírně pokročilí, 1 skupina pokročilí</t>
  </si>
  <si>
    <t>otevřený kurz</t>
  </si>
  <si>
    <t>-</t>
  </si>
  <si>
    <t>Kontrola</t>
  </si>
  <si>
    <t xml:space="preserve"> - </t>
  </si>
  <si>
    <t>Počet školících dnů/1 skupinu</t>
  </si>
  <si>
    <t>2 skupiny po 2 lidech a 1 skupina po 4, ostatní individuální kurz</t>
  </si>
  <si>
    <t>1 skupina po dvvou lidech, ostatní individuálně</t>
  </si>
  <si>
    <t>individuálně</t>
  </si>
  <si>
    <t>3 skupiny + individuální kurzy</t>
  </si>
  <si>
    <t>1 skupina + individuální kurz</t>
  </si>
  <si>
    <t>Část B - Měkké a manažerské dovednosti</t>
  </si>
  <si>
    <t>Cena celkem v KČ bez DPH</t>
  </si>
  <si>
    <t>Počet školících dnů/1 skupinu (osobu)</t>
  </si>
  <si>
    <t>Cena za školící den / 1  skupinu ( nebo 1 osobu - u otevřených kurzů)</t>
  </si>
  <si>
    <t>Cena celkem Část B</t>
  </si>
  <si>
    <t>Příloha č. 4b - Tabulka nabídkové ceny - Část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</si>
</sst>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Helvetica Neu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b/>
      <i/>
      <sz val="10"/>
      <color rgb="FFFF000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i/>
      <sz val="11"/>
      <color theme="3"/>
      <name val="Calibri"/>
      <family val="2"/>
      <scheme val="minor"/>
    </font>
    <font>
      <i/>
      <sz val="11"/>
      <color theme="3"/>
      <name val="Arial"/>
      <family val="2"/>
    </font>
    <font>
      <i/>
      <sz val="10"/>
      <color theme="3"/>
      <name val="Arial"/>
      <family val="2"/>
    </font>
    <font>
      <b/>
      <i/>
      <sz val="10"/>
      <color theme="3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5999900102615356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Protection="0">
      <alignment vertical="top" wrapText="1"/>
    </xf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left" vertical="center" wrapText="1" readingOrder="1"/>
    </xf>
    <xf numFmtId="49" fontId="8" fillId="3" borderId="9" xfId="0" applyNumberFormat="1" applyFont="1" applyFill="1" applyBorder="1" applyAlignment="1">
      <alignment horizontal="left" vertical="center" wrapText="1" readingOrder="1"/>
    </xf>
    <xf numFmtId="49" fontId="7" fillId="4" borderId="10" xfId="0" applyNumberFormat="1" applyFont="1" applyFill="1" applyBorder="1" applyAlignment="1">
      <alignment horizontal="left" vertical="center" wrapText="1" readingOrder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4" fillId="2" borderId="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0" borderId="0" xfId="0" applyFont="1"/>
    <xf numFmtId="0" fontId="11" fillId="2" borderId="0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/>
    </xf>
    <xf numFmtId="0" fontId="0" fillId="0" borderId="0" xfId="0"/>
    <xf numFmtId="3" fontId="0" fillId="5" borderId="1" xfId="0" applyNumberFormat="1" applyFill="1" applyBorder="1"/>
    <xf numFmtId="0" fontId="13" fillId="0" borderId="0" xfId="0" applyFont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 vertical="center" wrapText="1"/>
    </xf>
    <xf numFmtId="3" fontId="0" fillId="5" borderId="18" xfId="0" applyNumberFormat="1" applyFill="1" applyBorder="1"/>
    <xf numFmtId="3" fontId="0" fillId="0" borderId="18" xfId="0" applyNumberFormat="1" applyBorder="1" applyAlignment="1">
      <alignment horizontal="right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/>
    </xf>
    <xf numFmtId="0" fontId="4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left" vertical="center" wrapText="1" readingOrder="1"/>
    </xf>
    <xf numFmtId="0" fontId="4" fillId="0" borderId="23" xfId="0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left" vertical="center" wrapText="1" readingOrder="1"/>
    </xf>
    <xf numFmtId="49" fontId="8" fillId="3" borderId="1" xfId="0" applyNumberFormat="1" applyFont="1" applyFill="1" applyBorder="1" applyAlignment="1">
      <alignment horizontal="left" vertical="center" wrapText="1" readingOrder="1"/>
    </xf>
    <xf numFmtId="49" fontId="8" fillId="0" borderId="18" xfId="0" applyNumberFormat="1" applyFont="1" applyBorder="1" applyAlignment="1">
      <alignment horizontal="left" vertical="center" wrapText="1" readingOrder="1"/>
    </xf>
    <xf numFmtId="49" fontId="7" fillId="0" borderId="24" xfId="0" applyNumberFormat="1" applyFont="1" applyBorder="1" applyAlignment="1">
      <alignment horizontal="left" vertical="center" wrapText="1" readingOrder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3" fontId="0" fillId="5" borderId="26" xfId="0" applyNumberFormat="1" applyFill="1" applyBorder="1"/>
    <xf numFmtId="3" fontId="0" fillId="0" borderId="27" xfId="0" applyNumberForma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workbookViewId="0" topLeftCell="A54">
      <selection activeCell="C62" sqref="C62"/>
    </sheetView>
  </sheetViews>
  <sheetFormatPr defaultColWidth="9.140625" defaultRowHeight="15"/>
  <cols>
    <col min="1" max="1" width="29.140625" style="0" customWidth="1"/>
    <col min="2" max="2" width="16.00390625" style="0" customWidth="1"/>
    <col min="3" max="3" width="16.57421875" style="0" customWidth="1"/>
    <col min="4" max="4" width="11.57421875" style="0" customWidth="1"/>
    <col min="5" max="5" width="14.57421875" style="0" customWidth="1"/>
    <col min="6" max="6" width="11.8515625" style="29" customWidth="1"/>
    <col min="7" max="7" width="17.57421875" style="21" customWidth="1"/>
    <col min="8" max="8" width="21.140625" style="31" customWidth="1"/>
    <col min="10" max="10" width="9.140625" style="0" bestFit="1" customWidth="1"/>
    <col min="11" max="12" width="16.00390625" style="0" customWidth="1"/>
    <col min="13" max="13" width="16.57421875" style="0" customWidth="1"/>
    <col min="14" max="14" width="16.00390625" style="0" customWidth="1"/>
    <col min="15" max="16" width="16.57421875" style="19" customWidth="1"/>
    <col min="17" max="17" width="28.140625" style="19" customWidth="1"/>
    <col min="19" max="19" width="11.8515625" style="0" bestFit="1" customWidth="1"/>
    <col min="20" max="20" width="9.140625" style="19" customWidth="1"/>
  </cols>
  <sheetData>
    <row r="1" spans="1:6" ht="30" customHeight="1">
      <c r="A1" s="52" t="s">
        <v>7</v>
      </c>
      <c r="B1" s="53"/>
      <c r="C1" s="53"/>
      <c r="D1" s="53"/>
      <c r="E1" s="53"/>
      <c r="F1" s="53"/>
    </row>
    <row r="2" spans="1:17" ht="15" customHeight="1" hidden="1">
      <c r="A2" s="2"/>
      <c r="B2" s="2"/>
      <c r="C2" s="2"/>
      <c r="D2" s="2"/>
      <c r="E2" s="2"/>
      <c r="F2" s="22"/>
      <c r="K2" s="2"/>
      <c r="L2" s="2"/>
      <c r="M2" s="2"/>
      <c r="N2" s="2"/>
      <c r="O2" s="20"/>
      <c r="P2" s="20"/>
      <c r="Q2" s="20"/>
    </row>
    <row r="3" spans="2:20" ht="13.5" customHeight="1" thickBot="1">
      <c r="B3" s="2"/>
      <c r="C3" s="2"/>
      <c r="D3" s="2"/>
      <c r="E3" s="2"/>
      <c r="F3" s="22"/>
      <c r="G3" s="22"/>
      <c r="H3" s="32"/>
      <c r="K3" s="19"/>
      <c r="O3"/>
      <c r="P3"/>
      <c r="Q3"/>
      <c r="T3"/>
    </row>
    <row r="4" spans="1:20" ht="37.2" thickBot="1">
      <c r="A4" s="4" t="s">
        <v>1</v>
      </c>
      <c r="B4" s="8" t="s">
        <v>2</v>
      </c>
      <c r="C4" s="8" t="s">
        <v>3</v>
      </c>
      <c r="D4" s="9" t="s">
        <v>5</v>
      </c>
      <c r="E4" s="10" t="s">
        <v>6</v>
      </c>
      <c r="F4" s="11" t="s">
        <v>61</v>
      </c>
      <c r="G4" s="23" t="s">
        <v>70</v>
      </c>
      <c r="H4" s="37" t="s">
        <v>63</v>
      </c>
      <c r="J4" s="30" t="s">
        <v>68</v>
      </c>
      <c r="K4" s="19"/>
      <c r="O4"/>
      <c r="P4"/>
      <c r="Q4"/>
      <c r="T4"/>
    </row>
    <row r="5" spans="1:20" ht="27.75" customHeight="1">
      <c r="A5" s="15" t="s">
        <v>8</v>
      </c>
      <c r="B5" s="12"/>
      <c r="C5" s="18"/>
      <c r="D5" s="18"/>
      <c r="E5" s="18"/>
      <c r="F5" s="24"/>
      <c r="G5" s="24"/>
      <c r="H5" s="33"/>
      <c r="K5" s="19"/>
      <c r="O5"/>
      <c r="P5"/>
      <c r="Q5"/>
      <c r="T5"/>
    </row>
    <row r="6" spans="1:20" ht="64.15" customHeight="1">
      <c r="A6" s="13" t="s">
        <v>9</v>
      </c>
      <c r="B6" s="7" t="s">
        <v>0</v>
      </c>
      <c r="C6" s="7" t="s">
        <v>62</v>
      </c>
      <c r="D6" s="7">
        <v>51</v>
      </c>
      <c r="E6" s="7">
        <v>16</v>
      </c>
      <c r="F6" s="25">
        <v>3</v>
      </c>
      <c r="G6" s="26">
        <v>2</v>
      </c>
      <c r="H6" s="34" t="s">
        <v>64</v>
      </c>
      <c r="J6">
        <f>D6*E6</f>
        <v>816</v>
      </c>
      <c r="K6" s="19"/>
      <c r="O6"/>
      <c r="P6"/>
      <c r="Q6"/>
      <c r="T6"/>
    </row>
    <row r="7" spans="1:20" ht="64.15" customHeight="1">
      <c r="A7" s="13" t="s">
        <v>10</v>
      </c>
      <c r="B7" s="7" t="s">
        <v>0</v>
      </c>
      <c r="C7" s="7" t="s">
        <v>62</v>
      </c>
      <c r="D7" s="3">
        <v>38</v>
      </c>
      <c r="E7" s="3">
        <v>16</v>
      </c>
      <c r="F7" s="5">
        <v>2</v>
      </c>
      <c r="G7" s="26">
        <v>2</v>
      </c>
      <c r="H7" s="34" t="s">
        <v>65</v>
      </c>
      <c r="J7">
        <f>D7*E7</f>
        <v>608</v>
      </c>
      <c r="K7" s="19"/>
      <c r="O7"/>
      <c r="P7"/>
      <c r="Q7"/>
      <c r="T7"/>
    </row>
    <row r="8" spans="1:20" ht="31.5" customHeight="1">
      <c r="A8" s="15" t="s">
        <v>11</v>
      </c>
      <c r="B8" s="6"/>
      <c r="C8" s="16"/>
      <c r="D8" s="16"/>
      <c r="E8" s="16"/>
      <c r="F8" s="27"/>
      <c r="G8" s="27"/>
      <c r="H8" s="35"/>
      <c r="J8">
        <f>SUM(J6:J7)</f>
        <v>1424</v>
      </c>
      <c r="K8" s="19">
        <f>J8-1432</f>
        <v>-8</v>
      </c>
      <c r="O8"/>
      <c r="P8"/>
      <c r="Q8"/>
      <c r="T8"/>
    </row>
    <row r="9" spans="1:20" ht="64.15" customHeight="1">
      <c r="A9" s="13" t="s">
        <v>12</v>
      </c>
      <c r="B9" s="7" t="s">
        <v>66</v>
      </c>
      <c r="C9" s="7" t="s">
        <v>62</v>
      </c>
      <c r="D9" s="3">
        <v>3</v>
      </c>
      <c r="E9" s="3">
        <v>16</v>
      </c>
      <c r="F9" s="5" t="s">
        <v>67</v>
      </c>
      <c r="G9" s="28">
        <f>E9/8</f>
        <v>2</v>
      </c>
      <c r="H9" s="36"/>
      <c r="J9">
        <f aca="true" t="shared" si="0" ref="J9:J56">D9*E9</f>
        <v>48</v>
      </c>
      <c r="K9" s="19"/>
      <c r="O9"/>
      <c r="P9"/>
      <c r="Q9"/>
      <c r="T9"/>
    </row>
    <row r="10" spans="1:20" ht="64.15" customHeight="1">
      <c r="A10" s="13" t="s">
        <v>13</v>
      </c>
      <c r="B10" s="7" t="s">
        <v>66</v>
      </c>
      <c r="C10" s="7" t="s">
        <v>62</v>
      </c>
      <c r="D10" s="3">
        <v>3</v>
      </c>
      <c r="E10" s="3">
        <v>16</v>
      </c>
      <c r="F10" s="5" t="s">
        <v>67</v>
      </c>
      <c r="G10" s="28">
        <f aca="true" t="shared" si="1" ref="G10:G15">E10/8</f>
        <v>2</v>
      </c>
      <c r="H10" s="36"/>
      <c r="J10">
        <f t="shared" si="0"/>
        <v>48</v>
      </c>
      <c r="K10" s="19"/>
      <c r="O10"/>
      <c r="P10"/>
      <c r="Q10"/>
      <c r="T10"/>
    </row>
    <row r="11" spans="1:20" ht="64.15" customHeight="1">
      <c r="A11" s="13" t="s">
        <v>14</v>
      </c>
      <c r="B11" s="7" t="s">
        <v>0</v>
      </c>
      <c r="C11" s="7" t="s">
        <v>62</v>
      </c>
      <c r="D11" s="3">
        <v>6</v>
      </c>
      <c r="E11" s="3">
        <v>16</v>
      </c>
      <c r="F11" s="5">
        <v>1</v>
      </c>
      <c r="G11" s="28">
        <f t="shared" si="1"/>
        <v>2</v>
      </c>
      <c r="H11" s="36"/>
      <c r="J11">
        <f t="shared" si="0"/>
        <v>96</v>
      </c>
      <c r="K11" s="19"/>
      <c r="O11"/>
      <c r="P11"/>
      <c r="Q11"/>
      <c r="T11"/>
    </row>
    <row r="12" spans="1:20" ht="63.75" customHeight="1">
      <c r="A12" s="13" t="s">
        <v>15</v>
      </c>
      <c r="B12" s="7" t="s">
        <v>66</v>
      </c>
      <c r="C12" s="7" t="s">
        <v>62</v>
      </c>
      <c r="D12" s="3">
        <v>3</v>
      </c>
      <c r="E12" s="3">
        <v>16</v>
      </c>
      <c r="F12" s="5" t="s">
        <v>67</v>
      </c>
      <c r="G12" s="28">
        <f t="shared" si="1"/>
        <v>2</v>
      </c>
      <c r="H12" s="36"/>
      <c r="J12">
        <f t="shared" si="0"/>
        <v>48</v>
      </c>
      <c r="K12" s="19"/>
      <c r="O12"/>
      <c r="P12"/>
      <c r="Q12"/>
      <c r="T12"/>
    </row>
    <row r="13" spans="1:20" ht="63.75" customHeight="1">
      <c r="A13" s="13" t="s">
        <v>16</v>
      </c>
      <c r="B13" s="7" t="s">
        <v>66</v>
      </c>
      <c r="C13" s="7" t="s">
        <v>62</v>
      </c>
      <c r="D13" s="3">
        <v>3</v>
      </c>
      <c r="E13" s="3">
        <v>16</v>
      </c>
      <c r="F13" s="5" t="s">
        <v>67</v>
      </c>
      <c r="G13" s="28">
        <f t="shared" si="1"/>
        <v>2</v>
      </c>
      <c r="H13" s="36"/>
      <c r="J13">
        <f t="shared" si="0"/>
        <v>48</v>
      </c>
      <c r="K13" s="19"/>
      <c r="O13"/>
      <c r="P13"/>
      <c r="Q13"/>
      <c r="T13"/>
    </row>
    <row r="14" spans="1:20" ht="63.75" customHeight="1">
      <c r="A14" s="14" t="s">
        <v>17</v>
      </c>
      <c r="B14" s="7" t="s">
        <v>0</v>
      </c>
      <c r="C14" s="7" t="s">
        <v>62</v>
      </c>
      <c r="D14" s="3">
        <v>12</v>
      </c>
      <c r="E14" s="3">
        <v>16</v>
      </c>
      <c r="F14" s="5">
        <v>1</v>
      </c>
      <c r="G14" s="28">
        <f t="shared" si="1"/>
        <v>2</v>
      </c>
      <c r="H14" s="36"/>
      <c r="J14">
        <f t="shared" si="0"/>
        <v>192</v>
      </c>
      <c r="K14" s="19"/>
      <c r="O14"/>
      <c r="P14"/>
      <c r="Q14"/>
      <c r="T14"/>
    </row>
    <row r="15" spans="1:20" ht="63.75" customHeight="1">
      <c r="A15" s="13" t="s">
        <v>4</v>
      </c>
      <c r="B15" s="7" t="s">
        <v>0</v>
      </c>
      <c r="C15" s="7" t="s">
        <v>62</v>
      </c>
      <c r="D15" s="3">
        <v>9</v>
      </c>
      <c r="E15" s="3">
        <v>16</v>
      </c>
      <c r="F15" s="5">
        <v>1</v>
      </c>
      <c r="G15" s="28">
        <f t="shared" si="1"/>
        <v>2</v>
      </c>
      <c r="H15" s="36"/>
      <c r="J15">
        <f t="shared" si="0"/>
        <v>144</v>
      </c>
      <c r="K15" s="19"/>
      <c r="O15"/>
      <c r="P15"/>
      <c r="Q15"/>
      <c r="T15"/>
    </row>
    <row r="16" spans="1:20" ht="63.75" customHeight="1">
      <c r="A16" s="13" t="s">
        <v>18</v>
      </c>
      <c r="B16" s="7" t="s">
        <v>0</v>
      </c>
      <c r="C16" s="7" t="s">
        <v>62</v>
      </c>
      <c r="D16" s="3">
        <v>6</v>
      </c>
      <c r="E16" s="3">
        <v>18</v>
      </c>
      <c r="F16" s="5">
        <v>1</v>
      </c>
      <c r="G16" s="28">
        <v>3</v>
      </c>
      <c r="H16" s="36"/>
      <c r="J16">
        <f t="shared" si="0"/>
        <v>108</v>
      </c>
      <c r="K16" s="19"/>
      <c r="O16"/>
      <c r="P16"/>
      <c r="Q16"/>
      <c r="T16"/>
    </row>
    <row r="17" spans="1:20" ht="63.75" customHeight="1">
      <c r="A17" s="13" t="s">
        <v>19</v>
      </c>
      <c r="B17" s="7" t="s">
        <v>0</v>
      </c>
      <c r="C17" s="7" t="s">
        <v>62</v>
      </c>
      <c r="D17" s="3">
        <v>7</v>
      </c>
      <c r="E17" s="3">
        <v>24</v>
      </c>
      <c r="F17" s="5">
        <v>1</v>
      </c>
      <c r="G17" s="28">
        <v>4</v>
      </c>
      <c r="H17" s="36"/>
      <c r="J17">
        <f t="shared" si="0"/>
        <v>168</v>
      </c>
      <c r="K17" s="19"/>
      <c r="O17"/>
      <c r="P17"/>
      <c r="Q17"/>
      <c r="T17"/>
    </row>
    <row r="18" spans="1:20" ht="63.75" customHeight="1">
      <c r="A18" s="13" t="s">
        <v>20</v>
      </c>
      <c r="B18" s="7" t="s">
        <v>0</v>
      </c>
      <c r="C18" s="7" t="s">
        <v>62</v>
      </c>
      <c r="D18" s="3">
        <v>7</v>
      </c>
      <c r="E18" s="3">
        <v>24</v>
      </c>
      <c r="F18" s="5">
        <v>1</v>
      </c>
      <c r="G18" s="28">
        <v>4</v>
      </c>
      <c r="H18" s="36"/>
      <c r="J18">
        <f t="shared" si="0"/>
        <v>168</v>
      </c>
      <c r="K18" s="19"/>
      <c r="O18"/>
      <c r="P18"/>
      <c r="Q18"/>
      <c r="T18"/>
    </row>
    <row r="19" spans="1:20" ht="39" customHeight="1">
      <c r="A19" s="15" t="s">
        <v>21</v>
      </c>
      <c r="B19" s="7"/>
      <c r="C19" s="7"/>
      <c r="D19" s="3"/>
      <c r="E19" s="3"/>
      <c r="F19" s="5"/>
      <c r="G19" s="28"/>
      <c r="H19" s="36"/>
      <c r="J19">
        <f>SUM(J9:J18)</f>
        <v>1068</v>
      </c>
      <c r="K19" s="19">
        <f>J19-1068</f>
        <v>0</v>
      </c>
      <c r="O19"/>
      <c r="P19"/>
      <c r="Q19"/>
      <c r="T19"/>
    </row>
    <row r="20" spans="1:20" ht="63.75" customHeight="1">
      <c r="A20" s="13" t="s">
        <v>22</v>
      </c>
      <c r="B20" s="7" t="s">
        <v>66</v>
      </c>
      <c r="C20" s="7" t="s">
        <v>62</v>
      </c>
      <c r="D20" s="3">
        <v>4</v>
      </c>
      <c r="E20" s="3">
        <v>5</v>
      </c>
      <c r="F20" s="5" t="s">
        <v>69</v>
      </c>
      <c r="G20" s="28">
        <v>1</v>
      </c>
      <c r="H20" s="36"/>
      <c r="J20">
        <f t="shared" si="0"/>
        <v>20</v>
      </c>
      <c r="K20" s="19"/>
      <c r="O20"/>
      <c r="P20"/>
      <c r="Q20"/>
      <c r="T20"/>
    </row>
    <row r="21" spans="1:20" ht="63.75" customHeight="1">
      <c r="A21" s="13" t="s">
        <v>23</v>
      </c>
      <c r="B21" s="7" t="s">
        <v>66</v>
      </c>
      <c r="C21" s="7" t="s">
        <v>62</v>
      </c>
      <c r="D21" s="3">
        <v>5</v>
      </c>
      <c r="E21" s="3">
        <v>8</v>
      </c>
      <c r="F21" s="5" t="s">
        <v>69</v>
      </c>
      <c r="G21" s="28">
        <v>2</v>
      </c>
      <c r="H21" s="36"/>
      <c r="J21">
        <f t="shared" si="0"/>
        <v>40</v>
      </c>
      <c r="K21" s="19"/>
      <c r="O21"/>
      <c r="P21"/>
      <c r="Q21"/>
      <c r="T21"/>
    </row>
    <row r="22" spans="1:20" ht="63.75" customHeight="1">
      <c r="A22" s="13" t="s">
        <v>24</v>
      </c>
      <c r="B22" s="7" t="s">
        <v>66</v>
      </c>
      <c r="C22" s="7" t="s">
        <v>62</v>
      </c>
      <c r="D22" s="3">
        <v>3</v>
      </c>
      <c r="E22" s="3">
        <v>8</v>
      </c>
      <c r="F22" s="5" t="s">
        <v>69</v>
      </c>
      <c r="G22" s="28">
        <v>2</v>
      </c>
      <c r="H22" s="36"/>
      <c r="J22">
        <f t="shared" si="0"/>
        <v>24</v>
      </c>
      <c r="K22" s="19"/>
      <c r="O22"/>
      <c r="P22"/>
      <c r="Q22"/>
      <c r="T22"/>
    </row>
    <row r="23" spans="1:20" ht="63.75" customHeight="1">
      <c r="A23" s="13" t="s">
        <v>25</v>
      </c>
      <c r="B23" s="7" t="s">
        <v>66</v>
      </c>
      <c r="C23" s="7" t="s">
        <v>62</v>
      </c>
      <c r="D23" s="3">
        <v>3</v>
      </c>
      <c r="E23" s="3">
        <v>8</v>
      </c>
      <c r="F23" s="5" t="s">
        <v>69</v>
      </c>
      <c r="G23" s="28">
        <v>2</v>
      </c>
      <c r="H23" s="36"/>
      <c r="J23">
        <f t="shared" si="0"/>
        <v>24</v>
      </c>
      <c r="K23" s="19"/>
      <c r="O23"/>
      <c r="P23"/>
      <c r="Q23"/>
      <c r="T23"/>
    </row>
    <row r="24" spans="1:20" ht="63.75" customHeight="1">
      <c r="A24" s="13" t="s">
        <v>26</v>
      </c>
      <c r="B24" s="7" t="s">
        <v>66</v>
      </c>
      <c r="C24" s="7" t="s">
        <v>62</v>
      </c>
      <c r="D24" s="3">
        <v>1</v>
      </c>
      <c r="E24" s="3">
        <v>4</v>
      </c>
      <c r="F24" s="5" t="s">
        <v>69</v>
      </c>
      <c r="G24" s="28">
        <v>1</v>
      </c>
      <c r="H24" s="36"/>
      <c r="J24">
        <f t="shared" si="0"/>
        <v>4</v>
      </c>
      <c r="K24" s="19"/>
      <c r="O24"/>
      <c r="P24"/>
      <c r="Q24"/>
      <c r="T24"/>
    </row>
    <row r="25" spans="1:20" ht="63.75" customHeight="1">
      <c r="A25" s="13" t="s">
        <v>27</v>
      </c>
      <c r="B25" s="7" t="s">
        <v>66</v>
      </c>
      <c r="C25" s="7" t="s">
        <v>62</v>
      </c>
      <c r="D25" s="3">
        <v>3</v>
      </c>
      <c r="E25" s="3">
        <v>8</v>
      </c>
      <c r="F25" s="5" t="s">
        <v>69</v>
      </c>
      <c r="G25" s="28">
        <v>2</v>
      </c>
      <c r="H25" s="36"/>
      <c r="J25">
        <f t="shared" si="0"/>
        <v>24</v>
      </c>
      <c r="K25" s="19"/>
      <c r="O25"/>
      <c r="P25"/>
      <c r="Q25"/>
      <c r="T25"/>
    </row>
    <row r="26" spans="1:20" ht="63.75" customHeight="1">
      <c r="A26" s="13" t="s">
        <v>28</v>
      </c>
      <c r="B26" s="7" t="s">
        <v>66</v>
      </c>
      <c r="C26" s="7" t="s">
        <v>62</v>
      </c>
      <c r="D26" s="3">
        <v>2</v>
      </c>
      <c r="E26" s="3">
        <v>16</v>
      </c>
      <c r="F26" s="5" t="s">
        <v>69</v>
      </c>
      <c r="G26" s="28">
        <v>4</v>
      </c>
      <c r="H26" s="36"/>
      <c r="J26">
        <f t="shared" si="0"/>
        <v>32</v>
      </c>
      <c r="K26" s="19"/>
      <c r="O26"/>
      <c r="P26"/>
      <c r="Q26"/>
      <c r="T26"/>
    </row>
    <row r="27" spans="1:20" ht="63.75" customHeight="1">
      <c r="A27" s="13" t="s">
        <v>29</v>
      </c>
      <c r="B27" s="7" t="s">
        <v>66</v>
      </c>
      <c r="C27" s="7" t="s">
        <v>62</v>
      </c>
      <c r="D27" s="3">
        <v>3</v>
      </c>
      <c r="E27" s="3">
        <v>16</v>
      </c>
      <c r="F27" s="5" t="s">
        <v>69</v>
      </c>
      <c r="G27" s="28">
        <v>4</v>
      </c>
      <c r="H27" s="36"/>
      <c r="J27">
        <f t="shared" si="0"/>
        <v>48</v>
      </c>
      <c r="K27" s="19"/>
      <c r="O27"/>
      <c r="P27"/>
      <c r="Q27"/>
      <c r="T27"/>
    </row>
    <row r="28" spans="1:20" ht="63.75" customHeight="1">
      <c r="A28" s="13" t="s">
        <v>30</v>
      </c>
      <c r="B28" s="7" t="s">
        <v>66</v>
      </c>
      <c r="C28" s="7" t="s">
        <v>62</v>
      </c>
      <c r="D28" s="3">
        <v>2</v>
      </c>
      <c r="E28" s="3">
        <v>16</v>
      </c>
      <c r="F28" s="5" t="s">
        <v>69</v>
      </c>
      <c r="G28" s="28">
        <v>4</v>
      </c>
      <c r="H28" s="36"/>
      <c r="J28">
        <f t="shared" si="0"/>
        <v>32</v>
      </c>
      <c r="K28" s="19"/>
      <c r="O28"/>
      <c r="P28"/>
      <c r="Q28"/>
      <c r="T28"/>
    </row>
    <row r="29" spans="1:20" ht="44.25" customHeight="1">
      <c r="A29" s="15" t="s">
        <v>31</v>
      </c>
      <c r="B29" s="7"/>
      <c r="C29" s="7"/>
      <c r="D29" s="3"/>
      <c r="E29" s="3"/>
      <c r="F29" s="5"/>
      <c r="G29" s="28"/>
      <c r="H29" s="36"/>
      <c r="J29">
        <f>SUM(J20:J28)</f>
        <v>248</v>
      </c>
      <c r="K29" s="19">
        <f>J29-248</f>
        <v>0</v>
      </c>
      <c r="O29"/>
      <c r="P29"/>
      <c r="Q29"/>
      <c r="T29"/>
    </row>
    <row r="30" spans="1:20" ht="63.75" customHeight="1">
      <c r="A30" s="13" t="s">
        <v>32</v>
      </c>
      <c r="B30" s="7" t="s">
        <v>0</v>
      </c>
      <c r="C30" s="7" t="s">
        <v>62</v>
      </c>
      <c r="D30" s="3">
        <v>51</v>
      </c>
      <c r="E30" s="3">
        <v>8</v>
      </c>
      <c r="F30" s="5">
        <v>4</v>
      </c>
      <c r="G30" s="28">
        <v>1</v>
      </c>
      <c r="H30" s="36"/>
      <c r="J30">
        <f t="shared" si="0"/>
        <v>408</v>
      </c>
      <c r="K30" s="19"/>
      <c r="O30"/>
      <c r="P30"/>
      <c r="Q30"/>
      <c r="T30"/>
    </row>
    <row r="31" spans="1:20" ht="63.75" customHeight="1">
      <c r="A31" s="13" t="s">
        <v>33</v>
      </c>
      <c r="B31" s="7" t="s">
        <v>0</v>
      </c>
      <c r="C31" s="7" t="s">
        <v>62</v>
      </c>
      <c r="D31" s="3">
        <v>8</v>
      </c>
      <c r="E31" s="3">
        <v>8</v>
      </c>
      <c r="F31" s="5">
        <v>1</v>
      </c>
      <c r="G31" s="28">
        <v>1</v>
      </c>
      <c r="H31" s="36"/>
      <c r="J31">
        <f t="shared" si="0"/>
        <v>64</v>
      </c>
      <c r="K31" s="19"/>
      <c r="O31"/>
      <c r="P31"/>
      <c r="Q31"/>
      <c r="T31"/>
    </row>
    <row r="32" spans="1:20" ht="63.75" customHeight="1">
      <c r="A32" s="13" t="s">
        <v>34</v>
      </c>
      <c r="B32" s="7" t="s">
        <v>0</v>
      </c>
      <c r="C32" s="7" t="s">
        <v>62</v>
      </c>
      <c r="D32" s="3">
        <v>12</v>
      </c>
      <c r="E32" s="3">
        <v>8</v>
      </c>
      <c r="F32" s="5">
        <v>2</v>
      </c>
      <c r="G32" s="28">
        <v>1</v>
      </c>
      <c r="H32" s="36"/>
      <c r="J32">
        <f t="shared" si="0"/>
        <v>96</v>
      </c>
      <c r="K32" s="19"/>
      <c r="O32"/>
      <c r="P32"/>
      <c r="Q32"/>
      <c r="T32"/>
    </row>
    <row r="33" spans="1:20" ht="63.75" customHeight="1">
      <c r="A33" s="13" t="s">
        <v>35</v>
      </c>
      <c r="B33" s="7" t="s">
        <v>0</v>
      </c>
      <c r="C33" s="7" t="s">
        <v>62</v>
      </c>
      <c r="D33" s="3">
        <v>3</v>
      </c>
      <c r="E33" s="3">
        <v>8</v>
      </c>
      <c r="F33" s="5">
        <v>2</v>
      </c>
      <c r="G33" s="28">
        <v>1</v>
      </c>
      <c r="H33" s="36"/>
      <c r="J33">
        <f t="shared" si="0"/>
        <v>24</v>
      </c>
      <c r="K33" s="19"/>
      <c r="O33"/>
      <c r="P33"/>
      <c r="Q33"/>
      <c r="T33"/>
    </row>
    <row r="34" spans="1:20" ht="63.75" customHeight="1">
      <c r="A34" s="13" t="s">
        <v>36</v>
      </c>
      <c r="B34" s="7" t="s">
        <v>0</v>
      </c>
      <c r="C34" s="7" t="s">
        <v>62</v>
      </c>
      <c r="D34" s="3">
        <v>25</v>
      </c>
      <c r="E34" s="3">
        <v>8</v>
      </c>
      <c r="F34" s="5">
        <v>2</v>
      </c>
      <c r="G34" s="28">
        <v>1</v>
      </c>
      <c r="H34" s="36"/>
      <c r="J34">
        <f t="shared" si="0"/>
        <v>200</v>
      </c>
      <c r="K34" s="19"/>
      <c r="O34"/>
      <c r="P34"/>
      <c r="Q34"/>
      <c r="T34"/>
    </row>
    <row r="35" spans="1:20" ht="63.75" customHeight="1">
      <c r="A35" s="13" t="s">
        <v>37</v>
      </c>
      <c r="B35" s="7" t="s">
        <v>0</v>
      </c>
      <c r="C35" s="7" t="s">
        <v>62</v>
      </c>
      <c r="D35" s="3">
        <v>2</v>
      </c>
      <c r="E35" s="3">
        <v>8</v>
      </c>
      <c r="F35" s="5">
        <v>1</v>
      </c>
      <c r="G35" s="28">
        <v>1</v>
      </c>
      <c r="H35" s="36"/>
      <c r="J35">
        <f t="shared" si="0"/>
        <v>16</v>
      </c>
      <c r="K35" s="19"/>
      <c r="O35"/>
      <c r="P35"/>
      <c r="Q35"/>
      <c r="T35"/>
    </row>
    <row r="36" spans="1:20" ht="63.75" customHeight="1">
      <c r="A36" s="13" t="s">
        <v>38</v>
      </c>
      <c r="B36" s="7" t="s">
        <v>0</v>
      </c>
      <c r="C36" s="7" t="s">
        <v>62</v>
      </c>
      <c r="D36" s="3">
        <v>10</v>
      </c>
      <c r="E36" s="3">
        <v>24</v>
      </c>
      <c r="F36" s="5">
        <v>2</v>
      </c>
      <c r="G36" s="28">
        <v>3</v>
      </c>
      <c r="H36" s="36"/>
      <c r="J36">
        <f t="shared" si="0"/>
        <v>240</v>
      </c>
      <c r="K36" s="19"/>
      <c r="O36"/>
      <c r="P36"/>
      <c r="Q36"/>
      <c r="T36"/>
    </row>
    <row r="37" spans="1:20" ht="63.75" customHeight="1">
      <c r="A37" s="13" t="s">
        <v>39</v>
      </c>
      <c r="B37" s="7" t="s">
        <v>0</v>
      </c>
      <c r="C37" s="7" t="s">
        <v>62</v>
      </c>
      <c r="D37" s="3">
        <v>7</v>
      </c>
      <c r="E37" s="3">
        <v>8</v>
      </c>
      <c r="F37" s="5">
        <v>2</v>
      </c>
      <c r="G37" s="28">
        <v>1</v>
      </c>
      <c r="H37" s="36"/>
      <c r="J37">
        <f t="shared" si="0"/>
        <v>56</v>
      </c>
      <c r="K37" s="19"/>
      <c r="O37"/>
      <c r="P37"/>
      <c r="Q37"/>
      <c r="T37"/>
    </row>
    <row r="38" spans="1:20" ht="63.75" customHeight="1">
      <c r="A38" s="13" t="s">
        <v>40</v>
      </c>
      <c r="B38" s="7" t="s">
        <v>0</v>
      </c>
      <c r="C38" s="7" t="s">
        <v>62</v>
      </c>
      <c r="D38" s="3">
        <v>14</v>
      </c>
      <c r="E38" s="3">
        <v>8</v>
      </c>
      <c r="F38" s="5">
        <v>2</v>
      </c>
      <c r="G38" s="28">
        <v>1</v>
      </c>
      <c r="H38" s="36"/>
      <c r="J38">
        <f t="shared" si="0"/>
        <v>112</v>
      </c>
      <c r="K38" s="19"/>
      <c r="O38"/>
      <c r="P38"/>
      <c r="Q38"/>
      <c r="T38"/>
    </row>
    <row r="39" spans="1:20" ht="63.75" customHeight="1">
      <c r="A39" s="13" t="s">
        <v>41</v>
      </c>
      <c r="B39" s="7" t="s">
        <v>66</v>
      </c>
      <c r="C39" s="7" t="s">
        <v>62</v>
      </c>
      <c r="D39" s="3">
        <v>2</v>
      </c>
      <c r="E39" s="3">
        <v>8</v>
      </c>
      <c r="F39" s="5" t="s">
        <v>69</v>
      </c>
      <c r="G39" s="28">
        <v>2</v>
      </c>
      <c r="H39" s="36"/>
      <c r="J39">
        <f t="shared" si="0"/>
        <v>16</v>
      </c>
      <c r="K39" s="19"/>
      <c r="O39"/>
      <c r="P39"/>
      <c r="Q39"/>
      <c r="T39"/>
    </row>
    <row r="40" spans="1:20" ht="63.75" customHeight="1">
      <c r="A40" s="13" t="s">
        <v>42</v>
      </c>
      <c r="B40" s="7" t="s">
        <v>66</v>
      </c>
      <c r="C40" s="7" t="s">
        <v>62</v>
      </c>
      <c r="D40" s="3">
        <v>1</v>
      </c>
      <c r="E40" s="3">
        <v>8</v>
      </c>
      <c r="F40" s="5" t="s">
        <v>69</v>
      </c>
      <c r="G40" s="28">
        <v>2</v>
      </c>
      <c r="H40" s="36"/>
      <c r="J40">
        <f t="shared" si="0"/>
        <v>8</v>
      </c>
      <c r="K40" s="19"/>
      <c r="O40"/>
      <c r="P40"/>
      <c r="Q40"/>
      <c r="T40"/>
    </row>
    <row r="41" spans="1:20" ht="63.75" customHeight="1">
      <c r="A41" s="13" t="s">
        <v>43</v>
      </c>
      <c r="B41" s="7" t="s">
        <v>66</v>
      </c>
      <c r="C41" s="7" t="s">
        <v>62</v>
      </c>
      <c r="D41" s="3">
        <v>2</v>
      </c>
      <c r="E41" s="3">
        <v>8</v>
      </c>
      <c r="F41" s="5" t="s">
        <v>69</v>
      </c>
      <c r="G41" s="28">
        <v>2</v>
      </c>
      <c r="H41" s="36"/>
      <c r="J41">
        <f t="shared" si="0"/>
        <v>16</v>
      </c>
      <c r="K41" s="19"/>
      <c r="O41"/>
      <c r="P41"/>
      <c r="Q41"/>
      <c r="T41"/>
    </row>
    <row r="42" spans="1:20" ht="63.75" customHeight="1">
      <c r="A42" s="13" t="s">
        <v>44</v>
      </c>
      <c r="B42" s="7" t="s">
        <v>0</v>
      </c>
      <c r="C42" s="7" t="s">
        <v>62</v>
      </c>
      <c r="D42" s="3">
        <v>18</v>
      </c>
      <c r="E42" s="3">
        <v>8</v>
      </c>
      <c r="F42" s="5">
        <v>2</v>
      </c>
      <c r="G42" s="28">
        <v>1</v>
      </c>
      <c r="H42" s="36"/>
      <c r="J42">
        <f t="shared" si="0"/>
        <v>144</v>
      </c>
      <c r="K42" s="19"/>
      <c r="O42"/>
      <c r="P42"/>
      <c r="Q42"/>
      <c r="T42"/>
    </row>
    <row r="43" spans="1:20" ht="63.75" customHeight="1">
      <c r="A43" s="13" t="s">
        <v>45</v>
      </c>
      <c r="B43" s="7" t="s">
        <v>0</v>
      </c>
      <c r="C43" s="7" t="s">
        <v>62</v>
      </c>
      <c r="D43" s="3">
        <v>19</v>
      </c>
      <c r="E43" s="3">
        <v>8</v>
      </c>
      <c r="F43" s="5">
        <v>2</v>
      </c>
      <c r="G43" s="28">
        <v>1</v>
      </c>
      <c r="H43" s="36"/>
      <c r="J43">
        <f t="shared" si="0"/>
        <v>152</v>
      </c>
      <c r="K43" s="19"/>
      <c r="O43"/>
      <c r="P43"/>
      <c r="Q43"/>
      <c r="T43"/>
    </row>
    <row r="44" spans="1:20" ht="63.75" customHeight="1">
      <c r="A44" s="13" t="s">
        <v>46</v>
      </c>
      <c r="B44" s="7" t="s">
        <v>0</v>
      </c>
      <c r="C44" s="7" t="s">
        <v>62</v>
      </c>
      <c r="D44" s="3">
        <v>12</v>
      </c>
      <c r="E44" s="3">
        <v>8</v>
      </c>
      <c r="F44" s="5">
        <v>1</v>
      </c>
      <c r="G44" s="28">
        <v>1</v>
      </c>
      <c r="H44" s="36"/>
      <c r="J44">
        <f t="shared" si="0"/>
        <v>96</v>
      </c>
      <c r="K44" s="19"/>
      <c r="O44"/>
      <c r="P44"/>
      <c r="Q44"/>
      <c r="T44"/>
    </row>
    <row r="45" spans="1:20" ht="63.75" customHeight="1">
      <c r="A45" s="13" t="s">
        <v>47</v>
      </c>
      <c r="B45" s="7" t="s">
        <v>0</v>
      </c>
      <c r="C45" s="7" t="s">
        <v>62</v>
      </c>
      <c r="D45" s="3">
        <v>1</v>
      </c>
      <c r="E45" s="3">
        <v>8</v>
      </c>
      <c r="F45" s="5">
        <v>1</v>
      </c>
      <c r="G45" s="28">
        <v>1</v>
      </c>
      <c r="H45" s="36"/>
      <c r="J45">
        <f t="shared" si="0"/>
        <v>8</v>
      </c>
      <c r="K45" s="19"/>
      <c r="O45"/>
      <c r="P45"/>
      <c r="Q45"/>
      <c r="T45"/>
    </row>
    <row r="46" spans="1:20" ht="63.75" customHeight="1">
      <c r="A46" s="13" t="s">
        <v>48</v>
      </c>
      <c r="B46" s="7" t="s">
        <v>66</v>
      </c>
      <c r="C46" s="7" t="s">
        <v>62</v>
      </c>
      <c r="D46" s="3">
        <v>2</v>
      </c>
      <c r="E46" s="3">
        <v>8</v>
      </c>
      <c r="F46" s="5" t="s">
        <v>69</v>
      </c>
      <c r="G46" s="28">
        <v>2</v>
      </c>
      <c r="H46" s="36"/>
      <c r="J46">
        <f t="shared" si="0"/>
        <v>16</v>
      </c>
      <c r="K46" s="19"/>
      <c r="O46"/>
      <c r="P46"/>
      <c r="Q46"/>
      <c r="T46"/>
    </row>
    <row r="47" spans="1:20" ht="63.75" customHeight="1">
      <c r="A47" s="13" t="s">
        <v>49</v>
      </c>
      <c r="B47" s="7" t="s">
        <v>66</v>
      </c>
      <c r="C47" s="7" t="s">
        <v>62</v>
      </c>
      <c r="D47" s="3">
        <v>6</v>
      </c>
      <c r="E47" s="3">
        <v>8</v>
      </c>
      <c r="F47" s="5" t="s">
        <v>69</v>
      </c>
      <c r="G47" s="28">
        <v>2</v>
      </c>
      <c r="H47" s="36"/>
      <c r="J47">
        <f t="shared" si="0"/>
        <v>48</v>
      </c>
      <c r="K47" s="19"/>
      <c r="O47"/>
      <c r="P47"/>
      <c r="Q47"/>
      <c r="T47"/>
    </row>
    <row r="48" spans="1:20" ht="63.75" customHeight="1">
      <c r="A48" s="13" t="s">
        <v>50</v>
      </c>
      <c r="B48" s="7" t="s">
        <v>66</v>
      </c>
      <c r="C48" s="7" t="s">
        <v>62</v>
      </c>
      <c r="D48" s="3">
        <v>1</v>
      </c>
      <c r="E48" s="3">
        <v>8</v>
      </c>
      <c r="F48" s="5" t="s">
        <v>69</v>
      </c>
      <c r="G48" s="28">
        <v>2</v>
      </c>
      <c r="H48" s="36"/>
      <c r="J48">
        <f t="shared" si="0"/>
        <v>8</v>
      </c>
      <c r="K48" s="19"/>
      <c r="O48"/>
      <c r="P48"/>
      <c r="Q48"/>
      <c r="T48"/>
    </row>
    <row r="49" spans="1:20" ht="63.75" customHeight="1">
      <c r="A49" s="13" t="s">
        <v>51</v>
      </c>
      <c r="B49" s="7" t="s">
        <v>66</v>
      </c>
      <c r="C49" s="7" t="s">
        <v>62</v>
      </c>
      <c r="D49" s="3">
        <v>4</v>
      </c>
      <c r="E49" s="3">
        <v>8</v>
      </c>
      <c r="F49" s="5" t="s">
        <v>69</v>
      </c>
      <c r="G49" s="28">
        <v>2</v>
      </c>
      <c r="H49" s="36"/>
      <c r="J49">
        <f t="shared" si="0"/>
        <v>32</v>
      </c>
      <c r="K49" s="19"/>
      <c r="O49"/>
      <c r="P49"/>
      <c r="Q49"/>
      <c r="T49"/>
    </row>
    <row r="50" spans="1:20" ht="63.75" customHeight="1">
      <c r="A50" s="13" t="s">
        <v>52</v>
      </c>
      <c r="B50" s="7" t="s">
        <v>0</v>
      </c>
      <c r="C50" s="7" t="s">
        <v>62</v>
      </c>
      <c r="D50" s="3">
        <v>44</v>
      </c>
      <c r="E50" s="3">
        <v>8</v>
      </c>
      <c r="F50" s="5">
        <v>2</v>
      </c>
      <c r="G50" s="28">
        <v>1</v>
      </c>
      <c r="H50" s="36"/>
      <c r="J50">
        <f t="shared" si="0"/>
        <v>352</v>
      </c>
      <c r="K50" s="19"/>
      <c r="O50"/>
      <c r="P50"/>
      <c r="Q50"/>
      <c r="T50"/>
    </row>
    <row r="51" spans="1:20" ht="63.75" customHeight="1">
      <c r="A51" s="15" t="s">
        <v>53</v>
      </c>
      <c r="B51" s="7"/>
      <c r="C51" s="7"/>
      <c r="D51" s="3"/>
      <c r="E51" s="3"/>
      <c r="F51" s="5"/>
      <c r="G51" s="28"/>
      <c r="H51" s="36"/>
      <c r="J51">
        <f>SUM(J30:J50)</f>
        <v>2112</v>
      </c>
      <c r="K51" s="19">
        <f>J51-2118</f>
        <v>-6</v>
      </c>
      <c r="O51"/>
      <c r="P51"/>
      <c r="Q51"/>
      <c r="T51"/>
    </row>
    <row r="52" spans="1:20" ht="63.75" customHeight="1">
      <c r="A52" s="13" t="s">
        <v>54</v>
      </c>
      <c r="B52" s="7" t="s">
        <v>0</v>
      </c>
      <c r="C52" s="7" t="s">
        <v>62</v>
      </c>
      <c r="D52" s="3">
        <v>49</v>
      </c>
      <c r="E52" s="3">
        <v>50</v>
      </c>
      <c r="F52" s="5" t="s">
        <v>74</v>
      </c>
      <c r="G52" s="28">
        <v>50</v>
      </c>
      <c r="H52" s="36" t="s">
        <v>71</v>
      </c>
      <c r="J52">
        <f t="shared" si="0"/>
        <v>2450</v>
      </c>
      <c r="K52" s="19"/>
      <c r="O52"/>
      <c r="P52"/>
      <c r="Q52"/>
      <c r="T52"/>
    </row>
    <row r="53" spans="1:20" ht="63.75" customHeight="1">
      <c r="A53" s="13" t="s">
        <v>55</v>
      </c>
      <c r="B53" s="7" t="s">
        <v>0</v>
      </c>
      <c r="C53" s="7" t="s">
        <v>62</v>
      </c>
      <c r="D53" s="3">
        <v>7</v>
      </c>
      <c r="E53" s="3">
        <v>50</v>
      </c>
      <c r="F53" s="5" t="s">
        <v>75</v>
      </c>
      <c r="G53" s="28">
        <v>50</v>
      </c>
      <c r="H53" s="36" t="s">
        <v>72</v>
      </c>
      <c r="J53">
        <f t="shared" si="0"/>
        <v>350</v>
      </c>
      <c r="K53" s="19"/>
      <c r="O53"/>
      <c r="P53"/>
      <c r="Q53"/>
      <c r="T53"/>
    </row>
    <row r="54" spans="1:20" ht="63.75" customHeight="1">
      <c r="A54" s="13" t="s">
        <v>56</v>
      </c>
      <c r="B54" s="7" t="s">
        <v>0</v>
      </c>
      <c r="C54" s="7" t="s">
        <v>62</v>
      </c>
      <c r="D54" s="3">
        <v>3</v>
      </c>
      <c r="E54" s="3">
        <v>50</v>
      </c>
      <c r="F54" s="5" t="s">
        <v>73</v>
      </c>
      <c r="G54" s="28">
        <v>50</v>
      </c>
      <c r="H54" s="36"/>
      <c r="J54">
        <f t="shared" si="0"/>
        <v>150</v>
      </c>
      <c r="K54" s="19"/>
      <c r="O54"/>
      <c r="P54"/>
      <c r="Q54"/>
      <c r="T54"/>
    </row>
    <row r="55" spans="1:20" ht="63.75" customHeight="1">
      <c r="A55" s="13" t="s">
        <v>57</v>
      </c>
      <c r="B55" s="7" t="s">
        <v>0</v>
      </c>
      <c r="C55" s="7" t="s">
        <v>62</v>
      </c>
      <c r="D55" s="3">
        <v>2</v>
      </c>
      <c r="E55" s="3">
        <v>50</v>
      </c>
      <c r="F55" s="5" t="s">
        <v>73</v>
      </c>
      <c r="G55" s="28">
        <v>50</v>
      </c>
      <c r="H55" s="36"/>
      <c r="J55">
        <f t="shared" si="0"/>
        <v>100</v>
      </c>
      <c r="K55" s="19"/>
      <c r="O55"/>
      <c r="P55"/>
      <c r="Q55"/>
      <c r="T55"/>
    </row>
    <row r="56" spans="1:20" ht="63.75" customHeight="1">
      <c r="A56" s="13" t="s">
        <v>58</v>
      </c>
      <c r="B56" s="7" t="s">
        <v>0</v>
      </c>
      <c r="C56" s="7" t="s">
        <v>62</v>
      </c>
      <c r="D56" s="3">
        <v>1</v>
      </c>
      <c r="E56" s="3">
        <v>50</v>
      </c>
      <c r="F56" s="5" t="s">
        <v>73</v>
      </c>
      <c r="G56" s="28">
        <v>50</v>
      </c>
      <c r="H56" s="36"/>
      <c r="J56">
        <f t="shared" si="0"/>
        <v>50</v>
      </c>
      <c r="K56" s="19"/>
      <c r="O56"/>
      <c r="P56"/>
      <c r="Q56"/>
      <c r="T56"/>
    </row>
    <row r="57" spans="1:20" ht="63.75" customHeight="1">
      <c r="A57" s="15" t="s">
        <v>59</v>
      </c>
      <c r="B57" s="7"/>
      <c r="C57" s="7"/>
      <c r="D57" s="3"/>
      <c r="E57" s="3"/>
      <c r="F57" s="5"/>
      <c r="G57" s="28"/>
      <c r="H57" s="36"/>
      <c r="J57">
        <f>SUM(J52:J56)</f>
        <v>3100</v>
      </c>
      <c r="K57" s="19">
        <f>J57-3100</f>
        <v>0</v>
      </c>
      <c r="O57"/>
      <c r="P57"/>
      <c r="Q57"/>
      <c r="T57"/>
    </row>
    <row r="58" spans="1:20" ht="63.75" customHeight="1">
      <c r="A58" s="13" t="s">
        <v>60</v>
      </c>
      <c r="B58" s="7" t="s">
        <v>66</v>
      </c>
      <c r="C58" s="7" t="s">
        <v>62</v>
      </c>
      <c r="D58" s="3">
        <v>1</v>
      </c>
      <c r="E58" s="3">
        <v>30</v>
      </c>
      <c r="F58" s="5" t="s">
        <v>69</v>
      </c>
      <c r="G58" s="28">
        <v>5</v>
      </c>
      <c r="H58" s="36"/>
      <c r="K58" s="19"/>
      <c r="O58"/>
      <c r="P58"/>
      <c r="Q58"/>
      <c r="T58"/>
    </row>
    <row r="59" spans="5:20" ht="15">
      <c r="E59" s="17"/>
      <c r="G59" s="29"/>
      <c r="K59" s="19"/>
      <c r="O59"/>
      <c r="P59"/>
      <c r="Q59"/>
      <c r="T59"/>
    </row>
    <row r="60" spans="5:20" ht="15">
      <c r="E60" s="1"/>
      <c r="G60" s="29"/>
      <c r="L60" s="17"/>
      <c r="M60" s="19"/>
      <c r="N60" s="19"/>
      <c r="P60"/>
      <c r="Q60"/>
      <c r="R60" s="19"/>
      <c r="T60"/>
    </row>
  </sheetData>
  <mergeCells count="1">
    <mergeCell ref="A1:F1"/>
  </mergeCells>
  <printOptions horizontalCentered="1"/>
  <pageMargins left="0.5118110236220472" right="0.5118110236220472" top="0.7874015748031497" bottom="0.5905511811023623" header="0.31496062992125984" footer="0.31496062992125984"/>
  <pageSetup fitToHeight="1" fitToWidth="1" horizontalDpi="300" verticalDpi="300" orientation="portrait" paperSize="9" scale="63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 topLeftCell="A1">
      <selection activeCell="D4" sqref="D4"/>
    </sheetView>
  </sheetViews>
  <sheetFormatPr defaultColWidth="18.00390625" defaultRowHeight="15"/>
  <cols>
    <col min="1" max="1" width="28.28125" style="0" customWidth="1"/>
    <col min="2" max="2" width="14.421875" style="0" customWidth="1"/>
    <col min="3" max="3" width="17.00390625" style="0" customWidth="1"/>
    <col min="4" max="4" width="12.7109375" style="0" customWidth="1"/>
    <col min="5" max="5" width="13.57421875" style="0" customWidth="1"/>
    <col min="6" max="6" width="9.8515625" style="0" customWidth="1"/>
    <col min="7" max="7" width="15.8515625" style="0" customWidth="1"/>
    <col min="8" max="8" width="22.421875" style="0" customWidth="1"/>
    <col min="9" max="9" width="17.7109375" style="0" customWidth="1"/>
    <col min="10" max="10" width="18.00390625" style="44" customWidth="1"/>
    <col min="12" max="12" width="15.28125" style="0" customWidth="1"/>
  </cols>
  <sheetData>
    <row r="1" spans="1:10" ht="24" customHeight="1">
      <c r="A1" s="52" t="s">
        <v>81</v>
      </c>
      <c r="B1" s="53"/>
      <c r="C1" s="53"/>
      <c r="D1" s="53"/>
      <c r="E1" s="53"/>
      <c r="F1" s="53"/>
      <c r="G1" s="21"/>
      <c r="H1" s="31"/>
      <c r="I1" s="21"/>
      <c r="J1" s="39"/>
    </row>
    <row r="2" spans="1:10" ht="15">
      <c r="A2" s="2"/>
      <c r="B2" s="2"/>
      <c r="C2" s="2"/>
      <c r="D2" s="2"/>
      <c r="E2" s="2"/>
      <c r="F2" s="22"/>
      <c r="G2" s="21"/>
      <c r="H2" s="31"/>
      <c r="I2" s="21"/>
      <c r="J2" s="39"/>
    </row>
    <row r="3" spans="2:10" ht="15">
      <c r="B3" s="2"/>
      <c r="C3" s="2"/>
      <c r="D3" s="2"/>
      <c r="E3" s="2"/>
      <c r="F3" s="22"/>
      <c r="G3" s="22"/>
      <c r="H3" s="32"/>
      <c r="I3" s="22"/>
      <c r="J3" s="42"/>
    </row>
    <row r="4" spans="1:10" ht="57.75" customHeight="1" thickBot="1">
      <c r="A4" s="54" t="s">
        <v>1</v>
      </c>
      <c r="B4" s="54" t="s">
        <v>2</v>
      </c>
      <c r="C4" s="54" t="s">
        <v>3</v>
      </c>
      <c r="D4" s="55" t="s">
        <v>5</v>
      </c>
      <c r="E4" s="54" t="s">
        <v>6</v>
      </c>
      <c r="F4" s="54" t="s">
        <v>61</v>
      </c>
      <c r="G4" s="54" t="s">
        <v>78</v>
      </c>
      <c r="H4" s="56" t="s">
        <v>63</v>
      </c>
      <c r="I4" s="54" t="s">
        <v>79</v>
      </c>
      <c r="J4" s="57" t="s">
        <v>77</v>
      </c>
    </row>
    <row r="5" spans="1:11" ht="44.25" customHeight="1">
      <c r="A5" s="58" t="s">
        <v>76</v>
      </c>
      <c r="B5" s="12"/>
      <c r="C5" s="18"/>
      <c r="D5" s="18"/>
      <c r="E5" s="18"/>
      <c r="F5" s="24"/>
      <c r="G5" s="24"/>
      <c r="H5" s="24"/>
      <c r="I5" s="24"/>
      <c r="J5" s="59"/>
      <c r="K5" s="40"/>
    </row>
    <row r="6" spans="1:11" ht="39" customHeight="1">
      <c r="A6" s="60" t="s">
        <v>12</v>
      </c>
      <c r="B6" s="7" t="s">
        <v>66</v>
      </c>
      <c r="C6" s="7" t="s">
        <v>62</v>
      </c>
      <c r="D6" s="3">
        <v>3</v>
      </c>
      <c r="E6" s="3">
        <v>16</v>
      </c>
      <c r="F6" s="5" t="s">
        <v>67</v>
      </c>
      <c r="G6" s="28">
        <f>E6/8</f>
        <v>2</v>
      </c>
      <c r="H6" s="38"/>
      <c r="I6" s="41"/>
      <c r="J6" s="43">
        <f>G6*I6*D6</f>
        <v>0</v>
      </c>
      <c r="K6" s="40"/>
    </row>
    <row r="7" spans="1:10" ht="39" customHeight="1">
      <c r="A7" s="60" t="s">
        <v>13</v>
      </c>
      <c r="B7" s="7" t="s">
        <v>66</v>
      </c>
      <c r="C7" s="7" t="s">
        <v>62</v>
      </c>
      <c r="D7" s="3">
        <v>3</v>
      </c>
      <c r="E7" s="3">
        <v>16</v>
      </c>
      <c r="F7" s="5" t="s">
        <v>67</v>
      </c>
      <c r="G7" s="28">
        <f aca="true" t="shared" si="0" ref="G7:G12">E7/8</f>
        <v>2</v>
      </c>
      <c r="H7" s="38"/>
      <c r="I7" s="41"/>
      <c r="J7" s="43">
        <f>G7*I7*D7</f>
        <v>0</v>
      </c>
    </row>
    <row r="8" spans="1:10" ht="39" customHeight="1">
      <c r="A8" s="60" t="s">
        <v>14</v>
      </c>
      <c r="B8" s="7" t="s">
        <v>0</v>
      </c>
      <c r="C8" s="7" t="s">
        <v>62</v>
      </c>
      <c r="D8" s="3">
        <v>6</v>
      </c>
      <c r="E8" s="3">
        <v>16</v>
      </c>
      <c r="F8" s="5">
        <v>1</v>
      </c>
      <c r="G8" s="28">
        <f t="shared" si="0"/>
        <v>2</v>
      </c>
      <c r="H8" s="38"/>
      <c r="I8" s="41"/>
      <c r="J8" s="43">
        <f>G8*I8*F8</f>
        <v>0</v>
      </c>
    </row>
    <row r="9" spans="1:10" ht="39" customHeight="1">
      <c r="A9" s="60" t="s">
        <v>15</v>
      </c>
      <c r="B9" s="7" t="s">
        <v>66</v>
      </c>
      <c r="C9" s="7" t="s">
        <v>62</v>
      </c>
      <c r="D9" s="3">
        <v>3</v>
      </c>
      <c r="E9" s="3">
        <v>16</v>
      </c>
      <c r="F9" s="5" t="s">
        <v>67</v>
      </c>
      <c r="G9" s="28">
        <f t="shared" si="0"/>
        <v>2</v>
      </c>
      <c r="H9" s="38"/>
      <c r="I9" s="41"/>
      <c r="J9" s="43">
        <f>G9*I9*D9</f>
        <v>0</v>
      </c>
    </row>
    <row r="10" spans="1:10" ht="39" customHeight="1">
      <c r="A10" s="60" t="s">
        <v>16</v>
      </c>
      <c r="B10" s="7" t="s">
        <v>66</v>
      </c>
      <c r="C10" s="7" t="s">
        <v>62</v>
      </c>
      <c r="D10" s="3">
        <v>3</v>
      </c>
      <c r="E10" s="3">
        <v>16</v>
      </c>
      <c r="F10" s="5" t="s">
        <v>67</v>
      </c>
      <c r="G10" s="28">
        <f t="shared" si="0"/>
        <v>2</v>
      </c>
      <c r="H10" s="38"/>
      <c r="I10" s="41"/>
      <c r="J10" s="43">
        <f>G10*I10*D10</f>
        <v>0</v>
      </c>
    </row>
    <row r="11" spans="1:10" ht="39" customHeight="1">
      <c r="A11" s="61" t="s">
        <v>17</v>
      </c>
      <c r="B11" s="7" t="s">
        <v>0</v>
      </c>
      <c r="C11" s="7" t="s">
        <v>62</v>
      </c>
      <c r="D11" s="3">
        <v>12</v>
      </c>
      <c r="E11" s="3">
        <v>16</v>
      </c>
      <c r="F11" s="5">
        <v>1</v>
      </c>
      <c r="G11" s="28">
        <f t="shared" si="0"/>
        <v>2</v>
      </c>
      <c r="H11" s="38"/>
      <c r="I11" s="41"/>
      <c r="J11" s="43">
        <f>G11*I11*F11</f>
        <v>0</v>
      </c>
    </row>
    <row r="12" spans="1:10" ht="39" customHeight="1">
      <c r="A12" s="60" t="s">
        <v>4</v>
      </c>
      <c r="B12" s="7" t="s">
        <v>0</v>
      </c>
      <c r="C12" s="7" t="s">
        <v>62</v>
      </c>
      <c r="D12" s="3">
        <v>9</v>
      </c>
      <c r="E12" s="3">
        <v>16</v>
      </c>
      <c r="F12" s="5">
        <v>1</v>
      </c>
      <c r="G12" s="28">
        <f t="shared" si="0"/>
        <v>2</v>
      </c>
      <c r="H12" s="38"/>
      <c r="I12" s="41"/>
      <c r="J12" s="43">
        <f aca="true" t="shared" si="1" ref="J12:J15">G12*I12*F12</f>
        <v>0</v>
      </c>
    </row>
    <row r="13" spans="1:10" ht="39" customHeight="1">
      <c r="A13" s="60" t="s">
        <v>18</v>
      </c>
      <c r="B13" s="7" t="s">
        <v>0</v>
      </c>
      <c r="C13" s="7" t="s">
        <v>62</v>
      </c>
      <c r="D13" s="3">
        <v>6</v>
      </c>
      <c r="E13" s="3">
        <v>18</v>
      </c>
      <c r="F13" s="5">
        <v>1</v>
      </c>
      <c r="G13" s="28">
        <v>3</v>
      </c>
      <c r="H13" s="38"/>
      <c r="I13" s="41"/>
      <c r="J13" s="43">
        <f t="shared" si="1"/>
        <v>0</v>
      </c>
    </row>
    <row r="14" spans="1:10" ht="39" customHeight="1">
      <c r="A14" s="60" t="s">
        <v>19</v>
      </c>
      <c r="B14" s="7" t="s">
        <v>0</v>
      </c>
      <c r="C14" s="7" t="s">
        <v>62</v>
      </c>
      <c r="D14" s="3">
        <v>7</v>
      </c>
      <c r="E14" s="3">
        <v>24</v>
      </c>
      <c r="F14" s="5">
        <v>1</v>
      </c>
      <c r="G14" s="28">
        <v>4</v>
      </c>
      <c r="H14" s="38"/>
      <c r="I14" s="41"/>
      <c r="J14" s="43">
        <f t="shared" si="1"/>
        <v>0</v>
      </c>
    </row>
    <row r="15" spans="1:10" ht="39" customHeight="1" thickBot="1">
      <c r="A15" s="62" t="s">
        <v>20</v>
      </c>
      <c r="B15" s="45" t="s">
        <v>0</v>
      </c>
      <c r="C15" s="45" t="s">
        <v>62</v>
      </c>
      <c r="D15" s="46">
        <v>7</v>
      </c>
      <c r="E15" s="46">
        <v>24</v>
      </c>
      <c r="F15" s="47">
        <v>1</v>
      </c>
      <c r="G15" s="48">
        <v>4</v>
      </c>
      <c r="H15" s="49"/>
      <c r="I15" s="50"/>
      <c r="J15" s="51">
        <f t="shared" si="1"/>
        <v>0</v>
      </c>
    </row>
    <row r="16" spans="1:10" s="40" customFormat="1" ht="39" customHeight="1">
      <c r="A16" s="63" t="s">
        <v>80</v>
      </c>
      <c r="B16" s="64"/>
      <c r="C16" s="65"/>
      <c r="D16" s="65"/>
      <c r="E16" s="65"/>
      <c r="F16" s="65"/>
      <c r="G16" s="65"/>
      <c r="H16" s="65"/>
      <c r="I16" s="66"/>
      <c r="J16" s="67"/>
    </row>
  </sheetData>
  <mergeCells count="2">
    <mergeCell ref="A1:F1"/>
    <mergeCell ref="B16:H16"/>
  </mergeCells>
  <printOptions/>
  <pageMargins left="0.7" right="0.7" top="0.787401575" bottom="0.7874015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Šmardová Hana</dc:creator>
  <cp:keywords/>
  <dc:description/>
  <cp:lastModifiedBy>ŠG</cp:lastModifiedBy>
  <cp:lastPrinted>2020-06-02T13:03:54Z</cp:lastPrinted>
  <dcterms:created xsi:type="dcterms:W3CDTF">2017-03-14T10:04:52Z</dcterms:created>
  <dcterms:modified xsi:type="dcterms:W3CDTF">2020-06-02T13:03:59Z</dcterms:modified>
  <cp:category/>
  <cp:version/>
  <cp:contentType/>
  <cp:contentStatus/>
</cp:coreProperties>
</file>