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Pokyny pro vyplnění" sheetId="1" r:id="rId1"/>
    <sheet name="Stavba" sheetId="2" r:id="rId2"/>
    <sheet name="VzorPolozky" sheetId="3" state="hidden" r:id="rId3"/>
    <sheet name="00 00 Naklady" sheetId="4" r:id="rId4"/>
    <sheet name="SO-01 01.1 _15-1-18 Pol" sheetId="5" r:id="rId5"/>
    <sheet name="SO-02 02.1 Pol" sheetId="6" r:id="rId6"/>
    <sheet name="SO-03 03.1 Pol" sheetId="7" r:id="rId7"/>
  </sheets>
  <definedNames>
    <definedName name="_xlnm.Print_Area" localSheetId="3">'00 00 Naklady'!$A$1:$W$40</definedName>
    <definedName name="_xlnm.Print_Area" localSheetId="4">'SO-01 01.1 _15-1-18 Pol'!$A$1:$W$1752</definedName>
    <definedName name="_xlnm.Print_Area" localSheetId="5">'SO-02 02.1 Pol'!$A$1:$W$264</definedName>
    <definedName name="_xlnm.Print_Area" localSheetId="6">'SO-03 03.1 Pol'!$A$1:$W$33</definedName>
    <definedName name="_xlnm.Print_Area" localSheetId="1">'Stavba'!$A$1:$J$119</definedName>
    <definedName name="_xlnm.Print_Titles" localSheetId="3">'00 00 Naklady'!$1:$7</definedName>
    <definedName name="_xlnm.Print_Titles" localSheetId="4">'SO-01 01.1 _15-1-18 Pol'!$1:$7</definedName>
    <definedName name="_xlnm.Print_Titles" localSheetId="5">'SO-02 02.1 Pol'!$1:$7</definedName>
    <definedName name="_xlnm.Print_Titles" localSheetId="6">'SO-03 03.1 Pol'!$1:$7</definedName>
    <definedName name="CelkemDPHVypocet" localSheetId="1">'Stavba'!$H$48</definedName>
    <definedName name="CenaCelkem">'Stavba'!$G$29</definedName>
    <definedName name="CenaCelkemBezDPH">'Stavba'!$G$28</definedName>
    <definedName name="CenaCelkemVypocet" localSheetId="1">'Stavba'!$I$48</definedName>
    <definedName name="cisloobjektu">'Stavba'!$D$3</definedName>
    <definedName name="CisloRozpoctu">#N/A</definedName>
    <definedName name="CisloStavby" localSheetId="1">'Stavba'!$D$2</definedName>
    <definedName name="cislostavby">#N/A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#N/A</definedName>
    <definedName name="NazevStavby" localSheetId="1">'Stavba'!$E$2</definedName>
    <definedName name="nazevstavby">#N/A</definedName>
    <definedName name="NazevStavebnihoRozpoctu">'Stavba'!$E$4</definedName>
    <definedName name="_xlnm.Print_Titles" localSheetId="3">'00 00 Naklady'!$1:$7</definedName>
    <definedName name="_xlnm.Print_Titles" localSheetId="4">'SO-01 01.1 _15-1-18 Pol'!$1:$7</definedName>
    <definedName name="_xlnm.Print_Titles" localSheetId="5">'SO-02 02.1 Pol'!$1:$7</definedName>
    <definedName name="_xlnm.Print_Titles" localSheetId="6">'SO-03 03.1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'00 00 Naklady'!$A$1:$W$40</definedName>
    <definedName name="_xlnm.Print_Area" localSheetId="4">'SO-01 01.1 _15-1-18 Pol'!$A$1:$W$1752</definedName>
    <definedName name="_xlnm.Print_Area" localSheetId="5">'SO-02 02.1 Pol'!$A$1:$W$264</definedName>
    <definedName name="_xlnm.Print_Area" localSheetId="6">'SO-03 03.1 Pol'!$A$1:$W$33</definedName>
    <definedName name="_xlnm.Print_Area" localSheetId="1">'Stavba'!$A$1:$J$119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#N/A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#N/A</definedName>
    <definedName name="SazbaDPH2" localSheetId="1">'Stavba'!$E$25</definedName>
    <definedName name="SazbaDPH2">#N/A</definedName>
    <definedName name="SloupecCC">#N/A</definedName>
    <definedName name="SloupecCisloPol">#N/A</definedName>
    <definedName name="SloupecJC">#N/A</definedName>
    <definedName name="SloupecMJ">#N/A</definedName>
    <definedName name="SloupecMnozstvi">#N/A</definedName>
    <definedName name="SloupecNazPol">#N/A</definedName>
    <definedName name="SloupecPC">#N/A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'Stavba'!$F$48</definedName>
    <definedName name="ZakladDPHZakl">'Stavba'!$G$25</definedName>
    <definedName name="ZakladDPHZaklVypocet" localSheetId="1">'Stavba'!$G$48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  <comment ref="D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E13" authorId="0">
      <text>
        <r>
          <rPr>
            <sz val="9"/>
            <color indexed="8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<sst xmlns="http://schemas.openxmlformats.org/spreadsheetml/2006/main" count="7919" uniqueCount="2681">
  <si>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</si>
  <si>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</si>
  <si>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</si>
  <si>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</si>
  <si>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</si>
  <si>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2018/013</t>
  </si>
  <si>
    <t>Vzdělávací centrum U Floriánka 57 Vranovice 2.etapa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</si>
  <si>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</si>
  <si>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</si>
  <si>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</si>
  <si>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</si>
  <si>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</si>
  <si>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</si>
  <si>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</si>
  <si>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</si>
  <si>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</si>
  <si>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</si>
  <si>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</si>
  <si>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</si>
  <si>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</si>
  <si>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</si>
  <si>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</si>
  <si>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</si>
  <si>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</si>
  <si>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</si>
  <si>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</si>
  <si>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</si>
  <si>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</si>
  <si>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</si>
  <si>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</si>
  <si>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</si>
  <si>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</si>
  <si>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</si>
  <si>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</si>
  <si>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</si>
  <si>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</si>
  <si>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</si>
  <si>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</si>
  <si>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</si>
  <si>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</si>
  <si>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</si>
  <si>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</si>
  <si>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</si>
  <si>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00</t>
  </si>
  <si>
    <t>Ostatní a vedlejší náklady</t>
  </si>
  <si>
    <t>SO-01</t>
  </si>
  <si>
    <t>Vzdělávací centrum</t>
  </si>
  <si>
    <t>01.1 /15-1-18</t>
  </si>
  <si>
    <t>Stavební úpravy stávajícího objektu</t>
  </si>
  <si>
    <t>SO-02</t>
  </si>
  <si>
    <t>Zpevněné plochy, sadové úpravy, mobiliář</t>
  </si>
  <si>
    <t>02.1</t>
  </si>
  <si>
    <t>SO-03</t>
  </si>
  <si>
    <t>Sportovní plocha</t>
  </si>
  <si>
    <t>03.1</t>
  </si>
  <si>
    <t>Celkem za stavbu</t>
  </si>
  <si>
    <t>Rekapitulace dílů</t>
  </si>
  <si>
    <t>Typ dílu</t>
  </si>
  <si>
    <t>1</t>
  </si>
  <si>
    <t>Zemní práce</t>
  </si>
  <si>
    <t>11</t>
  </si>
  <si>
    <t>Přípravné a přidružené práce</t>
  </si>
  <si>
    <t>18</t>
  </si>
  <si>
    <t>Povrchové úpravy terénu</t>
  </si>
  <si>
    <t>181</t>
  </si>
  <si>
    <t>Sadové a parkové úpravy</t>
  </si>
  <si>
    <t>2</t>
  </si>
  <si>
    <t>Základy a zvláštní zakládání</t>
  </si>
  <si>
    <t>22</t>
  </si>
  <si>
    <t>Piloty</t>
  </si>
  <si>
    <t>285</t>
  </si>
  <si>
    <t>Statické sanační práce</t>
  </si>
  <si>
    <t>29</t>
  </si>
  <si>
    <t>Sanace vlhkosti</t>
  </si>
  <si>
    <t>3</t>
  </si>
  <si>
    <t>Svislé a kompletní konstrukce</t>
  </si>
  <si>
    <t>342</t>
  </si>
  <si>
    <t>Sádrokartonové konstrukce</t>
  </si>
  <si>
    <t>4</t>
  </si>
  <si>
    <t>Vodorovné konstrukce</t>
  </si>
  <si>
    <t>417</t>
  </si>
  <si>
    <t>Ztužující pásy a věnce</t>
  </si>
  <si>
    <t>43</t>
  </si>
  <si>
    <t>Schodiště</t>
  </si>
  <si>
    <t>49</t>
  </si>
  <si>
    <t>Podhledy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</si>
  <si>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</si>
  <si>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</si>
  <si>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</si>
  <si>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</si>
  <si>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</si>
  <si>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</si>
  <si>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</si>
  <si>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</si>
  <si>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</si>
  <si>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</si>
  <si>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87</t>
  </si>
  <si>
    <t>Potrubí z trub z plastických hmot</t>
  </si>
  <si>
    <t>89</t>
  </si>
  <si>
    <t>Ostatní konstrukce na trubním vedení</t>
  </si>
  <si>
    <t>90</t>
  </si>
  <si>
    <t>Ostatní práce</t>
  </si>
  <si>
    <t>901</t>
  </si>
  <si>
    <t>Mobiliář a herní prvky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</si>
  <si>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</si>
  <si>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</si>
  <si>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</si>
  <si>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</si>
  <si>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</si>
  <si>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</si>
  <si>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</si>
  <si>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</si>
  <si>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</si>
  <si>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</si>
  <si>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</si>
  <si>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</si>
  <si>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</si>
  <si>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</si>
  <si>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</si>
  <si>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</si>
  <si>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716</t>
  </si>
  <si>
    <t>Izolace protipožární</t>
  </si>
  <si>
    <t>721</t>
  </si>
  <si>
    <t>Vnitřní kanalizace</t>
  </si>
  <si>
    <t>722</t>
  </si>
  <si>
    <t>Vnitřní vodovod</t>
  </si>
  <si>
    <t>725</t>
  </si>
  <si>
    <t>Zařizovací předměty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</si>
  <si>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</si>
  <si>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</si>
  <si>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</si>
  <si>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</si>
  <si>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</si>
  <si>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</si>
  <si>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</si>
  <si>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</si>
  <si>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</si>
  <si>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</si>
  <si>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</si>
  <si>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</si>
  <si>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</si>
  <si>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</si>
  <si>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</si>
  <si>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</si>
  <si>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</si>
  <si>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</si>
  <si>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7661</t>
  </si>
  <si>
    <t>Interiérové dveře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</si>
  <si>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</si>
  <si>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</si>
  <si>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</si>
  <si>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</si>
  <si>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</si>
  <si>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</si>
  <si>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</si>
  <si>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</si>
  <si>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</si>
  <si>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</si>
  <si>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</si>
  <si>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</si>
  <si>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</si>
  <si>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</si>
  <si>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796</t>
  </si>
  <si>
    <t>Vybavení a nábytek</t>
  </si>
  <si>
    <t>M21</t>
  </si>
  <si>
    <t>Elektromontáže</t>
  </si>
  <si>
    <t>M22</t>
  </si>
  <si>
    <t>Montáž sdělovací a zabezp. techniky</t>
  </si>
  <si>
    <t>M331</t>
  </si>
  <si>
    <t>Montáže výtahů, plošin, zdviží</t>
  </si>
  <si>
    <t>M36-12</t>
  </si>
  <si>
    <t>VZT Zařízení 12-Větrání hyg.zařízení N136</t>
  </si>
  <si>
    <t>M36-13</t>
  </si>
  <si>
    <t>zařízení 13-Větrání hyg.zař.S105</t>
  </si>
  <si>
    <t>M36-25</t>
  </si>
  <si>
    <t>Zařízení 25-Klimatizace učeben N303</t>
  </si>
  <si>
    <t>M36-304</t>
  </si>
  <si>
    <t>Zařízení 26-Klimatizace učebny N304</t>
  </si>
  <si>
    <t>M46</t>
  </si>
  <si>
    <t>Zemní práce při montážích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</si>
  <si>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</si>
  <si>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</si>
  <si>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</si>
  <si>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</si>
  <si>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</si>
  <si>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</si>
  <si>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</si>
  <si>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</si>
  <si>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</si>
  <si>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</si>
  <si>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</si>
  <si>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</si>
  <si>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</si>
  <si>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</si>
  <si>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</si>
  <si>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</si>
  <si>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</si>
  <si>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</si>
  <si>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</si>
  <si>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</si>
  <si>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</si>
  <si>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</si>
  <si>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</si>
  <si>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</si>
  <si>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</si>
  <si>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</si>
  <si>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</si>
  <si>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</si>
  <si>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</si>
  <si>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</si>
  <si>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</si>
  <si>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</si>
  <si>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</si>
  <si>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</si>
  <si>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</si>
  <si>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</si>
  <si>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005111020R</t>
  </si>
  <si>
    <t>Vytyčení stavby</t>
  </si>
  <si>
    <t>Soubor</t>
  </si>
  <si>
    <t>SPCM</t>
  </si>
  <si>
    <t>RTS 18/ I</t>
  </si>
  <si>
    <t>Indiv</t>
  </si>
  <si>
    <t>POL3_0</t>
  </si>
  <si>
    <t>005111021R</t>
  </si>
  <si>
    <t>Vytyčení inženýrských sítí</t>
  </si>
  <si>
    <t>005121 R</t>
  </si>
  <si>
    <t>Zařízení staveniště</t>
  </si>
  <si>
    <t>POL1_9</t>
  </si>
  <si>
    <t>005211020R</t>
  </si>
  <si>
    <t>Ochrana stávajících inženýrských sítí na staveništ</t>
  </si>
  <si>
    <t>005211030R</t>
  </si>
  <si>
    <t>Dočasná dopravní opatření</t>
  </si>
  <si>
    <t>00524 R</t>
  </si>
  <si>
    <t>Předání a převzetí díla</t>
  </si>
  <si>
    <t>005241010R</t>
  </si>
  <si>
    <t>Dokumentace skutečného provedení</t>
  </si>
  <si>
    <t>POL13_0</t>
  </si>
  <si>
    <t>005241020R</t>
  </si>
  <si>
    <t>Geodetické zaměření skutečného provedení</t>
  </si>
  <si>
    <t>005281010R</t>
  </si>
  <si>
    <t>Propagace</t>
  </si>
  <si>
    <t>005121038RT</t>
  </si>
  <si>
    <t>Úklid staveniště</t>
  </si>
  <si>
    <t>Vlastní</t>
  </si>
  <si>
    <t>POL99_8</t>
  </si>
  <si>
    <t>1004T1</t>
  </si>
  <si>
    <t>Ztížené výrobní podmínky - dvorní část (vjezd průjezdem)</t>
  </si>
  <si>
    <t>005111022T</t>
  </si>
  <si>
    <t>Statická zátěžová zkouška podloží</t>
  </si>
  <si>
    <t>005111025T1</t>
  </si>
  <si>
    <t>Odborné posouzení okolních konstrukcí statikem</t>
  </si>
  <si>
    <t>00531T</t>
  </si>
  <si>
    <t>Práce nepředvídané a práce. které nelze ocenit CP – povinně 1%</t>
  </si>
  <si>
    <t>soubor</t>
  </si>
  <si>
    <t>004111020T</t>
  </si>
  <si>
    <t xml:space="preserve">Vypracování dílenské dokumentace </t>
  </si>
  <si>
    <t>00411 X</t>
  </si>
  <si>
    <t>Přípravné a průzkumné služby či práce (sondy základových, stropních a nosných konstrukcí, včetně odborného posouzení)</t>
  </si>
  <si>
    <t>SUM</t>
  </si>
  <si>
    <t>Poznámky uchazeče k zadání</t>
  </si>
  <si>
    <t>POPUZIV</t>
  </si>
  <si>
    <t>END</t>
  </si>
  <si>
    <t>139711101R00</t>
  </si>
  <si>
    <t>Vykopávka v uzavřených prostorách v hornině 1-4</t>
  </si>
  <si>
    <t>m3</t>
  </si>
  <si>
    <t>POL1_1</t>
  </si>
  <si>
    <t>1NP podlahy (BP) : 354*0,2</t>
  </si>
  <si>
    <t>VV</t>
  </si>
  <si>
    <t>1NP podlahy (PS) : 3*1,7*0,8</t>
  </si>
  <si>
    <t>162701105R00</t>
  </si>
  <si>
    <t>Vodorovné přemístění výkopku z horniny 1 až 4, na vzdálenost přes 9 000  do 10 000 m</t>
  </si>
  <si>
    <t>162701109R00</t>
  </si>
  <si>
    <t>Vodorovné přemístění výkopku příplatek k ceně za každých dalších i započatých 1 000 m přes 10 000 m, z horniny 1 až 4</t>
  </si>
  <si>
    <t>předpoklad 20 km : 10*74,88</t>
  </si>
  <si>
    <t>162201203R00</t>
  </si>
  <si>
    <t>Vodorovné přemístění výkopku nošením z horniny 1 až 4, kolečkem, na vzdálenost do 10 m</t>
  </si>
  <si>
    <t>162201210R00</t>
  </si>
  <si>
    <t>Vodorovné přemístění výkopku nošením příplatek k ceně za každých dalších 10 m z horniny 1 až 4,, kolečkem</t>
  </si>
  <si>
    <t>167101102R00</t>
  </si>
  <si>
    <t>Nakládání, skládání, překládání neulehlého výkopku nakládání výkopku přes 100 m3, z horniny 1 až 4</t>
  </si>
  <si>
    <t>171201201T00</t>
  </si>
  <si>
    <t>Uložení výkopku na skládku</t>
  </si>
  <si>
    <t>POL1_</t>
  </si>
  <si>
    <t>174101102R00</t>
  </si>
  <si>
    <t>Zásyp sypaninou se zhutněním v uzavřených prostorách s urovnáním povrchu zásypu s ručním zhutněním</t>
  </si>
  <si>
    <t>Energokanál (EKa) : 37*1*0,6</t>
  </si>
  <si>
    <t>181101111R00</t>
  </si>
  <si>
    <t>Úprava pláně v zářezech bez rozlišení horniny, se zhutněním - ručně</t>
  </si>
  <si>
    <t>m2</t>
  </si>
  <si>
    <t>Podlaha 1NP : 354*1,1</t>
  </si>
  <si>
    <t>199000002R00</t>
  </si>
  <si>
    <t>Poplatky za skládku horniny 1- 4</t>
  </si>
  <si>
    <t>612473186R00</t>
  </si>
  <si>
    <t>Příplatek za zabudované rohovníky</t>
  </si>
  <si>
    <t>m</t>
  </si>
  <si>
    <t>RTS 17/ II</t>
  </si>
  <si>
    <t>229942113R001</t>
  </si>
  <si>
    <t>Trubkové mikropiloty z oc.11 523, hladké D 89/7 mm</t>
  </si>
  <si>
    <t>viz statika - Podchycení základových konstrukcí : (12*2)*(6,8+1,8)</t>
  </si>
  <si>
    <t>317314160R00</t>
  </si>
  <si>
    <t>Podbetonování zhlaví nosníků Podbetonování kotevních oblastí cementovou maltou</t>
  </si>
  <si>
    <t>kus</t>
  </si>
  <si>
    <t>970031025R00</t>
  </si>
  <si>
    <t>Jádrové vrtání, kruhové prostupy v cihelném zdivu jádrové vrtání, d 25 mm</t>
  </si>
  <si>
    <t>pro kotevní desky : 10*0,6</t>
  </si>
  <si>
    <t>973031324R00</t>
  </si>
  <si>
    <t>Vysekání v cihelném zdivu výklenků a kapes kapes na jakoukoliv maltu vápennou nebo vápenocementovou,, plochy do 0,1 m2, hloubky do 150 mm</t>
  </si>
  <si>
    <t xml:space="preserve">viz stati - Výkres sanačních úprav : </t>
  </si>
  <si>
    <t xml:space="preserve">kapsy pro kotevní desky : </t>
  </si>
  <si>
    <t>1-6 : 10</t>
  </si>
  <si>
    <t>974031143R00</t>
  </si>
  <si>
    <t>Vysekání rýh v jakémkoliv zdivu cihelném v ploše do hloubky 70 mm, šířky do 100 mm</t>
  </si>
  <si>
    <t xml:space="preserve">Drážky v obvodovém zdivu pro lana : </t>
  </si>
  <si>
    <t>1 : 13</t>
  </si>
  <si>
    <t>2 : 13</t>
  </si>
  <si>
    <t>3 : 23,5</t>
  </si>
  <si>
    <t>5 : 13</t>
  </si>
  <si>
    <t>6 : 23,5</t>
  </si>
  <si>
    <t>285011101VC0</t>
  </si>
  <si>
    <t>D+M předpínací lano, 1500 Mpa, Lp 15,7 mm</t>
  </si>
  <si>
    <t>285011102VC0</t>
  </si>
  <si>
    <t>D+M objímka a čelisti pro kotvení lan</t>
  </si>
  <si>
    <t>285011103VC0</t>
  </si>
  <si>
    <t>D+M kotevní deska 300/400/20 mm</t>
  </si>
  <si>
    <t>285011104VC0</t>
  </si>
  <si>
    <t>Předepnutí předpínacích lan</t>
  </si>
  <si>
    <t>423321111R001</t>
  </si>
  <si>
    <t>Zabetonování podélných drážek</t>
  </si>
  <si>
    <t>Začátek provozního součtu</t>
  </si>
  <si>
    <t xml:space="preserve">  1 : 13</t>
  </si>
  <si>
    <t xml:space="preserve">  2 : 13</t>
  </si>
  <si>
    <t xml:space="preserve">  3 : 23,5</t>
  </si>
  <si>
    <t xml:space="preserve">  5 : 13</t>
  </si>
  <si>
    <t xml:space="preserve">  6 : 23,5</t>
  </si>
  <si>
    <t xml:space="preserve">  Mezisoučet</t>
  </si>
  <si>
    <t>Konec provozního součtu</t>
  </si>
  <si>
    <t>Rýha 7x10 cm : 0,07*0,1*86</t>
  </si>
  <si>
    <t>281606214R00</t>
  </si>
  <si>
    <t>Injektování zdiva proti vzlínající vlhkosti nízkotlakovou injektáží, cihelného zdiva, tloušťky do, 1000 mm</t>
  </si>
  <si>
    <t>Detaily, schodišťové stěny, komíny, nepřístupné konstrukce : 20</t>
  </si>
  <si>
    <t>319300010R00</t>
  </si>
  <si>
    <t>Dodatečná izolace zdiva podřezáním a vložením fólie zdivo cihelné, jakékoliv tloušťky</t>
  </si>
  <si>
    <t xml:space="preserve">Hy : </t>
  </si>
  <si>
    <t>tl. zdiva 450 mm : (0,45+0,1)*13</t>
  </si>
  <si>
    <t>tl. zdiva 300 mm : (0,30+0,1)*122</t>
  </si>
  <si>
    <t>tl. zdiva 150 mm : (0,15+0,1)*42</t>
  </si>
  <si>
    <t>290000001X00</t>
  </si>
  <si>
    <t>Napojení na vodorovnou izolaci</t>
  </si>
  <si>
    <t>Hy : (13+122+42)*1,15</t>
  </si>
  <si>
    <t>310238411RT1</t>
  </si>
  <si>
    <t>Zazdívka otvorů o ploše přes 0,25 m2 do 1 m2 ve zdivu nadzákladovém cihlami pálenými pro jakoukoliv, maltu cementovou</t>
  </si>
  <si>
    <t>1NP : (0,8*0,8+0,9*1,2+0,6*1,5*2+0,35*2,5)*0,3+0,65*1,6*0,2</t>
  </si>
  <si>
    <t>310239411RT1</t>
  </si>
  <si>
    <t>Zazdívka otvorů o ploše přes 1 m2 do 4 m2 ve zdivu nadzákladovém cihlami pálenými pro jakoukoliv, maltu cementovou</t>
  </si>
  <si>
    <t>1NP : (1,7*2,575+2,4*2,575+1,1*0,4+0,95*2,1+1,5*3,1+3,0*3,1)*0,3</t>
  </si>
  <si>
    <t>2NP : (3,0*3,0+2,1*3,1-1,3*2,25+1*2,1)*0,3</t>
  </si>
  <si>
    <t>311238144R00</t>
  </si>
  <si>
    <t>Zdivo nosné z cihel a tvarovek pálených tloušťky 300 mm, charakteristická pevnost v tlaku fk = 3,88 MPa</t>
  </si>
  <si>
    <t>1NP : 3,5*2,575</t>
  </si>
  <si>
    <t>2NP : 3,0*(6+6)</t>
  </si>
  <si>
    <t>3NP : 3*((5,8/2)*12,3)-1,1*2,25</t>
  </si>
  <si>
    <t>311419812R00</t>
  </si>
  <si>
    <t>Izolace soklů perimetrickými deskami tloušťky 10 cm, nopová fólie</t>
  </si>
  <si>
    <t>uliční část : 29,6*1,9</t>
  </si>
  <si>
    <t>317944315R00</t>
  </si>
  <si>
    <t>Dodání a osazení válcovaných nosníků do připravených otvorů výšky nad 240 mm</t>
  </si>
  <si>
    <t>t</t>
  </si>
  <si>
    <t>2NP - UPE 270 : 2*5*0,0352</t>
  </si>
  <si>
    <t>317941120T00</t>
  </si>
  <si>
    <t>Osazení překladu ocelového, včetně dodávky profilu 50/50/5 mm</t>
  </si>
  <si>
    <t>1NP - délka 1,0 m : 2*4</t>
  </si>
  <si>
    <t>317168130R001</t>
  </si>
  <si>
    <t>Překlad keramobet. vysoký 70x235x1000 mm</t>
  </si>
  <si>
    <t>2NP : 2</t>
  </si>
  <si>
    <t>317168131R001</t>
  </si>
  <si>
    <t>Překlad keramobet. vysoký 70x235x1250 mm</t>
  </si>
  <si>
    <t>1NP : 10</t>
  </si>
  <si>
    <t>317168132R001</t>
  </si>
  <si>
    <t>Překlad keramobet. vysoký 70x235x1500 mm</t>
  </si>
  <si>
    <t>1NP : 18</t>
  </si>
  <si>
    <t>2NP : 4</t>
  </si>
  <si>
    <t>3NP : 4</t>
  </si>
  <si>
    <t>317168134R001</t>
  </si>
  <si>
    <t>Překlad keramobet. vysoký 70x235x2000 mm</t>
  </si>
  <si>
    <t>1NP : 2</t>
  </si>
  <si>
    <t>317168136R001</t>
  </si>
  <si>
    <t>Překlad keramobet. vysoký 70x235x2500 mm</t>
  </si>
  <si>
    <t>1NP : 4+2+2+2</t>
  </si>
  <si>
    <t>317941120T01</t>
  </si>
  <si>
    <t>Osazení překladu ocelového, včetně dodávky profilu 80/80/5 mm</t>
  </si>
  <si>
    <t>1NP - délka 1,2 m : 2</t>
  </si>
  <si>
    <t>317941121RU31</t>
  </si>
  <si>
    <t>Osazení ocelových válcovaných nosníků do č.12, Včetně dodávky profilu U č.12</t>
  </si>
  <si>
    <t>2NP-sloupek : 2*1,5*0,0134*1,1</t>
  </si>
  <si>
    <t>317944313R001</t>
  </si>
  <si>
    <t>Válcované nosníky č.14-22 do připravených otvorů</t>
  </si>
  <si>
    <t>2NP - HEB 180 : 2*3,5*0,0512</t>
  </si>
  <si>
    <t>342248109R001</t>
  </si>
  <si>
    <t>Příčky z broušených cihelných bloků 8 P+D na MVC 5, tl. 80 mm</t>
  </si>
  <si>
    <t xml:space="preserve">1NP : </t>
  </si>
  <si>
    <t>S105, S106, S107, S108, S110 : 3,1*(6,2+2+1,35+2+1,35)-4*1,4</t>
  </si>
  <si>
    <t>342248114R001</t>
  </si>
  <si>
    <t>Příčky z broušených cihelných bloků 14 P+D na MVC 5, tl. 140 mm</t>
  </si>
  <si>
    <t>S101 - S103 : 3,1*(6+6+3)-1,8*2-1,9*2,45</t>
  </si>
  <si>
    <t>S105 - S106 : 3,1*5</t>
  </si>
  <si>
    <t>S103 - S111 : 3,1*(6+1,0+1,0+1,45+0,15+1,45+2*2,35+2*1,675+1,35+0,15+2,2+0,15+1,675+1,5+1,7)-1,4*3-1,8*2+4*0,9*1,3</t>
  </si>
  <si>
    <t>S113, S114 : 3,1*(2,65+2,8+0,65)-2,1*1,5-1,9*2,45</t>
  </si>
  <si>
    <t>Mezisoučet</t>
  </si>
  <si>
    <t xml:space="preserve">2NP : </t>
  </si>
  <si>
    <t>S205 - S207 : 3,0*(0,65+1,5+3,25)</t>
  </si>
  <si>
    <t>S209 - S213 : 3,0*(2,35+1+1,85)-1,8+4*0,9*1,3</t>
  </si>
  <si>
    <t>S217 : 3,0*0,65</t>
  </si>
  <si>
    <t>3NP : 1,0*(11,725+3,125+4,2+18,1+0,25+4,4+8*0,8)</t>
  </si>
  <si>
    <t>317941212RA0</t>
  </si>
  <si>
    <t>Dodatečné osazení překladů z válcovaných nosníků I č. 160, délky 1,5 m, do zdiva šířky 300 mm</t>
  </si>
  <si>
    <t>POL2_1</t>
  </si>
  <si>
    <t>317941514RA0</t>
  </si>
  <si>
    <t>Dodatečné osazení překladů z válcovaných nosníků I č. 200, délky 3,0 m, do zdiva šířky 300 mm</t>
  </si>
  <si>
    <t>317941312RA01</t>
  </si>
  <si>
    <t>Překlad z nosníků, 2x ocel. profil I č. 160, dl.2,2 m, zdivo 300 mm</t>
  </si>
  <si>
    <t>POL2_</t>
  </si>
  <si>
    <t>1NP : 1</t>
  </si>
  <si>
    <t>317941413RA01</t>
  </si>
  <si>
    <t>Překlad z nosníků, 2x ocel. profil I č. 200, dl.2,6 m, zdivo 300 mm</t>
  </si>
  <si>
    <t>317941715RA01</t>
  </si>
  <si>
    <t>Překlad z nosníků, 2x ocel. profil I č. 220, dl.5,5 m, zdivo 300 mm</t>
  </si>
  <si>
    <t>13485330R</t>
  </si>
  <si>
    <t>tyč ocelová profilová válcovaná za tepla 11375 (S235JR); průřez UPE; výška 270 mm</t>
  </si>
  <si>
    <t>2NP : 2*5*0,0352*1,1</t>
  </si>
  <si>
    <t>13487110R</t>
  </si>
  <si>
    <t>tyč ocelová profilová válcovaná za tepla 11375 (S235JR); průřez HEB; výška 180 mm</t>
  </si>
  <si>
    <t>2NP - HEB 180 : 2*3,5*0,0512*1,1</t>
  </si>
  <si>
    <t>342265122RT6</t>
  </si>
  <si>
    <t>Úprava podkroví sádrokartonem na plochách šikmých na ocelový rošt 1x deska, tloušťky 12,5 mm,, protipožární, bez izolace</t>
  </si>
  <si>
    <t>2*9,0*29,60-0,8*1,4*39-0,8*0,8*2</t>
  </si>
  <si>
    <t>342265193R00</t>
  </si>
  <si>
    <t>Příplatky k úpravě podkroví sádrokartonem za otvor v podhledu podkroví pl. 1,00 m2</t>
  </si>
  <si>
    <t>342265991R00</t>
  </si>
  <si>
    <t>Příplatky k úpravě podkroví sádrokartonem k úpravě podkroví za tloušťku desek 15mm</t>
  </si>
  <si>
    <t>342016622R001</t>
  </si>
  <si>
    <t>Příčka SDK tl.255mm,2x ocel.kce,2x oplášť.,RF 12,5, izolace 60 mm</t>
  </si>
  <si>
    <t>2NP : 3,0*6</t>
  </si>
  <si>
    <t>3NP : (10,4+0,15+0,8)*5,0/2-0,9*2,25</t>
  </si>
  <si>
    <t>4,5*3,2+3,975*3,2/2+4,5*1,9/2-0,9*2,25</t>
  </si>
  <si>
    <t>3,25*4,5-0,9*2,25</t>
  </si>
  <si>
    <t>4,0*3,25+4,0/2*4,5</t>
  </si>
  <si>
    <t>416044226R001</t>
  </si>
  <si>
    <t>Samost.pož.předěl, kov.kce.CW, deska 2x RF 15 mm, izolace 60 mm</t>
  </si>
  <si>
    <t>S301 : 21,8+8,6</t>
  </si>
  <si>
    <t>413941123R00</t>
  </si>
  <si>
    <t>Osazení ocelových válcovaných nosníků ve stropech bez materiálu, výšky přes 120 do 220 mm</t>
  </si>
  <si>
    <t xml:space="preserve">KROV : </t>
  </si>
  <si>
    <t>Ocelový nosník pro osazení pozednice - součást věnce (IPE 180) : 0,6*30*0,0188</t>
  </si>
  <si>
    <t xml:space="preserve">viz statika - Výkres tvaru a skladby : </t>
  </si>
  <si>
    <t xml:space="preserve">STROP NAD 2.NP : </t>
  </si>
  <si>
    <t>PT-02 (UPE 200) : 3,793920</t>
  </si>
  <si>
    <t>PT-04 (IPE 200) : 0,286208</t>
  </si>
  <si>
    <t>PV-01 (I 140) : 0,439584</t>
  </si>
  <si>
    <t>PV-02 (I 140) : 0,066081</t>
  </si>
  <si>
    <t>PV-03 (I 140) : 0,022985</t>
  </si>
  <si>
    <t>S-01 (IPE 180) : 0,152269</t>
  </si>
  <si>
    <t>SS-01 (IPE 160) : 0,088321</t>
  </si>
  <si>
    <t>SS-01 (IPE 160) : 0,145099</t>
  </si>
  <si>
    <t>413941125R00</t>
  </si>
  <si>
    <t>Osazení ocelových válcovaných nosníků ve stropech bez materiálu, výšky přes 220 mm</t>
  </si>
  <si>
    <t>PT-01 (I 240) : 3,242490</t>
  </si>
  <si>
    <t>PT-03 (IPE 240) : 2,358238</t>
  </si>
  <si>
    <t>PN-01 (UPE 270) : 0,457600</t>
  </si>
  <si>
    <t>PN-02 (I 280) : 0,234637</t>
  </si>
  <si>
    <t>451573111R00</t>
  </si>
  <si>
    <t>Lože pod potrubí, stoky a drobné objekty z písku a štěrkopísku  do 65 mm</t>
  </si>
  <si>
    <t>970251250R00</t>
  </si>
  <si>
    <t>Řezání železobetonu hloubka řezu 250 mm</t>
  </si>
  <si>
    <t>S1 : 5</t>
  </si>
  <si>
    <t>13380625R</t>
  </si>
  <si>
    <t>tyč ocelová profilová válcovaná za tepla 11375 (S 235JR); průřez I; výška 140 mm</t>
  </si>
  <si>
    <t>PV-01 (I 140) : 0,439584*1,1</t>
  </si>
  <si>
    <t>PV-02 (I 140) : 0,066081*1,1</t>
  </si>
  <si>
    <t>PV-03 (I 140) : 0,022985*1,1</t>
  </si>
  <si>
    <t>13383430R</t>
  </si>
  <si>
    <t>tyč ocelová profilová válcovaná za tepla 11375 (S 235JR); průřez IPE; výška 160 mm</t>
  </si>
  <si>
    <t>SS-01 (IPE 160) : 0,088321*1,1</t>
  </si>
  <si>
    <t>SS-01 (IPE 160) : 0,145099*1,1</t>
  </si>
  <si>
    <t>13480925R</t>
  </si>
  <si>
    <t>tyč ocelová profilová válcovaná za tepla 11375 (S235JR); průřez I; výška 240 mm</t>
  </si>
  <si>
    <t>PT-01 (I 240) : 3,242490*1,1</t>
  </si>
  <si>
    <t>13480935R</t>
  </si>
  <si>
    <t>tyč ocelová profilová válcovaná za tepla 11375 (S235JR); průřez I; výška 280 mm</t>
  </si>
  <si>
    <t>PN-02 (I 280) : 0,234637*1,1</t>
  </si>
  <si>
    <t>13482710R</t>
  </si>
  <si>
    <t>tyč ocelová profilová válcovaná za tepla 11375 (S235JR); průřez IPE; výška 180 mm</t>
  </si>
  <si>
    <t>S-01 (IPE 180) : 0,152269*1,1</t>
  </si>
  <si>
    <t>Ocelový nosník pro osazení pozednice - součást věnce (IPE 180) : 0,6*30*0,0188*1,1</t>
  </si>
  <si>
    <t>13482715R</t>
  </si>
  <si>
    <t>tyč ocelová profilová válcovaná za tepla 11375 (S235JR); průřez IPE; výška 200 mm</t>
  </si>
  <si>
    <t>PT-04 (IPE 200) : 0,286208*1,1</t>
  </si>
  <si>
    <t>13482725R</t>
  </si>
  <si>
    <t>tyč ocelová profilová válcovaná za tepla 11375 (S235JR); průřez IPE; výška 240 mm</t>
  </si>
  <si>
    <t>PT-03 (IPE 240) : 2,358238*1,1</t>
  </si>
  <si>
    <t>13485315R</t>
  </si>
  <si>
    <t>tyč ocelová profilová válcovaná za tepla 11375 (S235JR); průřez UPE; výška 200 mm</t>
  </si>
  <si>
    <t>PT-02 (UPE 200) : 3,793920*1,1</t>
  </si>
  <si>
    <t>PN-01 (UPE 270) : 0,457600*1,1</t>
  </si>
  <si>
    <t>317998121X00</t>
  </si>
  <si>
    <t>Překlady keramické izolace vkládaná mezi překlady tloušťky 180 mm</t>
  </si>
  <si>
    <t>V3a : 59,2</t>
  </si>
  <si>
    <t>V3b : 26,4</t>
  </si>
  <si>
    <t>417321415R00</t>
  </si>
  <si>
    <t>Železobeton ztužujících pásů a věnců třídy C 30/37</t>
  </si>
  <si>
    <t>V3a : 59,2*0,3*0,4</t>
  </si>
  <si>
    <t>V3b : 26,4*0,2*0,4</t>
  </si>
  <si>
    <t>V3c : 48,6*0,3*0,25</t>
  </si>
  <si>
    <t>417351111R00</t>
  </si>
  <si>
    <t>Bednění bočnic ztužujících pásů a věnců včetně vzpěr obě strany, zřízení</t>
  </si>
  <si>
    <t>V3c : 48,6</t>
  </si>
  <si>
    <t>417351113R00</t>
  </si>
  <si>
    <t>Bednění bočnic ztužujících pásů a věnců včetně vzpěr obě strany, odstranění</t>
  </si>
  <si>
    <t>417361821R00</t>
  </si>
  <si>
    <t>Výztuž ztužujících pásů a věnců z betonářské oceli 10 505(R)</t>
  </si>
  <si>
    <t>V3a : 59,2*(6*0,000888+1/0,15*2*(0,3+0,4)*0,000222)</t>
  </si>
  <si>
    <t>V3b : 26,4*(6*0,000888+1/0,15*2*(0,2+0,4)*0,000222)</t>
  </si>
  <si>
    <t>V3c : 48,6*(4*0,000888+1/0,15*2*(0,3+0,25)*0,000222)</t>
  </si>
  <si>
    <t>411354256R00</t>
  </si>
  <si>
    <t>Bednění stropů zabudované (ztracené) z ocelových trapézových plechů pozinkovaných, vlna 50 mm,, tloušťky 1 mm</t>
  </si>
  <si>
    <t>viz konstrukce schodišťových stupňů : 13</t>
  </si>
  <si>
    <t>430321414R00</t>
  </si>
  <si>
    <t>Beton schodišťových konstrukcí (stupňů, schodnic, ramen, podest s nosníky) železový třídy C 25/30</t>
  </si>
  <si>
    <t>viz konstrukce schodišťových stupňů : 13*0,2*1,15+0,7</t>
  </si>
  <si>
    <t>430321514R00</t>
  </si>
  <si>
    <t>Beton schodišťových konstrukcí (stupňů, schodnic, ramen, podest s nosníky) železový třídy C 30/37</t>
  </si>
  <si>
    <t>podesta - D4 : 3,225*2,4*0,2</t>
  </si>
  <si>
    <t>430361821R00</t>
  </si>
  <si>
    <t>Výztuž schodišťových konstrukcí  (stupňů, schodnic, ramen, podest s nosníky) z betonářské oceli, 10505</t>
  </si>
  <si>
    <t xml:space="preserve">viz statika - Výkres vyztužení schodišť : </t>
  </si>
  <si>
    <t>schodiště-mezipodesta D4 : 290/1000*1,1</t>
  </si>
  <si>
    <t>viz konstrukce schodišťových stupňů : (13*0,2*1,15+0,7)*0,09</t>
  </si>
  <si>
    <t>431351121R00</t>
  </si>
  <si>
    <t>Bednění podest a podstupňových desek přímočarých zřízení</t>
  </si>
  <si>
    <t>podesta - D4 : 3,225*2,4</t>
  </si>
  <si>
    <t>431351122R00</t>
  </si>
  <si>
    <t>Bednění podest a podstupňových desek přímočarých odstranění</t>
  </si>
  <si>
    <t>434311116R00</t>
  </si>
  <si>
    <t>Stupně dusané z betonu třídy C 25/30</t>
  </si>
  <si>
    <t>viz konstrukce schodišťových stupňů : 24*1,5</t>
  </si>
  <si>
    <t>434351141R00</t>
  </si>
  <si>
    <t>Bednění stupňů betonovaných na podstupňové desce nebo na terénu přímočarých zřízení</t>
  </si>
  <si>
    <t>viz konstrukce schodišťových stupňů : 24*1,5*0,16</t>
  </si>
  <si>
    <t>434351142R00</t>
  </si>
  <si>
    <t>Bednění stupňů betonovaných na podstupňové desce nebo na terénu přímočarých odstranění</t>
  </si>
  <si>
    <t>614472520RT2</t>
  </si>
  <si>
    <t>Vyspravení vnitřních betonových a železobetonových konstrukcí a panelů lokální oprava speciální, maltou Oprava vnitř.beton.konstr.pl.do 0,5 m2 tl.20 mm, včetně dodávky penetrace a cementové stěrky</t>
  </si>
  <si>
    <t>Výškové vyrovnání schodišťových stupňů z 1np do 2np - 20 stupňů (0,3x1,5 m) : 20</t>
  </si>
  <si>
    <t>342264051RT1</t>
  </si>
  <si>
    <t>Podhledy na kovové konstrukci opláštěné deskami sádrokartonovými nosná konstrukce z profilů CD s, přímým uchycením 1x deska, tloušťky 12,5 mm, standard</t>
  </si>
  <si>
    <t xml:space="preserve">Sd : </t>
  </si>
  <si>
    <t>S101 : 11,5</t>
  </si>
  <si>
    <t>S104 : 8,4</t>
  </si>
  <si>
    <t>S112 : 7,4</t>
  </si>
  <si>
    <t>S202 : 7,2</t>
  </si>
  <si>
    <t>S206 : 4,5</t>
  </si>
  <si>
    <t>342264051RT2</t>
  </si>
  <si>
    <t>Podhledy na kovové konstrukci opláštěné deskami sádrokartonovými nosná konstrukce z profilů CD s, přímým uchycením 1x deska, tloušťky 12,5 mm, protipožární</t>
  </si>
  <si>
    <t>viz konstrukce schodišťových stupňů : 15</t>
  </si>
  <si>
    <t>342264051RT3</t>
  </si>
  <si>
    <t>Podhledy na kovové konstrukci opláštěné deskami sádrokartonovými nosná konstrukce z profilů CD s, přímým uchycením 1x deska, tloušťky 12,5 mm, impregnovaná</t>
  </si>
  <si>
    <t xml:space="preserve">SdV : </t>
  </si>
  <si>
    <t>S105 : 2,3</t>
  </si>
  <si>
    <t>S106 : 4,5</t>
  </si>
  <si>
    <t>S107 : 1,2</t>
  </si>
  <si>
    <t>S108 : 1,2</t>
  </si>
  <si>
    <t>S109 : 4,6</t>
  </si>
  <si>
    <t>S110 : 2*1,2</t>
  </si>
  <si>
    <t>S111 : 5,2</t>
  </si>
  <si>
    <t>N136 : 4,8</t>
  </si>
  <si>
    <t>N137 : 3,7</t>
  </si>
  <si>
    <t>N138 : 1,2</t>
  </si>
  <si>
    <t>N139 : 1,3</t>
  </si>
  <si>
    <t>S208 : 2,3</t>
  </si>
  <si>
    <t>S209 : 4,6</t>
  </si>
  <si>
    <t>S210 : 2*1,2</t>
  </si>
  <si>
    <t>S211 : 6,2</t>
  </si>
  <si>
    <t>S212 : 2*1,2</t>
  </si>
  <si>
    <t>S213 : 5,2</t>
  </si>
  <si>
    <t>S214 : 3,7</t>
  </si>
  <si>
    <t>S215 : 2,2</t>
  </si>
  <si>
    <t>S216 : 2,2</t>
  </si>
  <si>
    <t>342264091R00</t>
  </si>
  <si>
    <t>Příplatky k podhledům sádrokartonovým příplatek k podhledu sádrokartonovému za tloušťku desek 15 mm</t>
  </si>
  <si>
    <t>Položka pořadí 101 : 15,00000</t>
  </si>
  <si>
    <t>342264098R001</t>
  </si>
  <si>
    <t>Příplatek k podhledu sádrokart. za plochu do 10 m2</t>
  </si>
  <si>
    <t xml:space="preserve">SdA : </t>
  </si>
  <si>
    <t>416051212R001</t>
  </si>
  <si>
    <t>Podhled akustický,2úr.oc.rošt,děrované desky tl.12,5,bez izol</t>
  </si>
  <si>
    <t>S102 : 22,8</t>
  </si>
  <si>
    <t>S103 : 120,7</t>
  </si>
  <si>
    <t>S115 : 2*1,5*3</t>
  </si>
  <si>
    <t>S201a : 1,5*3+2,4*2,575</t>
  </si>
  <si>
    <t>S201b : 14,8</t>
  </si>
  <si>
    <t>N219 : 18,0</t>
  </si>
  <si>
    <t>490011002VC0</t>
  </si>
  <si>
    <t>D+M akustický podhled - minerální deska 1200/600 mm, rošt, viz PD - Pohledy</t>
  </si>
  <si>
    <t xml:space="preserve">Aku : </t>
  </si>
  <si>
    <t>S203 : 25,0</t>
  </si>
  <si>
    <t>S204 : 44,0</t>
  </si>
  <si>
    <t>S205 : 89,7</t>
  </si>
  <si>
    <t>S207 : 22,7</t>
  </si>
  <si>
    <t>S217 : 2*2,4*2,4+2*4*2,4*0,1</t>
  </si>
  <si>
    <t>490011003VC0</t>
  </si>
  <si>
    <t>D+M akustický obklad stěny - minerální deska 1200/600 mm, rošt, viz PD - Pohledy</t>
  </si>
  <si>
    <t xml:space="preserve">Aku/S : </t>
  </si>
  <si>
    <t>S205 : 1,2*6</t>
  </si>
  <si>
    <t>601011177RT4</t>
  </si>
  <si>
    <t>Omítky stropů a podhledů z hotových směsí vrchní tenkovrstvá, minerální, zatíraná, zrnitost 1,5 mm,, bílá</t>
  </si>
  <si>
    <t>S113 : 5,0</t>
  </si>
  <si>
    <t>S114 : 64,0</t>
  </si>
  <si>
    <t>S217 : 70,0</t>
  </si>
  <si>
    <t>602011144R00</t>
  </si>
  <si>
    <t>Omítky stěn z hotových směsí vrstva štuková, vápenná,  , tloušťka vrstvy 2 mm,</t>
  </si>
  <si>
    <t xml:space="preserve">Bezvláknité desky : </t>
  </si>
  <si>
    <t>S114 : (12,3+0,3)*3,1</t>
  </si>
  <si>
    <t>S203 : 6*3,0</t>
  </si>
  <si>
    <t>S204 : 6*3,0</t>
  </si>
  <si>
    <t>S217 : (6+6)*3,0</t>
  </si>
  <si>
    <t>S304 : 12,3*5/2</t>
  </si>
  <si>
    <t xml:space="preserve">Fasádní minerální desky (100+80 mm) : </t>
  </si>
  <si>
    <t>S305 : 12,3*5/2-1,1*2,25</t>
  </si>
  <si>
    <t>(1,1+2*2,25)*0,3</t>
  </si>
  <si>
    <t>602011188RT6</t>
  </si>
  <si>
    <t>Omítky stěn z hotových směsí omítka vrchní tenkovrstvá, silikonová, zatřená, tloušťka vrstvy 1,5 mm,, probarvená</t>
  </si>
  <si>
    <t>Štít (Št) : 142</t>
  </si>
  <si>
    <t>611481211RT2</t>
  </si>
  <si>
    <t>Vyztužení vnitřních omítek stropů sklotextilní síťovinou s dodávkou síťoviny a stěrkového tmelu</t>
  </si>
  <si>
    <t>612421615R00</t>
  </si>
  <si>
    <t>Omítky vnitřní stěn vápenné nebo vápenocementové v podlaží i ve schodišti hrubé zatřené</t>
  </si>
  <si>
    <t>S105 : 2*6-1,4*2</t>
  </si>
  <si>
    <t>S106 : 2*(2,9+1,675+2,9)-3*1,4</t>
  </si>
  <si>
    <t>S107 : 2*4,5-1,4</t>
  </si>
  <si>
    <t>S108 : 2*(0,9+1,35+0,9)-1,4</t>
  </si>
  <si>
    <t>S109 : 2*(4,4+1,35+4,4+0,4)-1,4*3</t>
  </si>
  <si>
    <t>S110 : 2*4,5+2*(0,9+1,35*2)-1,4*2</t>
  </si>
  <si>
    <t>S111 : 2*9,1-1,8</t>
  </si>
  <si>
    <t>S114 : 0,65*2</t>
  </si>
  <si>
    <t>N136 : 2*8,7-1,4</t>
  </si>
  <si>
    <t>N137 : 2*7,7-1,4*3</t>
  </si>
  <si>
    <t>N138 : 2*4,5-1,4</t>
  </si>
  <si>
    <t>N139 : 2*4,6-1,4</t>
  </si>
  <si>
    <t>S205 : 2*0,65*2</t>
  </si>
  <si>
    <t>S209 : 2*0,9</t>
  </si>
  <si>
    <t>S210 : 1,3*0,9*2</t>
  </si>
  <si>
    <t>S211 : 2*2,35</t>
  </si>
  <si>
    <t>S212 : 1,3*0,9*2</t>
  </si>
  <si>
    <t>S213 : 2*(1,35+1)</t>
  </si>
  <si>
    <t>S217 : (1,8+0,65)*2</t>
  </si>
  <si>
    <t>Ostění, nadpraží, detaily (5%) : 146,43*0,05</t>
  </si>
  <si>
    <t>612421637R00</t>
  </si>
  <si>
    <t>Omítky vnitřní stěn vápenné nebo vápenocementové v podlaží i ve schodišti štukové</t>
  </si>
  <si>
    <t>S101 : 3*(4,35+3)-11,9*2,45</t>
  </si>
  <si>
    <t>S102 : 3*(2*6)-1,8*2</t>
  </si>
  <si>
    <t>S103 : 3*(3*6)-1,8+1,7*2,575+2,4*2,575-1,1*2,15</t>
  </si>
  <si>
    <t>S104 : 3*(1,35+0,15+2,2+0,15+1,675+2*1,5)-1,4*2-1,8*2</t>
  </si>
  <si>
    <t>S105 : 1*6</t>
  </si>
  <si>
    <t>S106 : 1*(2,9+1,675+2,9)</t>
  </si>
  <si>
    <t>S107 : 1*4,5</t>
  </si>
  <si>
    <t>S108 : 1*(0,9+1,35+0,9)</t>
  </si>
  <si>
    <t>S109 : 1*(4,4+1,35+4,4+0,4)</t>
  </si>
  <si>
    <t>S110 : 1*4,5+1*(0,9+1,35*2)</t>
  </si>
  <si>
    <t>S111 : 1*9,1</t>
  </si>
  <si>
    <t>S113 : 3*(2,5+2,65)-2,1*1,5-1,9*2,45</t>
  </si>
  <si>
    <t>S114 : 1,7*2,575+2,4*2,575+0,65*2+3*3,1+3*(2,65+2,8)-2,1*1,5-1,9*2,45</t>
  </si>
  <si>
    <t>N134 : 3*(1,6+1,6+1,975+1,5+2,9+1,625+1,6+1,55+2,9)-1,5*2,5-1,1*2,1*2</t>
  </si>
  <si>
    <t>N135 : 3*7,9-1,6-1*1,25</t>
  </si>
  <si>
    <t>N136 : 1*8,7</t>
  </si>
  <si>
    <t>N137 : 1*7,7</t>
  </si>
  <si>
    <t>N138 : 1*4,5</t>
  </si>
  <si>
    <t>N139 : 1*4,6</t>
  </si>
  <si>
    <t>N140 : 2,5*13,7-1,6</t>
  </si>
  <si>
    <t>S201a : 1*2,1</t>
  </si>
  <si>
    <t>S201b : 2,9*1,5</t>
  </si>
  <si>
    <t>S202 : 2,9*1,85-1,8</t>
  </si>
  <si>
    <t>S205 : 2,9*(0,65+6)+1*2,1-0,65*2+0,65*0,9</t>
  </si>
  <si>
    <t>S206 : 2,9*(3,1+2*1,5)</t>
  </si>
  <si>
    <t>S207 : 2,9*(4,35+3,25)</t>
  </si>
  <si>
    <t>S209 : 1*0,9</t>
  </si>
  <si>
    <t>S211 : 0,9*2,35</t>
  </si>
  <si>
    <t>S213 : 0,9*(2,35+1)</t>
  </si>
  <si>
    <t>S217 : 2,9*(6*2+0,65*2)-1,8*2-0,65*2</t>
  </si>
  <si>
    <t>N219 : 2,9*18,2-1,1*2,1-1,5*1,75</t>
  </si>
  <si>
    <t>S302 : 1*2,875</t>
  </si>
  <si>
    <t>S303 : 1*(11,725+18,1)+((5,8/2)*12,3)-1,1*2,25</t>
  </si>
  <si>
    <t>S304 : 1*(4,2+4,2)</t>
  </si>
  <si>
    <t>S305 : (5,8/2)*12,3</t>
  </si>
  <si>
    <t>Ostění, nadpraží, detaily (5%) : 581,39*0,05</t>
  </si>
  <si>
    <t>612421411R00</t>
  </si>
  <si>
    <t>Oprava vápen.omítek stěn do 50 % pl. - hrubých</t>
  </si>
  <si>
    <t>S103 : 2*1,5</t>
  </si>
  <si>
    <t>S106 : 2*1,675-0,9*0,6</t>
  </si>
  <si>
    <t>S108 : 2*1,35-0,9*0,6</t>
  </si>
  <si>
    <t>S109 : 2*0,95-0,6-0,6</t>
  </si>
  <si>
    <t>S110 : 2*1,35-0,9*0,6</t>
  </si>
  <si>
    <t>S114 : 1,8*2</t>
  </si>
  <si>
    <t>S205 : 1,8*2</t>
  </si>
  <si>
    <t>S208 : 2*5,9-1,4*2</t>
  </si>
  <si>
    <t>S209 : 2*8,8-1,4*3-2*0,9-0,9*0,6</t>
  </si>
  <si>
    <t>S210 : 2*4,5*2-1,3*0,9*2-1,4*2-0,9*0,6</t>
  </si>
  <si>
    <t>S211 : 2*12,2-1,4*3-0,6*0,6-2*2,35</t>
  </si>
  <si>
    <t>S212 : 2*4,5*2-1,3*0,9*2-1,4*2-0,9*0,6</t>
  </si>
  <si>
    <t>S213 : 2*(2,15*2+1,35)-1,8</t>
  </si>
  <si>
    <t>S214 : 2,9*(4*1,9)-1,8</t>
  </si>
  <si>
    <t>S215 : 2*6,5-1,4-0,6*0,6</t>
  </si>
  <si>
    <t>S216 : 2*6,5-1,4-0,6*0,6</t>
  </si>
  <si>
    <t>Ostění, nadpraží, detaily (5%) : 130,09*0,05</t>
  </si>
  <si>
    <t>612421431RT2</t>
  </si>
  <si>
    <t>Oprava vápen.omítek stěn do 50 % pl. - štukových, s použitím suché maltové směsi</t>
  </si>
  <si>
    <t>S102 : 3*(2*3,275)-1,7*2,5-2,1*1,5</t>
  </si>
  <si>
    <t>S103 : 3*(2*11,525+2*6+2*7,275+6)-2*2,1*2,575-1,95*2,575*2-1,7*2,575-2,4*2,575-5*2,1*1,5-1,1*2,575-1*1,5-2*15</t>
  </si>
  <si>
    <t>S104 : 3*(1,35+0,15+2,2+0,15+1,675)-1*2,1</t>
  </si>
  <si>
    <t>S106 : 1*1,675-0,9*0,6</t>
  </si>
  <si>
    <t>S108 : 1*1,35-0,9*0,6</t>
  </si>
  <si>
    <t>S109 : 1*0,95-0,6*0,6</t>
  </si>
  <si>
    <t>S110 : 1*1,35-0,9*0,6</t>
  </si>
  <si>
    <t>S112 : 3,4*12,1-0,9*2,15-1,8</t>
  </si>
  <si>
    <t>S113 : 3*(2,5+2,65)-1,9*2,45</t>
  </si>
  <si>
    <t>S114 : 3*(3,15+9,65+6,825)-2,1*1,5-1,7*2,575-2,4*2,575-1,1*2,15-1,8*2-1,3*2,25-3*3,1</t>
  </si>
  <si>
    <t>S201a : 2,9*23,2-1,2*1,5-0,9*2,4-1,5*2,5-1,8*2,4-1,8-1,4*2,4-1*2,1</t>
  </si>
  <si>
    <t>S201b : 2,9*(9,025*2+1,5)-1,8*2,4*2-2,1*1,5*2-1,4*2-1,8*2</t>
  </si>
  <si>
    <t>S202 : 2,9*(1,85+2*3,45)-1,2*1,5</t>
  </si>
  <si>
    <t>S203 : 2,9*(6*2+4,35)-2,1*1,5-0,9*2,4</t>
  </si>
  <si>
    <t>S204 : 2,9*(2*7,425)-1,8*2,4-2,1*1,5*2</t>
  </si>
  <si>
    <t>S205 : 2,9*(2*14,825)-2,1*1,5*5-1*2,5-1,8*2,4-2,1*1,5*2-1*2,1-1,8*2</t>
  </si>
  <si>
    <t>S206 : 2,9*3,1-1*2,5</t>
  </si>
  <si>
    <t>S207 : 2,9*(1,95+4,35+5,2)-0,9*2,4-1,2*1,5-2,1*1,5</t>
  </si>
  <si>
    <t>S208 : 0,9*5,9</t>
  </si>
  <si>
    <t>S209 : 0,9*8,8-1*0,9-0,9*0,6</t>
  </si>
  <si>
    <t>S210 : 0,9*4,5*2-0,9*0,6</t>
  </si>
  <si>
    <t>S211 : 0,9*12,2-0,9*2,35-0,6*0,6</t>
  </si>
  <si>
    <t>S212 : 0,9*4,5*2-0,9*0,6</t>
  </si>
  <si>
    <t>S213 : 0,9*(2,15*2+1,35)</t>
  </si>
  <si>
    <t>S214 : 0,9*(4*1,9)</t>
  </si>
  <si>
    <t>S215 : 0,9*6,5-0,6-0,6</t>
  </si>
  <si>
    <t>S216 : 0,9*6,5-0,6-0,6</t>
  </si>
  <si>
    <t>S217 : 2,9*(5,75*2+1,075*2+0,875*2)-2,1*1,5*2-3*2,9-1,3*2,25</t>
  </si>
  <si>
    <t>Ostění, nadpraží, detaily (5%) : 532,435*0,05</t>
  </si>
  <si>
    <t>622319938RV1</t>
  </si>
  <si>
    <t>Zateplení fasády Zateplovací systém,fasáda,desky bezvláknité tl.180 mm, zakončený stěrkou s, výztužnou tkaninou</t>
  </si>
  <si>
    <t>622311153RV1</t>
  </si>
  <si>
    <t>Zateplení ostění expandovaným polystyrénem, tloušťky 30 mm, zakončené stěrkou s výztužnou tkaninou</t>
  </si>
  <si>
    <t>S305 : (1,1+2*2,25)*0,3</t>
  </si>
  <si>
    <t>622473187RT2</t>
  </si>
  <si>
    <t>Příplatek za okenní začišťovací lištu včetně dodávky</t>
  </si>
  <si>
    <t>uliční část : (2,1+2*1,5*15+2,1+2*2,575*2+3,15+2*3,245)</t>
  </si>
  <si>
    <t>dvorní část : (0,9+2*1,2*6+0,6+2*1,2*4+2,1+2*1,5*3+1,0+2*1,5+1,1+2*2,575+1,1+2*2,3+3,15+2*3,375+1,2+2*1,5*2)</t>
  </si>
  <si>
    <t>otevřené rohy : 120</t>
  </si>
  <si>
    <t>601031101R01</t>
  </si>
  <si>
    <t>Kontaktní a penetrační nátěr stropů</t>
  </si>
  <si>
    <t>Položka pořadí 108 : 139,00000</t>
  </si>
  <si>
    <t>622311136TV1</t>
  </si>
  <si>
    <t>Zateplovací systém, půda, EPS F tl.180 mm, zakončený stěrkou s výztužnou tkaninou</t>
  </si>
  <si>
    <t>601011184RT7</t>
  </si>
  <si>
    <t>Omítky stropů a podhledů z hotových směsí vrchní tenkovrstvá, silikátová, zatíraná, tloušťka vrstvy, 2 mm, probarvená</t>
  </si>
  <si>
    <t xml:space="preserve">Fasádní minerální desky (100+100 mm) : </t>
  </si>
  <si>
    <t>průjezd - podhled : 12,9*4,2+4,2*0,2*4</t>
  </si>
  <si>
    <t>Podbití římsy : 2*29,6*(0,2+0,4)</t>
  </si>
  <si>
    <t>Přístřešky : 4</t>
  </si>
  <si>
    <t>601016191R00</t>
  </si>
  <si>
    <t>Omítky stropů a podhledů z hotových směsí Doplňkové práce pro omítky stropů z hotových směsí, penetrační natěr stropů akrylátový</t>
  </si>
  <si>
    <t>Položka pořadí 121 : 97,06000</t>
  </si>
  <si>
    <t>602011184RT7</t>
  </si>
  <si>
    <t>Omítky stěn z hotových směsí omítka vrchní tenkovrstvá, silikátová, zatřená, tloušťka vrstvy 2 mm,, probarvená</t>
  </si>
  <si>
    <t>uliční část : 29,6*7,8-(2,1*1,5*15+2,1*2,575*2+3,15*3,245)</t>
  </si>
  <si>
    <t>(2,1+2*1,5*15+2,1+2*2,575*2+3,15+2*3,245)*0,18</t>
  </si>
  <si>
    <t>dvorní část : 23,35*8,0-(0,9*1,2*6+0,6*1,2*4+2,1*1,5*3+1,0*1,5+1,1*2,575+1,1*2,3+3,15*3,375+1,2*1,5*2)</t>
  </si>
  <si>
    <t>(0,9+2*1,2*6+0,6+2*1,2*4+2,1+2*1,5*3+1,0+2*1,5+1,1+2*2,575+1,1+2*2,3+3,15+2*3,375+1,2+2*1,5*2)*0,18</t>
  </si>
  <si>
    <t>průjezd : 12,9*(3,65+3,775)/2</t>
  </si>
  <si>
    <t>detaily, přesah výplní otvorů (5%) : 357,38075*0,05</t>
  </si>
  <si>
    <t xml:space="preserve">Vnější omítka : </t>
  </si>
  <si>
    <t xml:space="preserve">  Knihovna : 8,325*4,8-(1,3*2,25-1,0*1,25*2)+(1,3+2*2,25+1,0+2*1,25)*0,2</t>
  </si>
  <si>
    <t xml:space="preserve">  4,7*3,6-1,5*1,75+(1,5+2*1,75)*0,2</t>
  </si>
  <si>
    <t xml:space="preserve">  6,825*(4,5+4,3)/2</t>
  </si>
  <si>
    <t xml:space="preserve">  (7,55+0,8)*(5,1+4,7)/2</t>
  </si>
  <si>
    <t xml:space="preserve">  (3,925+0,8)*3,6</t>
  </si>
  <si>
    <t>144,645*2</t>
  </si>
  <si>
    <t>Štíty : 141+46,5</t>
  </si>
  <si>
    <t>Průjezd : 12,9*(3,45+3,575)/2</t>
  </si>
  <si>
    <t>602016191R00</t>
  </si>
  <si>
    <t>Omítky stěn z hotových směsí Doplňkové práce pro omítky stěn z hotových směsí penetrační nátěr stěn, akrylátový</t>
  </si>
  <si>
    <t>922,3332</t>
  </si>
  <si>
    <t>621481211RT2</t>
  </si>
  <si>
    <t>Vyztužení vnějších omítek podhledů sklotextilní síťovinou s dodávkou výztužné sítě a stěrkového, tmelu</t>
  </si>
  <si>
    <t>podbití římsy : 2*29,6*(0,2+0,4)*2</t>
  </si>
  <si>
    <t>Přístřešky : 4*2</t>
  </si>
  <si>
    <t>622300131R00</t>
  </si>
  <si>
    <t>Příprava podkladu vyrovnání podkladu tmelem tl. do 5 mm, včetně dodávky materiálu</t>
  </si>
  <si>
    <t>50% zateplovaná plochy : (357,3807+57,54+8,82+24,9822)*0,5</t>
  </si>
  <si>
    <t>622300141R00</t>
  </si>
  <si>
    <t>Příprava podkladu montáž vyrovnávací vrstvy izolantem</t>
  </si>
  <si>
    <t>622311836RV1</t>
  </si>
  <si>
    <t>Zateplení fasády  , minerálními deskami s podélným vláknem, tloušťky 180 mm, zakončené stěrkou s, výztužnou tkaninou,</t>
  </si>
  <si>
    <t>622311837RV1</t>
  </si>
  <si>
    <t>Zateplení fasády  , minerálními deskami s podélným vláknem, tloušťky 200 mm, zakončené stěrkou s, výztužnou tkaninou,</t>
  </si>
  <si>
    <t>622311863R00</t>
  </si>
  <si>
    <t>Zateplení parapetu Zatepl.systém, parapet, miner.vlna PV 30 mm</t>
  </si>
  <si>
    <t>uliční část : (2,1*15)*0,18</t>
  </si>
  <si>
    <t>dvorní část : (0,9*6+0,6*4+2,1*3+1,0+1,2*2)*0,18</t>
  </si>
  <si>
    <t>622311850RV1</t>
  </si>
  <si>
    <t>Povrchová úprava ostění zateplovacího systému  , stěrka s výztužnou tkaninou</t>
  </si>
  <si>
    <t>uliční část : (2,1+2*1,5*15+2,1+2*2,575*2+3,15+2*3,245)*0,18</t>
  </si>
  <si>
    <t>dvorní část : (0,9+2*1,2*6+0,6+2*1,2*4+2,1+2*1,5*3+1,0+2*1,5+1,1+2*2,575+1,1+2*2,3+3,15+2*3,375+1,2+2*1,5*2)*0,18</t>
  </si>
  <si>
    <t>622391001R00</t>
  </si>
  <si>
    <t>Příplatky, slevy příplatek za montáž KZS na podhledu, bez dodávky materiálu</t>
  </si>
  <si>
    <t>622391127T00</t>
  </si>
  <si>
    <t>Příplatek za použití tepelněizolačních zátek z minerální vaty</t>
  </si>
  <si>
    <t>Položka pořadí 128 : 375,24979</t>
  </si>
  <si>
    <t>Položka pořadí 129 : 57,54000</t>
  </si>
  <si>
    <t>622421143R00</t>
  </si>
  <si>
    <t>Omítky vnější stěn vápenné nebo vápenocementové štukové, složitost 1÷ 2</t>
  </si>
  <si>
    <t>622454511R00</t>
  </si>
  <si>
    <t>Oprava vnějších omítek cementových v množství opravované plochy přes 30  do 50 % , hladkých, hlazených dřevěným hladítkem</t>
  </si>
  <si>
    <t xml:space="preserve">Pod KZS : </t>
  </si>
  <si>
    <t>(0,9+2*1,2*6+0,6+2*1,2*4+2,1+2*1,5*3+1,0+2*1,5+1,1+2*2,575+1,1+2*2,3+3,15+2*3,375+1,2+2*1,5*2)</t>
  </si>
  <si>
    <t>622421210R00</t>
  </si>
  <si>
    <t>Omítka vnější stěn tepelně izolační tloušťky 30 mm</t>
  </si>
  <si>
    <t>Knihovna - parapety : (1,0*2+1,25)*0,2</t>
  </si>
  <si>
    <t>622481211RT2</t>
  </si>
  <si>
    <t>Vyztužení vnějších omítek stěn sklotextilní síťovinou s dodávkou výztužné sítě a stěrkového tmelu</t>
  </si>
  <si>
    <t>621477125R001</t>
  </si>
  <si>
    <t>Oprava vnější omítky hladké podhledů,II,do 50%,SMS</t>
  </si>
  <si>
    <t>622311113R001</t>
  </si>
  <si>
    <t>Dilatační profil KZS rohový V</t>
  </si>
  <si>
    <t>2*8,5</t>
  </si>
  <si>
    <t>622392916T001</t>
  </si>
  <si>
    <t>Příplatek - fasádní nuty š.50 mm</t>
  </si>
  <si>
    <t xml:space="preserve">Vodorovně : </t>
  </si>
  <si>
    <t>uliční část : 23,3*4+5,3+0,9*4+1,3*4</t>
  </si>
  <si>
    <t>dvorní část : 5,3*5+0,9*4*2</t>
  </si>
  <si>
    <t>průjezd : 12,9*4*2</t>
  </si>
  <si>
    <t xml:space="preserve">Svisle : </t>
  </si>
  <si>
    <t>dvorní část : 7,6*4</t>
  </si>
  <si>
    <t>28375708R1</t>
  </si>
  <si>
    <t>Deska izolační fasádní EPS 100F  1000 x 500 mm</t>
  </si>
  <si>
    <t>POL3_</t>
  </si>
  <si>
    <t>50% zateplovaná plochy : (357,3807+57,54+8,82+24,9822)*0,5*0,03</t>
  </si>
  <si>
    <t>631312711R00</t>
  </si>
  <si>
    <t>Mazanina z betonu prostého tl. přes 50 do 80 mm třídy C 25/30</t>
  </si>
  <si>
    <t>Podlaha 1NP : (11,5+22,8+120,7+8,4+2,3+4,5+1,2+1,2+4,6+2*1,2+5,2+7,4+15,3+5,0+64,0+13,6+3,9+4,8+3,7+1,2+1,3+11,4)*0,07*1,05</t>
  </si>
  <si>
    <t>631315711R00</t>
  </si>
  <si>
    <t>Mazanina z betonu prostého tl. přes 120 do 240 mm třídy C25/30</t>
  </si>
  <si>
    <t>Podlaha 1NP : (354*0,15)*1,05</t>
  </si>
  <si>
    <t>(7,05*6,175+6,85*2,2)*0,2*1,05</t>
  </si>
  <si>
    <t>631319155R00</t>
  </si>
  <si>
    <t>Příplatek za přehlazení povrchu tloušťka mazaniny od 120 mm do 240 mm</t>
  </si>
  <si>
    <t>Položka pořadí 143 : 68,06179</t>
  </si>
  <si>
    <t>631361921RT5</t>
  </si>
  <si>
    <t>Výztuž mazanin z betonů a z lehkých betonů ze svařovaných sítí průměr drátu 6 mm, velikost oka, 150/150 mm</t>
  </si>
  <si>
    <t>Podlaha 1NP : 354*0,00303*1,1</t>
  </si>
  <si>
    <t>(7,05*6,175+6,85*2,2)*0,00303*1,1</t>
  </si>
  <si>
    <t>Podlaha 1NP : (11,5+22,8+120,7+8,4+2,3+4,5+1,2+1,2+4,6+2*1,2+5,2+7,4+15,3+5,0+64,0+13,6+3,9+4,8+3,7+1,2+1,3+11,4)*0,00303*1,1</t>
  </si>
  <si>
    <t>632419110R00</t>
  </si>
  <si>
    <t>Potěr ze suchých směsí cementová samonivelační podlahová stěrka, tloušťky 10 mm, ruční zpracování</t>
  </si>
  <si>
    <t>Podlaha 1NP : 11,5+22,8+120,7+8,4+2,3+4,5+1,2+1,2+4,6+2*1,2+5,2+7,4+15,3+5,0+64,0+13,6+3,9+4,8+3,7+1,2+1,3+11,4</t>
  </si>
  <si>
    <t>632451062R00</t>
  </si>
  <si>
    <t>Potěr pískocementový, min. 25 MPa, tl. 20 mm</t>
  </si>
  <si>
    <t>632451031R00</t>
  </si>
  <si>
    <t>Vyrovnávací potěr z cementové malty v ploše o průměrné (střední) tloušťce od 10 do 20 mm</t>
  </si>
  <si>
    <t>Podlaha 2NP : 22,2+14,8+7,2+25+44+89,7+4,5+22,7+2,3+4,6+2*1,2+6,2+2*1,2+9,1+7,6+2,2+2,2+36+18,2</t>
  </si>
  <si>
    <t>564851111R001</t>
  </si>
  <si>
    <t>Podklad ze štěrkodrti po zhutnění tloušťky 15 cm, fr. 0-32 mm</t>
  </si>
  <si>
    <t>Podlaha 1NP : 354*1,05</t>
  </si>
  <si>
    <t>642944121R00</t>
  </si>
  <si>
    <t>Osazování ocelových zárubní dodatečně plochy do 2,5 m2</t>
  </si>
  <si>
    <t>Požární : 6</t>
  </si>
  <si>
    <t>Klasické : 33</t>
  </si>
  <si>
    <t>642944221R00</t>
  </si>
  <si>
    <t>Osazování ocelových zárubní dodatečně plochy přes 2,5 m2</t>
  </si>
  <si>
    <t>Požární : 2</t>
  </si>
  <si>
    <t>Klasické : 3</t>
  </si>
  <si>
    <t>648951411RT2</t>
  </si>
  <si>
    <t>Osazení parapetních desek dřevěných včetně dodávky parapetní desky šířky 200 mm</t>
  </si>
  <si>
    <t>2,1*3</t>
  </si>
  <si>
    <t>648951411RT3</t>
  </si>
  <si>
    <t>Osazení parapetních desek dřevěných včetně dodávky parapetní desky šířky 250 mm</t>
  </si>
  <si>
    <t>18*2+1,5+2*1,2+2*1,0+6*0,9+4*0,6+1,0+1,2</t>
  </si>
  <si>
    <t>5533300410R</t>
  </si>
  <si>
    <t>zárubeň kovová pro klasické zdění; š profilu 160 mm; š průchodu 700 mm; h průchodu 1 970 mm; L, P;, závěsy pevné</t>
  </si>
  <si>
    <t>d4/In : 4+2</t>
  </si>
  <si>
    <t>d5/In : 8+6</t>
  </si>
  <si>
    <t>5533300420R</t>
  </si>
  <si>
    <t>zárubeň kovová pro klasické zdění; š profilu 160 mm; š průchodu 800 mm; h průchodu 1 970 mm; L, P;, závěsy pevné</t>
  </si>
  <si>
    <t>d7P/In : 2</t>
  </si>
  <si>
    <t>5533300430R</t>
  </si>
  <si>
    <t>zárubeň kovová pro klasické zdění; š profilu 160 mm; š průchodu 900 mm; h průchodu 1 970 mm; L, P;, závěsy pevné</t>
  </si>
  <si>
    <t>d2P/In : 1</t>
  </si>
  <si>
    <t>d6L/In : 3</t>
  </si>
  <si>
    <t>d8P/In : 3</t>
  </si>
  <si>
    <t>5533300430X</t>
  </si>
  <si>
    <t>Zárubeň ocelová ZH 160/2400/900 L, P, pro cihelné zdivo, s pevnými závěsy, atyp</t>
  </si>
  <si>
    <t>d11L/In : 1</t>
  </si>
  <si>
    <t>5533300430Y</t>
  </si>
  <si>
    <t>Zárubeň ocelová ZH 160/2250/900 L, P, pro cihelné zdivo, s pevnými závěsy, atyp</t>
  </si>
  <si>
    <t>5533300431R1</t>
  </si>
  <si>
    <t>Zárubeň ocelová ZH 160/1970/900 L, P, EI, EW 30, pro cihelné zdivo, s pevnými závěsy</t>
  </si>
  <si>
    <t>01P/PV : 1</t>
  </si>
  <si>
    <t>03P/PV : 1</t>
  </si>
  <si>
    <t>5533300431X</t>
  </si>
  <si>
    <t>Zárubeň ocelová ZH 160/2400/900 L, P, EI, EW 30, pro cihelné zdivo, s pevnými závěsy, atyp</t>
  </si>
  <si>
    <t>04L/PV : 1</t>
  </si>
  <si>
    <t>5533300431YX</t>
  </si>
  <si>
    <t>Zárubeň ocelová ZH 160/2250/900 L, P, EI, EW 15, pro cihelné zdivo, s pevnými závěsy, atyp</t>
  </si>
  <si>
    <t>07P/PV : 1</t>
  </si>
  <si>
    <t>07L/PV : 1</t>
  </si>
  <si>
    <t>5533300432R1</t>
  </si>
  <si>
    <t>Zárubeň ocelová ZH 160/1970/900 L, P, EI, EW 45, pro cihelné zdivo, s pevnými závěsy</t>
  </si>
  <si>
    <t>02L/PV : 1</t>
  </si>
  <si>
    <t>5533300440R</t>
  </si>
  <si>
    <t>zárubeň kovová pro klasické zdění; š profilu 160 mm; š průchodu 1 100 mm; h průchodu 1 970 mm; L, P;, závěsy pevné</t>
  </si>
  <si>
    <t>d3L/In : 2</t>
  </si>
  <si>
    <t>5533300461X</t>
  </si>
  <si>
    <t>Zárubeň ocelová ZH 160/2400/1400 D, EI, EW 30, pro cihelné zdivo, s pevnými závěsy, atyp</t>
  </si>
  <si>
    <t>06/PV : 1</t>
  </si>
  <si>
    <t>5533300470X</t>
  </si>
  <si>
    <t>Zárubeň ocelová ZH 160/2400/2450 D, pro cihelné zdivo, s pevnými závěsy, atyp</t>
  </si>
  <si>
    <t>d1/In : 2</t>
  </si>
  <si>
    <t>5533300470Y</t>
  </si>
  <si>
    <t>Zárubeň ocelová ZH 160/2400/1800 D, pro cihelné zdivo, s pevnými závěsy, atyp</t>
  </si>
  <si>
    <t>d10/In : 1</t>
  </si>
  <si>
    <t>5533300471X</t>
  </si>
  <si>
    <t>Zárubeň ocelová ZH 160/2400/1800 D, EI, EW 30, pro cihelné zdivo, s pevnými závěsy, atyp</t>
  </si>
  <si>
    <t>05/PV : 1</t>
  </si>
  <si>
    <t>909R00</t>
  </si>
  <si>
    <t>Hzs-nezmeritelne stavebni prace</t>
  </si>
  <si>
    <t>h</t>
  </si>
  <si>
    <t>941941041R00</t>
  </si>
  <si>
    <t>Montáž lešení lehkého pracovního řadového s podlahami šířky od 1,00 do 1,20 m, výšky do 10 m</t>
  </si>
  <si>
    <t>uliční část : 29,6*7,8</t>
  </si>
  <si>
    <t>941941291R00</t>
  </si>
  <si>
    <t>Montáž lešení lehkého pracovního řadového s podlahami příplatek za každý další i započatý měsíc, použití lešení šířky od 1,00 do 1,20 m a výšky do 10 m</t>
  </si>
  <si>
    <t>2 měsíce : 2*418,38</t>
  </si>
  <si>
    <t>941941841R00</t>
  </si>
  <si>
    <t>Demontáž lešení lehkého řadového s podlahami šířky přes 1 do 1,2 m, výšky do 10 m</t>
  </si>
  <si>
    <t>941955001R00</t>
  </si>
  <si>
    <t>Lešení lehké pracovní pomocné pomocné, o výšce lešeňové podlahy do 1,2 m</t>
  </si>
  <si>
    <t>1NP : 11,5+22,8+120,7+8,4+2,3+2,3+4,5+1,2+1,2+4,6+1,2*2+5,2+7,4+5,0+64,0</t>
  </si>
  <si>
    <t>2NP : 14,8+7,2+25,0+44,0+89,7+4,5+22,7+2,3+4,6+1,2*2+6,2+1,2*2+5,2+3,7+2,2+2,2+70,0</t>
  </si>
  <si>
    <t>941955002R00</t>
  </si>
  <si>
    <t>Lešení lehké pracovní pomocné pomocné, o výšce lešeňové podlahy přes 1,2 do 1,9 m</t>
  </si>
  <si>
    <t>3NP (25%) : (21,8+8,6+10,4+150,0+42,4+72,6)*0,25</t>
  </si>
  <si>
    <t>941955004R00</t>
  </si>
  <si>
    <t>Lešení lehké pracovní pomocné pomocné, o výšce lešeňové podlahy přes 2,5 do 3,5 m</t>
  </si>
  <si>
    <t>1NP : 22,2</t>
  </si>
  <si>
    <t>2NP : 22,2</t>
  </si>
  <si>
    <t>944944011R00</t>
  </si>
  <si>
    <t>Montáž ochranné sítě z umělých vláken</t>
  </si>
  <si>
    <t>944944031R00</t>
  </si>
  <si>
    <t>Montáž ochranné sítě příplatek k ceně za každý další i započatý měsíc použití ochranných sítí z, umělých vláken</t>
  </si>
  <si>
    <t>944944081R00</t>
  </si>
  <si>
    <t>Demontáž ochranné sítě z umělých vláken</t>
  </si>
  <si>
    <t>952901111R00</t>
  </si>
  <si>
    <t>Vyčištění budov a ostatních objektů budov bytové nebo občanské výstavby - zametení a umytí podlah,, dlažeb, obkladů, schodů v místnostech, chodbách a schodištích, vyčištění a umytí oken, dveří s rámy,</t>
  </si>
  <si>
    <t>1NP : 11,5+22,8+120,7+8,4+2,3+2,3+4,5+1,2+1,2+4,6+1,2*2+5,2+7,4+15,3+5,0+64,0+13,6+3,9+4,8+3,7+1,2+1,3+11,4</t>
  </si>
  <si>
    <t>2NP : 22,2+14,8+7,2+25,0+44,0+89,7+4,5+22,7+2,3+4,6+1,2*2+6,2+1,2*2+5,2+3,7+2,2+2,2+70,0+18,0</t>
  </si>
  <si>
    <t>3NP : 21,8+8,6+10,4+150,0+42,4+72,6</t>
  </si>
  <si>
    <t>953941312R00</t>
  </si>
  <si>
    <t>Drobné kovové předměty osazené na hmoždinky Osazení hasicího přístroje na stěnu</t>
  </si>
  <si>
    <t>953981104R00</t>
  </si>
  <si>
    <t>Chemické kotvy do betonu, do cihelného zdiva do betonu, hloubky 125 mm, M 16, ampule pro chemickou, kotvu</t>
  </si>
  <si>
    <t>Kotvení dřevěných prvků : 180</t>
  </si>
  <si>
    <t>950011001VC0</t>
  </si>
  <si>
    <t>D+M ochranný kryt rohu, dl. 1920 mm, š. 50 mm</t>
  </si>
  <si>
    <t>1NP : 34</t>
  </si>
  <si>
    <t>2NP : 18</t>
  </si>
  <si>
    <t>3NP : 2</t>
  </si>
  <si>
    <t>953981103R001</t>
  </si>
  <si>
    <t>Chemické kotvy do betonu, hl. 250 mm, M 12, ampule</t>
  </si>
  <si>
    <t>Přístřešek : 12*4</t>
  </si>
  <si>
    <t>44984130R</t>
  </si>
  <si>
    <t>přístoj hasicí vodní; V6Ti; hasící látka nemrznoucí hasivo K2CO3; výtlačný prostředek stlačený, vzduch; náplň 6 kg; dostřik 7 m; doba činnosti 40 s</t>
  </si>
  <si>
    <t>960111221R00</t>
  </si>
  <si>
    <t>Bourání konstrukcí z dílců prefa. betonových a ŽB</t>
  </si>
  <si>
    <t>Bourání energokanálu (EKa) : 4*1*0,15*37+0,9*1*8</t>
  </si>
  <si>
    <t>961055111R00</t>
  </si>
  <si>
    <t>Bourání základů železobetonových</t>
  </si>
  <si>
    <t>PS : 1,7*0,5*1,2</t>
  </si>
  <si>
    <t>962032241R00</t>
  </si>
  <si>
    <t>Bourání zdiva nadzákladového cihelného z cihel pálených nebo vápenopískových, na maltu cementovou</t>
  </si>
  <si>
    <t>1NP : 0,30*(0,775*1,5+0,3*1,5+0,6*1,5+1,95*2,575+2,1*2,575+1,7*2,575)</t>
  </si>
  <si>
    <t>0,15*3,1*(2,35*2+3*2+2,2*2+0,15*2+0,925*2+1*2+2+2+1,5+6+2,9+1,35*2+1,5+2,35+1,7+4,35+6*2+5,95+3,9+3,1)</t>
  </si>
  <si>
    <t>0,10*3,1*(2,9*2+3,05*3+2,35+1,2+1,5)</t>
  </si>
  <si>
    <t>2NP : 0,3*(4,0*2,425+2*2,575+2,1*1,5+2,1*1,5+2*2,575)</t>
  </si>
  <si>
    <t>0,15*3,0*(4,35+1,25+1,65+1,35+1+6*2)</t>
  </si>
  <si>
    <t>0,10*3,0*(1+3,0)</t>
  </si>
  <si>
    <t>3NP (Štít) : 16</t>
  </si>
  <si>
    <t>nadezdívka : 29,6*1*0,45*2</t>
  </si>
  <si>
    <t>962032641R00</t>
  </si>
  <si>
    <t>Bourání zdiva nadzákladového cihelného komínového z jakýchkoliv cihel pálených, šamotových nebo, vápenopískových nad střechou, na maltu cementovou</t>
  </si>
  <si>
    <t>KT : 1,2*0,45*15</t>
  </si>
  <si>
    <t>963012520R00</t>
  </si>
  <si>
    <t>Bourání stropů z desek železobetonových z panelů šířky přes 300 mm a tloušťky přes 140 mm</t>
  </si>
  <si>
    <t>3NP (Sch) : 20*0,25</t>
  </si>
  <si>
    <t>965042141RT1</t>
  </si>
  <si>
    <t>Bourání podkladů pod dlažby nebo litých celistvých dlažeb a mazanin betonových nebo z litého asfaltu, , tloušťky do 100 mm, plochy přes 4 m2</t>
  </si>
  <si>
    <t>3NP (Pod) : 12,9*28,7*0,05</t>
  </si>
  <si>
    <t>965043441RT5</t>
  </si>
  <si>
    <t>Bourání podkladů pod dlažby nebo litých celistvých dlažeb a mazanin betonových s potěrem nebo, teracem, tloušťky do 150 mm, plochy přes 4 m2</t>
  </si>
  <si>
    <t>1NP (BP) : 354*0,2</t>
  </si>
  <si>
    <t>2NP (BP) : 354*0,07</t>
  </si>
  <si>
    <t>965049112RT2</t>
  </si>
  <si>
    <t>Bourání podkladů pod dlažby nebo litých celistvých dlažeb a mazanin příplatek za bourání mazanin, vyztužených svařovanou sítí, tloušťky přes 100 mm</t>
  </si>
  <si>
    <t>Položka pořadí 192 : 70,80000</t>
  </si>
  <si>
    <t>965081713RT2</t>
  </si>
  <si>
    <t>Bourání podlah z keramických dlaždic, tloušťky do 10 mm, plochy přes 1 m2</t>
  </si>
  <si>
    <t>1NP (BP) : 6,2+10,3+3,0+10,7+10,7+6,5+10,2+7,1+4,8+2,2+2,2+8,2+49,1+10,6+5,8+5,8</t>
  </si>
  <si>
    <t>965082923R00</t>
  </si>
  <si>
    <t>Odstranění násypu pod podlahami a ochranného na střechách tloušťky do 100 mm, plochy přes 2 m2</t>
  </si>
  <si>
    <t>968062354R00</t>
  </si>
  <si>
    <t>Vybourání dřevěných rámů oken dvojitých nebo zdvojených, plochy do 1 m2</t>
  </si>
  <si>
    <t>1NP : 0,6*1,5*2+0,6*1,2+0,9*1,2*4+0,8*0,8</t>
  </si>
  <si>
    <t>2NP : 0,6*1,2*3+0,9*1,2*3</t>
  </si>
  <si>
    <t>968062355R00</t>
  </si>
  <si>
    <t>Vybourání dřevěných rámů oken dvojitých nebo zdvojených, plochy do 2 m2</t>
  </si>
  <si>
    <t>1NP : 1,2*1,5*3+1,7*1,4</t>
  </si>
  <si>
    <t>2NP : 1,2*1,5*2</t>
  </si>
  <si>
    <t>968062356R00</t>
  </si>
  <si>
    <t>Vybourání dřevěných rámů oken dvojitých nebo zdvojených, plochy do 4 m2</t>
  </si>
  <si>
    <t>1NP : 2,1*1,5*7</t>
  </si>
  <si>
    <t>2NP : 2,1*1,5*13+1,2*3,0</t>
  </si>
  <si>
    <t>968071126R00</t>
  </si>
  <si>
    <t>Vyvěšení nebo zavěšení kovových křídel dveří, plochy přes 2 m2</t>
  </si>
  <si>
    <t>968071137R00</t>
  </si>
  <si>
    <t>Vyvěšení nebo zavěšení kovových křídel vrat, plochy přes 4 m2</t>
  </si>
  <si>
    <t>968072455R00</t>
  </si>
  <si>
    <t>Vybourání a vyjmutí kovových rámů a rolet rámů, včetně pomocného lešení o výšce podlahy do 1900 mm a, pro zatížení do 1,5 kPa  (150 kg/m2) dveřních zárubní, plochy do 2 m2</t>
  </si>
  <si>
    <t>1NP : 14*1,8+10*1,2</t>
  </si>
  <si>
    <t>2NP : 8*1,8+8*1,2</t>
  </si>
  <si>
    <t>968072456R00</t>
  </si>
  <si>
    <t>Vybourání a vyjmutí kovových rámů a rolet rámů, včetně pomocného lešení o výšce podlahy do 1900 mm a, pro zatížení do 1,5 kPa  (150 kg/m2) dveřních zárubní, plochy přes 2 m2</t>
  </si>
  <si>
    <t>1NP : 2*3</t>
  </si>
  <si>
    <t>2NP : 2*3</t>
  </si>
  <si>
    <t>968072559R00</t>
  </si>
  <si>
    <t>Vybourání a vyjmutí kovových rámů a rolet rámů, včetně pomocného lešení o výšce podlahy do 1900 mm a, pro zatížení do 1,5 kPa  (150 kg/m2) vrat, plochy přes 5 m2</t>
  </si>
  <si>
    <t>2*3,15*3,375</t>
  </si>
  <si>
    <t>968072747R00</t>
  </si>
  <si>
    <t>Vybourání a vyjmutí kovových rámů a rolet rámů, včetně pomocného lešení o výšce podlahy do 1900 mm a, pro zatížení do 1,5 kPa  (150 kg/m2) stěn výkladních pevných nebo otvíravých, plochy přes 4 m2</t>
  </si>
  <si>
    <t>2,1*2,575</t>
  </si>
  <si>
    <t>968095001R00</t>
  </si>
  <si>
    <t>Vybourání vnitřních parapetů dřevěných, šířky do 25 cm,</t>
  </si>
  <si>
    <t>1NP : 0,6*3+0,9*4+1,2*3+2,1*7</t>
  </si>
  <si>
    <t>2NP : 0,6*3+0,9*3+1,2*2+2,1*13+1,2</t>
  </si>
  <si>
    <t>3NP (Sch) : 2*(3,5+6)</t>
  </si>
  <si>
    <t>ŽB stropní konstrukce : 2*4</t>
  </si>
  <si>
    <t>978013141R00</t>
  </si>
  <si>
    <t>Otlučení omítek vápenných nebo vápenocementových vnitřních stěn, v rozsahu do 30 %</t>
  </si>
  <si>
    <t xml:space="preserve">úpB, op : </t>
  </si>
  <si>
    <t>Položka pořadí 114 : 136,59450</t>
  </si>
  <si>
    <t>Položka pořadí 115 : 559,05675</t>
  </si>
  <si>
    <t>978015291R00</t>
  </si>
  <si>
    <t>Otlučení omítek vápenných nebo vápenocementových vnějších s vyškrabáním spár, s očištěním zdiva 1., až 4. stupni složitosti, v rozsahu do 100 %</t>
  </si>
  <si>
    <t>Knihovna : 8,325*4,8-(1,3*2,25-1,0*1,25*2)+(1,3+2*2,25+1,0+2*1,25)*0,2</t>
  </si>
  <si>
    <t>4,7*3,6-1,5*1,75+(1,5+2*1,75)*0,2</t>
  </si>
  <si>
    <t>6,825*(4,5+4,3)/2</t>
  </si>
  <si>
    <t>(7,55+0,8)*(5,1+4,7)/2</t>
  </si>
  <si>
    <t>(3,925+0,8)*3,6</t>
  </si>
  <si>
    <t>978041108R00</t>
  </si>
  <si>
    <t>Odstranění kontaktního zateplovacího systému z fasádního polystyrenu EPS F, tloušťky 80 mm, s, omítkou</t>
  </si>
  <si>
    <t>ZS : 98+195-21</t>
  </si>
  <si>
    <t>978059531R00</t>
  </si>
  <si>
    <t>Odsekání a odebrání obkladů stěn z obkládaček vnitřních z jakýchkoliv materiálů, plochy přes 2 m2</t>
  </si>
  <si>
    <t>1NP (Ko) : 1,5*(7,1+22,2+22,2+10,7+2,2)</t>
  </si>
  <si>
    <t>1,8*(8,2+49,1+5,8+5,8)</t>
  </si>
  <si>
    <t>2,0*2,2</t>
  </si>
  <si>
    <t>713100832R00</t>
  </si>
  <si>
    <t>Odstranění tepelné izolace z desek minerálních tloušťky do 200 mm</t>
  </si>
  <si>
    <t>3NP (Pod) : 12,9*28,7*2</t>
  </si>
  <si>
    <t>762231811R00</t>
  </si>
  <si>
    <t>Demontáž obložení schodiště stupnů a podstupnic</t>
  </si>
  <si>
    <t>Sch : 20*1,5</t>
  </si>
  <si>
    <t>764352811R00</t>
  </si>
  <si>
    <t>Demontáž žlabů podokapních půlkruhových rovných, rš 330 mm, sklonu přes 30 do 45°</t>
  </si>
  <si>
    <t>764361812R00</t>
  </si>
  <si>
    <t>Demontáž střešních otvorů střešních oken a poklopů, na krytině vlnité a prejzové, sklonu přes 45°</t>
  </si>
  <si>
    <t>764391821R00</t>
  </si>
  <si>
    <t>Demontáž ostatních prvků střešních závětrné lišty, rš 250 a 330 mm, sklonu přes 30 do 45°</t>
  </si>
  <si>
    <t>764410850R00</t>
  </si>
  <si>
    <t>Demontáž oplechování parapetů rš od 100 do 330 mm</t>
  </si>
  <si>
    <t>764454801R00</t>
  </si>
  <si>
    <t>Demontáž odpadních trub nebo součástí trub kruhových , o průměru 75 a 100 mm</t>
  </si>
  <si>
    <t>776511820R00</t>
  </si>
  <si>
    <t>Odstranění povlakových podlah z nášlapné plochy lepených, s podložkou, z ploch přes 20 m2</t>
  </si>
  <si>
    <t>1NP (BP) : 24,5+19,7+7,4+69,4</t>
  </si>
  <si>
    <t>900V01</t>
  </si>
  <si>
    <t>HZS, Bourací a demontážní práce</t>
  </si>
  <si>
    <t>Sch : 16</t>
  </si>
  <si>
    <t>950900010RA0</t>
  </si>
  <si>
    <t>Demontáže střešních konstrukcí krov, s krytinou pálenou</t>
  </si>
  <si>
    <t>půdorysná plocha střechy : 13,8*29,6</t>
  </si>
  <si>
    <t>974031666R00</t>
  </si>
  <si>
    <t>Vysekání rýh v jakémkoliv zdivu cihelném pro vtahování nosníků do zdí, před vybouráním otvorů do, hloubky 150 mm, při výšce nosníku do 250 mm</t>
  </si>
  <si>
    <t>1NP : 2*3+2*3+2*5,75+1*1,5+2*2,2</t>
  </si>
  <si>
    <t>2NP : 2*5+2*1,5+2*2,6*4+2*1,5</t>
  </si>
  <si>
    <t>975043111R00</t>
  </si>
  <si>
    <t>Jednořadové podchycení stropů pro osazení nosníků pro osazení nosníků do výšky podchycení 3,5 m při, zatížení hmotnosti do 750 kg/m</t>
  </si>
  <si>
    <t>999281108R00</t>
  </si>
  <si>
    <t>Přesun hmot pro opravy a údržbu objektů pro opravy a údržbu dosavadních objektů včetně vnějších, plášťů výšky do 12 m,</t>
  </si>
  <si>
    <t>711471051RZ51</t>
  </si>
  <si>
    <t>Izolace, tlak. voda, vodorovná fólií PVC, volně, včetně fólie PVC, tl. 2,0 mm, protiradon</t>
  </si>
  <si>
    <t>711472051RZ51</t>
  </si>
  <si>
    <t>Izolace, tlaková voda, svislá fólií PVC, volně, včetně fólie PVC, tl. 2,0 mm, protiradon</t>
  </si>
  <si>
    <t>Podlaha 1NP : (2*(18,2+6)*2+2*(6+12,3))*0,5</t>
  </si>
  <si>
    <t>711491171RZ11</t>
  </si>
  <si>
    <t>Izolace tlaková, podkladní textilie, vodorovná, včetně dodávky textílie 300 g/m2</t>
  </si>
  <si>
    <t>711491172RZ11</t>
  </si>
  <si>
    <t>Izolace tlaková, ochranná textilie, vodorovná, včetně dodávky textílie 300 g/m2</t>
  </si>
  <si>
    <t>711491271RZ11</t>
  </si>
  <si>
    <t>Izolace tlaková, podkladní textilie svislá, včetně dodávky textílie 300 g/m2</t>
  </si>
  <si>
    <t>711491272RZ11</t>
  </si>
  <si>
    <t>Izolace tlaková, ochranná textilie svislá, včetně dodávky textílie 300 g/m2</t>
  </si>
  <si>
    <t>711823121RT2</t>
  </si>
  <si>
    <t xml:space="preserve">Montáž nopové fólie svisle, včetně dodávky fólie </t>
  </si>
  <si>
    <t>(148+23,725)*2</t>
  </si>
  <si>
    <t>711823129RT2</t>
  </si>
  <si>
    <t xml:space="preserve">Montáž ukončovací lišty k nopové fólii, včetně dodávky lišty </t>
  </si>
  <si>
    <t>148-0,8-7,55-7,05-8,325</t>
  </si>
  <si>
    <t>998711101R00</t>
  </si>
  <si>
    <t>Přesun hmot pro izolace proti vodě svisle do 6 m</t>
  </si>
  <si>
    <t>POL1_7</t>
  </si>
  <si>
    <t>713111121RT1</t>
  </si>
  <si>
    <t>Montáž tepelné izolace stropů rovných, spodem, uchycení drátem,</t>
  </si>
  <si>
    <t>713111130RT2</t>
  </si>
  <si>
    <t>Montáž tepelné izolace stropů vložené mezi krokve, dvouvrstvá</t>
  </si>
  <si>
    <t>2*9,5*23,60-0,8*1,4*39</t>
  </si>
  <si>
    <t>713111211RK2</t>
  </si>
  <si>
    <t>Montáž tepelné izolace stropů parotěsná zábrana krovů spodem s přelepením spojů, včetně dodávky, fólie</t>
  </si>
  <si>
    <t>Položka pořadí 244 : 404,72000</t>
  </si>
  <si>
    <t>713121111RT1</t>
  </si>
  <si>
    <t>Montáž tepelné izolace podlah jednovrstvá, bez dodávky materiálu</t>
  </si>
  <si>
    <t>713191100RT9</t>
  </si>
  <si>
    <t>Izolace tepelné běžných konstrukcí - doplňky položení izolační fólie, včetně dodávky materiálu</t>
  </si>
  <si>
    <t>Podlaha 1NP : 2*316,4*1,1</t>
  </si>
  <si>
    <t>713461111R00</t>
  </si>
  <si>
    <t>Montáž izolace tepelné potrubí skružemi z vláknitých materiálů přiloženými na potrubí a staženými, pozinkovaným drátem jednovrstvá</t>
  </si>
  <si>
    <t>722181213RT6</t>
  </si>
  <si>
    <t>Izolace vodovodního potrubí návleková trubice z pěnového polyetylenu, tloušťka stěny 13 mm, d 18 mm</t>
  </si>
  <si>
    <t>722181213RT7</t>
  </si>
  <si>
    <t>Izolace vodovodního potrubí návleková trubice z pěnového polyetylenu, tloušťka stěny 13 mm, d 22 mm</t>
  </si>
  <si>
    <t>722181213RT9</t>
  </si>
  <si>
    <t>Izolace vodovodního potrubí návleková trubice z pěnového polyetylenu, tloušťka stěny 13 mm, d 28 mm</t>
  </si>
  <si>
    <t>722181213RU1</t>
  </si>
  <si>
    <t>Izolace vodovodního potrubí návleková trubice z pěnového polyetylenu, tloušťka stěny 13 mm, d 32 mm</t>
  </si>
  <si>
    <t>722181213RV9</t>
  </si>
  <si>
    <t>Izolace vodovodního potrubí návleková trubice z pěnového polyetylenu, tloušťka stěny 13 mm, d 40 mm</t>
  </si>
  <si>
    <t>722181214RT6</t>
  </si>
  <si>
    <t>Izolace vodovodního potrubí návleková trubice z pěnového polyetylenu, tloušťka stěny 20 mm, d 18 mm</t>
  </si>
  <si>
    <t>722181214RT7</t>
  </si>
  <si>
    <t>Izolace vodovodního potrubí návleková trubice z pěnového polyetylenu, tloušťka stěny 20 mm, d 22 mm</t>
  </si>
  <si>
    <t>722181214RT9</t>
  </si>
  <si>
    <t>Izolace vodovodního potrubí návleková trubice z pěnového polyetylenu, tloušťka stěny 20 mm, d 28 mm</t>
  </si>
  <si>
    <t>722181214RU1</t>
  </si>
  <si>
    <t>Izolace vodovodního potrubí návleková trubice z pěnového polyetylenu, tloušťka stěny 20 mm, d 32 mm</t>
  </si>
  <si>
    <t>722181214RU2</t>
  </si>
  <si>
    <t>Izolace vodovodního potrubí návleková trubice z pěnového polyetylenu, tloušťka stěny 20 mm, d 35 mm</t>
  </si>
  <si>
    <t>722181214RW2</t>
  </si>
  <si>
    <t>Izolace vodovodního potrubí návleková trubice z pěnového polyetylenu, tloušťka stěny 20 mm, d 45 mm</t>
  </si>
  <si>
    <t>713191221R001</t>
  </si>
  <si>
    <t>Izolace tepelná podlah obložení stěn pásky 100 mm</t>
  </si>
  <si>
    <t>Podlaha 1NP : 13,5+22,1+47,6+14,1+6+8,9+4,5+4,5+11,4+2*4,5+9,1+12,1+21,2+9+35,1+20,1+7,9+8,7+7,7+4,5+4,6+13,7</t>
  </si>
  <si>
    <t>28375645R</t>
  </si>
  <si>
    <t>deska izolační kročejová, elastifikovaný EPS; pěnový polystyren; rovná hrana; tl. 40,0 mm; tl. po, zatížení 37,0 mm; součinitel tepelné vodivosti 0,040 W/mK; R = 1,000 m2K/W; obj. hmotnost 30,00</t>
  </si>
  <si>
    <t>Podlaha 2NP : 323,3*1,05</t>
  </si>
  <si>
    <t>28375769.AR</t>
  </si>
  <si>
    <t>deska izolační EPS 200; pěnový polystyren; povrch hladký; součinitel tepelné vodivosti 0,034 W/mK;, obj. hmotnost 30,00 kg/m3</t>
  </si>
  <si>
    <t>Podlaha 1NP : 316,4*0,08*1,05</t>
  </si>
  <si>
    <t>63151402R</t>
  </si>
  <si>
    <t>deska izolační minerální vlákno; tl. 60,0 mm; součinitel tepelné vodivosti 0,035 W/mK; R = 4,650, m2K/W; obj. hmotnost 40,00 kg/m3; hydrofobizováno</t>
  </si>
  <si>
    <t>viz konstrukce schodišťových stupňů : 15*1,05</t>
  </si>
  <si>
    <t>63151408R</t>
  </si>
  <si>
    <t>deska izolační minerální vlákno; tl. 120,0 mm; součinitel tepelné vodivosti 0,035 W/mK; R = 3,350, m2K/W; obj. hmotnost 40,00 kg/m3; hydrofobizováno</t>
  </si>
  <si>
    <t>404,72*1,05</t>
  </si>
  <si>
    <t>63151414.AR</t>
  </si>
  <si>
    <t>deska izolační minerální vlákno; tl. 200,0 mm; součinitel tepelné vodivosti 0,035 W/mK; R = 5,600, m2K/W; obj. hmotnost 40,00 kg/m3; hydrofobizováno</t>
  </si>
  <si>
    <t>63154533R</t>
  </si>
  <si>
    <t>pouzdro potrubní řezané; minerální vlákno; povrchová úprava Al fólie se skelnou mřížkou; vnitřní, průměr 42,0 mm; tl. izolace 30,0 mm; provozní teplota  15 až 250 °C; tepelná vodivost (10°C) 0,0430</t>
  </si>
  <si>
    <t>998713202R00</t>
  </si>
  <si>
    <t>Přesun hmot pro izolace tepelné v objektech výšky do 12 m</t>
  </si>
  <si>
    <t>POL7_</t>
  </si>
  <si>
    <t>713131143R00</t>
  </si>
  <si>
    <t>Montáž izolace lepením a zajištění hmoždinkami na tmel a hmoždinky - 4 ks/m2, na beton</t>
  </si>
  <si>
    <t xml:space="preserve">Protipožární opatření - Fi-S : </t>
  </si>
  <si>
    <t>622391001R001</t>
  </si>
  <si>
    <t>Příplatek-mtž KZS podhledu,izolant,tenkovrst.om.</t>
  </si>
  <si>
    <t>Položka pořadí 257 : 139,00000</t>
  </si>
  <si>
    <t>63153400R</t>
  </si>
  <si>
    <t>deska izolační protipožární; minerální vlákno; rovná hrana; tl. 20,0 mm; součinitel tepelné, vodivosti 0,037 W/mK; obj. hmotnost 165,00 kg/m3; hydrofobizováno</t>
  </si>
  <si>
    <t>Položka pořadí 257 : 139,00000*1,05</t>
  </si>
  <si>
    <t>721176101R00</t>
  </si>
  <si>
    <t>Potrubí z plastových trub polypropylenové potrubí PP, připojovací, D 32 mmm, s 1,8 mm, DN 30</t>
  </si>
  <si>
    <t>721176102R00</t>
  </si>
  <si>
    <t>Potrubí z plastových trub polypropylenové potrubí PP, připojovací, D 40 mmm, s 1,8 mm, DN 40</t>
  </si>
  <si>
    <t>721176103R00</t>
  </si>
  <si>
    <t>Potrubí z plastových trub polypropylenové potrubí PP, připojovací, D 50 mmm, s 1,8 mm, DN 50</t>
  </si>
  <si>
    <t>721176104R00</t>
  </si>
  <si>
    <t>Potrubí z plastových trub polypropylenové potrubí PP, připojovací, D 75 mmm, s 1,9 mm, DN 70</t>
  </si>
  <si>
    <t>721176105R00</t>
  </si>
  <si>
    <t>Potrubí z plastových trub polypropylenové potrubí PP, připojovací, D 110 mmm, s 2,7 mm, DN 100</t>
  </si>
  <si>
    <t>721176222R00</t>
  </si>
  <si>
    <t>Potrubí z plastových trub polyvinylchloridové potrubí PVC, svodné (ležaté) v zemi, D 110 mmm, s 3,2, mm, DN 100</t>
  </si>
  <si>
    <t>721194104R00</t>
  </si>
  <si>
    <t>Zřízení přípojek na potrubí D 40 mm, materiál ve specifikaci</t>
  </si>
  <si>
    <t>721194105R00</t>
  </si>
  <si>
    <t>Zřízení přípojek na potrubí D 50 mm, materiál ve specifikaci</t>
  </si>
  <si>
    <t>721194109R00</t>
  </si>
  <si>
    <t>Zřízení přípojek na potrubí D 110  mm, materiál ve specifikaci</t>
  </si>
  <si>
    <t>721242110RT1</t>
  </si>
  <si>
    <t>Lapače střešních splavenin D 110 mm, s otáč.kul.kloubem na odtoku, s košem , se suchou a, nezámr.klapkou,čistícím víčkem a vylam.těs. kroužky pro připoj.potrub.svodů D 75, 90, 100 a 110 mm</t>
  </si>
  <si>
    <t>721242117R00</t>
  </si>
  <si>
    <t>Lapače střešních splavenin DN 150, litina</t>
  </si>
  <si>
    <t>SSv : 4</t>
  </si>
  <si>
    <t>721290111R00</t>
  </si>
  <si>
    <t>Zkouška těsnosti kanalizace v objektech vodou, DN 125</t>
  </si>
  <si>
    <t>998721202R00</t>
  </si>
  <si>
    <t>Přesun hmot pro vnitřní kanalizaci v objektech výšky do 12 m</t>
  </si>
  <si>
    <t>722172311R00</t>
  </si>
  <si>
    <t>Potrubí z plastických hmot polypropylenové potrubí PP-R, D 20 mm, s 2,8 mm, PN 16, polyfuzně, svařované</t>
  </si>
  <si>
    <t>722172312R00</t>
  </si>
  <si>
    <t>Potrubí z plastických hmot polypropylenové potrubí PP-R, D 25 mm, s 3,5 mm, PN 16, polyfuzně, svařované</t>
  </si>
  <si>
    <t>722172313R00</t>
  </si>
  <si>
    <t>Potrubí z plastických hmot polypropylenové potrubí PP-R, D 32 mm, s 4,4 mm, PN 16, polyfuzně, svařované</t>
  </si>
  <si>
    <t>722172314R00</t>
  </si>
  <si>
    <t>Potrubí z plastických hmot polypropylenové potrubí PP-R, D 40 mm, s 5,5 mm, PN 16, polyfuzně, svařované</t>
  </si>
  <si>
    <t>722172331R00</t>
  </si>
  <si>
    <t>Potrubí z plastických hmot polypropylenové potrubí PP-R, D 20 mm, s 3,4 mm, PN 20, polyfuzně, svařované</t>
  </si>
  <si>
    <t>722172332R00</t>
  </si>
  <si>
    <t>Potrubí z plastických hmot polypropylenové potrubí PP-R, D 25 mm, s 4,2 mm, PN 20, polyfuzně, svařované</t>
  </si>
  <si>
    <t>722172333R00</t>
  </si>
  <si>
    <t>Potrubí z plastických hmot polypropylenové potrubí PP-R, D 32 mm, s 5,4 mm, PN 20, polyfuzně, svařované</t>
  </si>
  <si>
    <t>722181212RT7</t>
  </si>
  <si>
    <t>Izolace vodovodního potrubí návleková trubice z pěnového polyetylenu, tloušťka stěny 9 mm, d 22 mm</t>
  </si>
  <si>
    <t>722181212RT8</t>
  </si>
  <si>
    <t>Izolace vodovodního potrubí návleková trubice z pěnového polyetylenu, tloušťka stěny 9 mm, d 25 mm</t>
  </si>
  <si>
    <t>722181212RU1</t>
  </si>
  <si>
    <t>Izolace vodovodního potrubí návleková trubice z pěnového polyetylenu, tloušťka stěny 9 mm, d 32 mm</t>
  </si>
  <si>
    <t>722181212RV9</t>
  </si>
  <si>
    <t>Izolace vodovodního potrubí návleková trubice z pěnového polyetylenu, tloušťka stěny 9 mm, d 40 mm</t>
  </si>
  <si>
    <t>722190401R00</t>
  </si>
  <si>
    <t>Přípojky ke strojům a zařízením vyvedení a připojení výpustek, DN 15</t>
  </si>
  <si>
    <t>722190403R00</t>
  </si>
  <si>
    <t>Přípojky ke strojům a zařízením vyvedení a připojení výpustek, DN 25</t>
  </si>
  <si>
    <t>722221112R00</t>
  </si>
  <si>
    <t>Armatury závitové s jedním závitem včetně dodávky materiálu kulový kohout vypouštěcí a napouštěcí,, vnější závit, DN 15, PN 10, mosaz</t>
  </si>
  <si>
    <t>722237122R00</t>
  </si>
  <si>
    <t>Armatury závitové se dvěma závity včetně dodávky materiálu kulový kohout, vnitřní-vnitřní závit, DN, 20, PN 42, mosaz</t>
  </si>
  <si>
    <t>722237123R00</t>
  </si>
  <si>
    <t>Armatury závitové se dvěma závity včetně dodávky materiálu kulový kohout, vnitřní-vnitřní závit, DN, 25, PN 35, mosaz</t>
  </si>
  <si>
    <t>722237124R00</t>
  </si>
  <si>
    <t>Armatury závitové se dvěma závity včetně dodávky materiálu kulový kohout, vnitřní-vnitřní závit, DN, 32, PN 35, mosaz</t>
  </si>
  <si>
    <t>722254114RM3</t>
  </si>
  <si>
    <t>Požární příslušenství skříň hydrantová s výzbrojí s konopnouí hadicí, skříň, naviják, kulový ventil, G 3/4". Hadie pr, 25 mm délky 30 m, proudnice,</t>
  </si>
  <si>
    <t>722280106R00</t>
  </si>
  <si>
    <t>Tlakové zkoušky vodovodního potrubí do DN 32</t>
  </si>
  <si>
    <t>722290234R00</t>
  </si>
  <si>
    <t>Proplach a dezinfekce vodovodního potrubí do DN 80</t>
  </si>
  <si>
    <t>998722202R00</t>
  </si>
  <si>
    <t>Přesun hmot pro vnitřní vodovod v objektech výšky do 12 m</t>
  </si>
  <si>
    <t>725314290R00</t>
  </si>
  <si>
    <t>Dřezy jednoduché příslušenství k dřezu v kuchyňské sestavě</t>
  </si>
  <si>
    <t>725810402R00</t>
  </si>
  <si>
    <t>Ventily ventil uzavírací pro do rozvodu vytápění a sanity; kulový, těleso mosaz.rohový, bez, připojovací trubičky, DN 10 mm</t>
  </si>
  <si>
    <t>725819401R00</t>
  </si>
  <si>
    <t>Ventily Montáž ventilu rohového s trubičkou, G 1/2"</t>
  </si>
  <si>
    <t>725823114R00</t>
  </si>
  <si>
    <t>Baterie umyvadlové a dřezové baterie dřezová, stojánková, ruční ovládání bez otvírání odpadu,, standardní</t>
  </si>
  <si>
    <t>Rzt12</t>
  </si>
  <si>
    <t>Umyvadlo 500, na šrouby do zdi, stoj.baterie - dod+mtž</t>
  </si>
  <si>
    <t>ks</t>
  </si>
  <si>
    <t>Rzt14</t>
  </si>
  <si>
    <t>WC závěsné , vč.kce a nádržky  dod+mtž</t>
  </si>
  <si>
    <t>Rzt15</t>
  </si>
  <si>
    <t>WC invalidní závěsné,mtž prvek a nádržka do stěny - dod+mtž</t>
  </si>
  <si>
    <t>Rzt16</t>
  </si>
  <si>
    <t>Pisoár,senzor, aut.splacování, dod+mtž</t>
  </si>
  <si>
    <t>Rzt17</t>
  </si>
  <si>
    <t>Výlevka závěsná, mtž prvek do stěny, nástěnná pák.baterie, dod+mtž</t>
  </si>
  <si>
    <t>Rzt18</t>
  </si>
  <si>
    <t>Umyvadlo invalidní 64 x 50,5 cm, bílé, stoj.pák.baterie, dod+mtž</t>
  </si>
  <si>
    <t>Rzt19</t>
  </si>
  <si>
    <t>Dřez nerez, dod +mtž</t>
  </si>
  <si>
    <t xml:space="preserve">ks    </t>
  </si>
  <si>
    <t>Rzt23</t>
  </si>
  <si>
    <t>Směšovací podomítkový ventil</t>
  </si>
  <si>
    <t>998725202R00</t>
  </si>
  <si>
    <t>Přesun hmot pro zařizovací předměty v objektech výšky do 12 m</t>
  </si>
  <si>
    <t>904R02</t>
  </si>
  <si>
    <t>Hzs-zkousky v ramci montaz.praci, Topná zkouška</t>
  </si>
  <si>
    <t>732429112R00</t>
  </si>
  <si>
    <t>Čerpadla teplovodní Montáž čerpadel teplovodních oběhových spirálních DN 40</t>
  </si>
  <si>
    <t>Rut05</t>
  </si>
  <si>
    <t>Oběhové čerpadlo elektronicky regul. DN32, závit, 3,2 m3/h, 49 kPa</t>
  </si>
  <si>
    <t>998732201R00</t>
  </si>
  <si>
    <t>Přesun hmot pro strojovny v objektech výšky do 6 m</t>
  </si>
  <si>
    <t>733113113R00</t>
  </si>
  <si>
    <t>Potrubí z trubek závitových příplatek k ceně za zhotovení přípojky z ocelových trubek závitových,  ,, , DN 15</t>
  </si>
  <si>
    <t>733161110R00</t>
  </si>
  <si>
    <t>Potrubí z trubek měděných včetně dodávky materiálu tvrdé, D 42 mm, s 1,5 mm</t>
  </si>
  <si>
    <t>733178112R00</t>
  </si>
  <si>
    <t>Vícevrstvé potrubí polyetylén, hliníková vrstva, polyetytylén vícevrstvé polyetylen-hliníkové, potrubí PEX/AL/PEX, D 16 mm, s 2,0 mm, PN 10, lisovaný spoj s mosaznými tvarovkami</t>
  </si>
  <si>
    <t>733178114R00</t>
  </si>
  <si>
    <t>Vícevrstvé potrubí polyetylén, hliníková vrstva, polyetytylén vícevrstvé polyetylen-hliníkové, potrubí PEX/AL/PEX, D 20 mm, s 2,0 mm, PN 10, lisovaný spoj s mosaznými tvarovkami</t>
  </si>
  <si>
    <t>733178115R00</t>
  </si>
  <si>
    <t>Vícevrstvé potrubí polyetylén, hliníková vrstva, polyetytylén vícevrstvé polyetylen-hliníkové, potrubí PEX/AL/PEX, D 26 mm, s 3,0 mm, PN 10, lisovaný spoj s mosaznými tvarovkami</t>
  </si>
  <si>
    <t>733178116R00</t>
  </si>
  <si>
    <t>Vícevrstvé potrubí polyetylén, hliníková vrstva, polyetytylén vícevrstvé polyetylen-hliníkové, potrubí PEX/AL/PEX, D 32 mm, s 3,0 mm, PN 10, lisovaný spoj s mosaznými tvarovkami</t>
  </si>
  <si>
    <t>733178117R00</t>
  </si>
  <si>
    <t>Vícevrstvé potrubí polyetylén, hliníková vrstva, polyetytylén vícevrstvé polyetylen-hliníkové, potrubí PEX/AL/PEX, D 40 mm, s 3,5 mm, PN 10, lisovaný spoj s mosaznými tvarovkami</t>
  </si>
  <si>
    <t>733190106R00</t>
  </si>
  <si>
    <t>Tlakové zkoušky potrubí ocelových závitových, plastových, měděných do DN 32</t>
  </si>
  <si>
    <t>733190107R00</t>
  </si>
  <si>
    <t>Tlakové zkoušky potrubí ocelových závitových, plastových, měděných přes DN 32 do DN 40</t>
  </si>
  <si>
    <t>757891T10</t>
  </si>
  <si>
    <t>Potrubí měděné 35 x 1,5 mm, tvrdé</t>
  </si>
  <si>
    <t>998733201R00</t>
  </si>
  <si>
    <t>Přesun hmot pro rozvody potrubí, výšky do 6 m</t>
  </si>
  <si>
    <t>734215133R00</t>
  </si>
  <si>
    <t>Ventily odvzdušňovací závitové včetně dodávky materiálu automatický odvzdušňovací ventil , DN 15, PN, 14, mosaz</t>
  </si>
  <si>
    <t>734221672RT3</t>
  </si>
  <si>
    <t>Ventily a kohouty regulační závitové včetně dodávky materiálu termostatická hlavice,  ,  ,  ,  ,  ,, ,</t>
  </si>
  <si>
    <t>734235125R00</t>
  </si>
  <si>
    <t>Ventily a kohouty uzavírací závitové včetně dodávky materiálu kulový kohout, DN 40, vnitřní-vnitřní,, PN 35, mosaz</t>
  </si>
  <si>
    <t>734245125R00</t>
  </si>
  <si>
    <t>Ventily a klapky zpětné závitové včetně dodávky materiálu zpětný ventil, DN 40, vnitřní-vnitřní, závit, PN 10, mosaz</t>
  </si>
  <si>
    <t>734266426R00</t>
  </si>
  <si>
    <t>Šroubení včetně dodávky materiálu šroubení pro radiátory typu VK dvoutrubkový systém s vypouštěním,, DN EK 20 x 15, rohové, PN 10, bronz</t>
  </si>
  <si>
    <t>734295321R00</t>
  </si>
  <si>
    <t>Ostatní armatury kohouty plnící a vypouštěcí včetně dodávky materiálu kulový kohout vypouštěcí a, napouštěcí, DN 15, PN 10, mosaz</t>
  </si>
  <si>
    <t>734295215R00</t>
  </si>
  <si>
    <t>Ostatní armatury filtry a kohouty kulové s filtrem závitové včetně dodávky materiálu filtr, DN 40,, vnitřní-vnitřní závit, PN 20, mosaz</t>
  </si>
  <si>
    <t>734293117R00</t>
  </si>
  <si>
    <t>Ostatní armatury směšovací a rozdělovací armatury včetně dodávky materiálu směšovací ventil, třícestný, DN 32, PN 10, závitový spoj, mosaz</t>
  </si>
  <si>
    <t>734411141R00</t>
  </si>
  <si>
    <t>Teploměry technické a měřiče tepla teploměr dvojkový s pevným stonkem a jímkou rozsah do 200° C DTR,, pevný stonek 60 mm</t>
  </si>
  <si>
    <t>998734201R00</t>
  </si>
  <si>
    <t>Přesun hmot pro armatury v objektech výšky do 6 m</t>
  </si>
  <si>
    <t>735000912R00</t>
  </si>
  <si>
    <t>Regulace otopného systému při opravách vyregulování dvojregulačních ventilů a kohoutů s, termostatickým ovládáním</t>
  </si>
  <si>
    <t>735159111R00</t>
  </si>
  <si>
    <t>Otopná tělesa panelová Montáž otopných těles panelových bez ohledu na počet desek, délky do 1600 mm</t>
  </si>
  <si>
    <t>735191905R00</t>
  </si>
  <si>
    <t>Ostatní opravy otopných těles odvzdušnění otopných těles</t>
  </si>
  <si>
    <t>48458409R</t>
  </si>
  <si>
    <t>těleso otopné deskové ocelové; tepel.výkon 213 W; v = 300 mm; l = 400 mm; hloubka tělesa 65 mm;, způsob připojení pravé spodní; čelní deska hladká; počet desek 1 kus; počet přídavných přestupných</t>
  </si>
  <si>
    <t>48458429R</t>
  </si>
  <si>
    <t>těleso otopné deskové ocelové; tepel.výkon 271 W; v = 400 mm; l = 400 mm; hloubka tělesa 65 mm;, způsob připojení pravé spodní; čelní deska hladká; počet desek 1 kus; počet přídavných přestupných</t>
  </si>
  <si>
    <t>48458452R</t>
  </si>
  <si>
    <t>těleso otopné deskové ocelové; tepel.výkon 491 W; v = 500 mm; l = 600 mm; hloubka tělesa 65 mm;, způsob připojení pravé spodní; čelní deska hladká; počet desek 1 kus; počet přídavných přestupných</t>
  </si>
  <si>
    <t>48458470R</t>
  </si>
  <si>
    <t>těleso otopné deskové ocelové; tepel.výkon 381 W; v = 600 mm; l = 400 mm; hloubka tělesa 65 mm;, způsob připojení pravé spodní; čelní deska hladká; počet desek 1 kus; počet přídavných přestupných</t>
  </si>
  <si>
    <t>48458471R</t>
  </si>
  <si>
    <t>těleso otopné deskové ocelové; tepel.výkon 409 W; v = 600 mm; l = 500 mm; hloubka tělesa 65 mm;, způsob připojení pravé spodní; čelní deska hladká; počet desek 1 kus; počet přídavných přestupných</t>
  </si>
  <si>
    <t>48458472R</t>
  </si>
  <si>
    <t>těleso otopné deskové ocelové; tepel.výkon 572 W; v = 600 mm; l = 600 mm; hloubka tělesa 65 mm;, způsob připojení pravé spodní; čelní deska hladká; počet desek 1 kus; počet přídavných přestupných</t>
  </si>
  <si>
    <t>48458473R</t>
  </si>
  <si>
    <t>těleso otopné deskové ocelové; tepel.výkon 667 W; v = 600 mm; l = 700 mm; hloubka tělesa 65 mm;, způsob připojení pravé spodní; čelní deska hladká; počet desek 1 kus; počet přídavných přestupných</t>
  </si>
  <si>
    <t>48458474R</t>
  </si>
  <si>
    <t>těleso otopné deskové ocelové; tepel.výkon 762 W; v = 600 mm; l = 800 mm; hloubka tělesa 65 mm;, způsob připojení pravé spodní; čelní deska hladká; počet desek 1 kus; počet přídavných přestupných</t>
  </si>
  <si>
    <t>48458476R</t>
  </si>
  <si>
    <t>těleso otopné deskové ocelové; tepel.výkon 953 W; v = 600 mm; l = 1 000 mm; hloubka tělesa 65 mm;, způsob připojení pravé spodní; čelní deska hladká; počet desek 1 kus; počet přídavných přestupných</t>
  </si>
  <si>
    <t>48458478R</t>
  </si>
  <si>
    <t>těleso otopné deskové ocelové; tepel.výkon 1 144 W; v = 600 mm; l = 1 200 mm; hloubka tělesa 65 mm;, způsob připojení pravé spodní; čelní deska hladká; počet desek 1 kus; počet přídavných přestupných</t>
  </si>
  <si>
    <t>48458479R</t>
  </si>
  <si>
    <t>těleso otopné deskové ocelové; tepel.výkon 1 334 W; v = 600 mm; l = 1 400 mm; hloubka tělesa 65 mm;, způsob připojení pravé spodní; čelní deska hladká; počet desek 1 kus; počet přídavných přestupných</t>
  </si>
  <si>
    <t>48458553R</t>
  </si>
  <si>
    <t>těleso otopné deskové ocelové; tepel.výkon 855 W; v = 600 mm; l = 700 mm; hloubka tělesa 68 mm;, způsob připojení pravé spodní; čelní deska hladká; počet desek 2 kus; počet přídavných přestupných</t>
  </si>
  <si>
    <t>48458555R</t>
  </si>
  <si>
    <t>těleso otopné deskové ocelové; tepel.výkon 1 100 W; v = 600 mm; l = 900 mm; hloubka tělesa 68 mm;, způsob připojení pravé spodní; čelní deska hladká; počet desek 2 kus; počet přídavných přestupných</t>
  </si>
  <si>
    <t>48458560R</t>
  </si>
  <si>
    <t>těleso otopné deskové ocelové; tepel.výkon 1 955 W; v = 600 mm; l = 1 600 mm; hloubka tělesa 68 mm;, způsob připojení pravé spodní; čelní deska hladká; počet desek 2 kus; počet přídavných přestupných</t>
  </si>
  <si>
    <t>48458675R</t>
  </si>
  <si>
    <t>těleso otopné deskové ocelové; tepel.výkon 1 468 W; v = 600 mm; l = 900 mm; hloubka tělesa 102 mm;, způsob připojení pravé spodní; čelní deska hladká; počet desek 2 kus; počet přídavných přestupných</t>
  </si>
  <si>
    <t>48458678R</t>
  </si>
  <si>
    <t>těleso otopné deskové ocelové; tepel.výkon 1 957 W; v = 600 mm; l = 1 200 mm; hloubka tělesa 102 mm;, způsob připojení pravé spodní; čelní deska hladká; počet desek 2 kus; počet přídavných přestupných</t>
  </si>
  <si>
    <t>48458679R</t>
  </si>
  <si>
    <t>těleso otopné deskové ocelové; tepel.výkon 2 283 W; v = 600 mm; l = 1 400 mm; hloubka tělesa 102 mm;, způsob připojení pravé spodní; čelní deska hladká; počet desek 2 kus; počet přídavných přestupných</t>
  </si>
  <si>
    <t>48458680R</t>
  </si>
  <si>
    <t>těleso otopné deskové ocelové; tepel.výkon 1 610 W; v = 600 mm; l = 1 600 mm; hloubka tělesa 102 mm;, způsob připojení pravé spodní; čelní deska hladká; počet desek 2 kus; počet přídavných přestupných</t>
  </si>
  <si>
    <t>998735202R00</t>
  </si>
  <si>
    <t>Přesun hmot pro otopná tělesa v objektech výšky do 12 m</t>
  </si>
  <si>
    <t>762085140R00</t>
  </si>
  <si>
    <t>Zvláštní výkony hoblování viditelných částí krovu čtyřstranné</t>
  </si>
  <si>
    <t>Sloupky : 10*3,2</t>
  </si>
  <si>
    <t>Vzpěry : 20*2,0</t>
  </si>
  <si>
    <t>Kleštiny : 50*7,0</t>
  </si>
  <si>
    <t>50*0,5</t>
  </si>
  <si>
    <t>762313113R00</t>
  </si>
  <si>
    <t>Montáž ocelových spojovacích prostředků svorníků, šroubů délky přes 300 do 450 mm</t>
  </si>
  <si>
    <t>Kotvení dřevěných prvků : 3*30/0,5</t>
  </si>
  <si>
    <t>762332120R00</t>
  </si>
  <si>
    <t>Vázané konstrukce krovů montáž střech pultových, sedlových, valbových, stanových čtvercového nebo, obdélníkového půdorysu z řeziva, průřezové plochy přes 120 do 224 cm2</t>
  </si>
  <si>
    <t>Poz (160/120) : 60</t>
  </si>
  <si>
    <t>Vz (120/120) : 56</t>
  </si>
  <si>
    <t>Kr (120/200) : 589</t>
  </si>
  <si>
    <t>KL1 (80/180) : 434+124</t>
  </si>
  <si>
    <t>762332140R00</t>
  </si>
  <si>
    <t>Vázané konstrukce krovů montáž střech pultových, sedlových, valbových, stanových čtvercového nebo, obdélníkového půdorysu z řeziva, průřezové plochy přes 288 do 450 cm2</t>
  </si>
  <si>
    <t>Sl (180/180) : 56</t>
  </si>
  <si>
    <t>Vaz (200/240) : 60</t>
  </si>
  <si>
    <t>762342203RT4</t>
  </si>
  <si>
    <t>Bednění a laťování s dodávkou řeziva laťování střech o sklonu do 60° při vzdálenost latí přes 220 do, 360 mm, vodorovné, včetně dodávky latí 40/60 mm</t>
  </si>
  <si>
    <t>2*9,5*29,60</t>
  </si>
  <si>
    <t>762342204RT4</t>
  </si>
  <si>
    <t>Bednění a laťování s dodávkou řeziva laťování střech o sklonu do 60° kontralatě, přibité, včetně, dodávky latí 40/60 mm</t>
  </si>
  <si>
    <t>Položka pořadí 264 : 562,40000</t>
  </si>
  <si>
    <t>762895000R00</t>
  </si>
  <si>
    <t>Spojovací a ochranné prostředky hřebíky, svory, impregnace</t>
  </si>
  <si>
    <t>STROP NAD 2.NP : 6,41</t>
  </si>
  <si>
    <t>762911121R00</t>
  </si>
  <si>
    <t>Impregnace řeziva tlakovakuová, ochrana proti dřevokazným houbám, plísním a dřevokaznému hmyzu</t>
  </si>
  <si>
    <t>Položka pořadí 278 : 94,22160</t>
  </si>
  <si>
    <t>latě : (0,00733+0,00264)*562,4</t>
  </si>
  <si>
    <t>763613132RT1</t>
  </si>
  <si>
    <t>Montáž opláštění z aglomerovaných desek M.záklopu stropů z desek do tl.18 mm,P+D,šroubov., bez, dodávky desek</t>
  </si>
  <si>
    <t>Položka pořadí 272 : 381,12000</t>
  </si>
  <si>
    <t>763615132R00</t>
  </si>
  <si>
    <t>Montáž opláštění z aglomerovaných desek obložení stropů, z desek tl. do 18 mm, na P+D, šroubované</t>
  </si>
  <si>
    <t>podbití římsy : 2*29,6*(0,2+0,4)</t>
  </si>
  <si>
    <t>Přístřešky - Aq : 2*8</t>
  </si>
  <si>
    <t>764909401R00</t>
  </si>
  <si>
    <t>Klempířské prvky z plechu s povrchovou úpravou doplňky hydroizolační difuzní fólie,  ,</t>
  </si>
  <si>
    <t xml:space="preserve">Při styku dřeva se zdivem : </t>
  </si>
  <si>
    <t>pozednice : 60*0,5</t>
  </si>
  <si>
    <t>vaznice : 4*0,5</t>
  </si>
  <si>
    <t>sloupky : 14*0,25</t>
  </si>
  <si>
    <t>766427112R00</t>
  </si>
  <si>
    <t>Montáž obložení podhledů doplňkové konstrukce podkladový rošt</t>
  </si>
  <si>
    <t>podbití římsy : 2*29,6*2</t>
  </si>
  <si>
    <t>342264052T001</t>
  </si>
  <si>
    <t>Rošt hliníkový, krokvové závěsy</t>
  </si>
  <si>
    <t>pro tep.izolaci pod krokve : 2*9,0*23,60-0,8*1,4*39</t>
  </si>
  <si>
    <t>762395000R00</t>
  </si>
  <si>
    <t>Spojovací a ochranné prostředky pro střechy</t>
  </si>
  <si>
    <t xml:space="preserve">příložky, šrouby atd. : </t>
  </si>
  <si>
    <t>Položka pořadí 267 : 106,23873</t>
  </si>
  <si>
    <t>762441112RT21</t>
  </si>
  <si>
    <t>Montáž obložení okapu,OSB desky,1vrst.,šroubováním, včetně dodávky desky OSB tl. 18 mm</t>
  </si>
  <si>
    <t>Rovná střecha (nižší) : 3,175</t>
  </si>
  <si>
    <t>Rovná střecha (vyšší) : 3,875</t>
  </si>
  <si>
    <t>762822110RT31</t>
  </si>
  <si>
    <t>Montáž stropnic hraněných pl. do 144 cm2, včetně dodávky řeziva, hranoly 8/12</t>
  </si>
  <si>
    <t>DN-01 : 20,87*9</t>
  </si>
  <si>
    <t>DN-02 : 4,17*18</t>
  </si>
  <si>
    <t>DN-03 : 3,2*9</t>
  </si>
  <si>
    <t>DN-04 : 20,87*18</t>
  </si>
  <si>
    <t>31179129R</t>
  </si>
  <si>
    <t>tyč závitová M16; l = 1 000 mm; mat. ocel 4,8 - DIN 975; povrch pozink</t>
  </si>
  <si>
    <t>Kotvení dřevěných prvků : 180*0,5</t>
  </si>
  <si>
    <t>59533320R</t>
  </si>
  <si>
    <t>deska konstrukční cementová; povrch. úprava skelná tkanina; tl = 12,5 mm; š = 900,0 cm; l = 1 200,0, cm</t>
  </si>
  <si>
    <t>podbití římsy : 2*29,6*(0,2+0,4)*1,15</t>
  </si>
  <si>
    <t>Přístřešky - Aq : 2*8*1,15</t>
  </si>
  <si>
    <t>60596002R1</t>
  </si>
  <si>
    <t>Řezivo - fošny, hranoly (C24)</t>
  </si>
  <si>
    <t>Poz (160/120) : 60*0,16*0,12*1,1</t>
  </si>
  <si>
    <t>Vz (120/120) : 56*0,12*0,12*1,1</t>
  </si>
  <si>
    <t>Kr (120/200) : 589*0,12*0,20*1,1</t>
  </si>
  <si>
    <t>KL1 (80/180) : (434+124)*0,08*0,18*1,1</t>
  </si>
  <si>
    <t>Sl (180/180) : 56*0,18*0,18*1,1</t>
  </si>
  <si>
    <t>Vaz (200/240) : 60*0,20*0,24*1,1</t>
  </si>
  <si>
    <t>podbití římsy : 2*29,6*2*0,06*0,08*1,1</t>
  </si>
  <si>
    <t>60726010AR1</t>
  </si>
  <si>
    <t>Deska dřevoštěpková OSB 4 tl. 10 mm</t>
  </si>
  <si>
    <t>Položka pořadí 268 : 381,12000*1,15</t>
  </si>
  <si>
    <t>998762202R00</t>
  </si>
  <si>
    <t>Přesun hmot pro konstrukce tesařské v objektech výšky do 12 m</t>
  </si>
  <si>
    <t>764454291R00</t>
  </si>
  <si>
    <t>Odpadní trouby z pozinkovaného plechu montáž vč. spojovacích prostředků trub Pz odpadních kruhových</t>
  </si>
  <si>
    <t>764918333R00</t>
  </si>
  <si>
    <t>Lemování z ocelových plechů s povrchovou úpravou výroba (zhotovení) a montáž lemování zdí na, plochých střechách včetně rohů, spojů, lišt a dilatací, rš 400 mm</t>
  </si>
  <si>
    <t>Přístřešek - Opl2 : 2*2,8</t>
  </si>
  <si>
    <t>764902312R001</t>
  </si>
  <si>
    <t>Sněhový rozražeč, do dřeva, pozinkovaný plech s PUR povrchovou úpravou, RAL 7016</t>
  </si>
  <si>
    <t>SnZ : 200</t>
  </si>
  <si>
    <t>764908106R001</t>
  </si>
  <si>
    <t>Žlab podokapní půlkruhový R,velikost 190 mm, pozinkovaný plech s PUR povrchovou úpravou, RAL 7016</t>
  </si>
  <si>
    <t>Žl : 30</t>
  </si>
  <si>
    <t>764908110R001</t>
  </si>
  <si>
    <t>Odpadní trouby kruhové, D 150 mm, pozinkovaný plech s PUR povrchovou úpravou, RAL 7016</t>
  </si>
  <si>
    <t>SSv : 14</t>
  </si>
  <si>
    <t>764908303R001</t>
  </si>
  <si>
    <t>Oplechování parapetů, rš 330 mm, pozinkovaný plech s PUR povrchovou úpravou, RAL 7016</t>
  </si>
  <si>
    <t>764918232R001</t>
  </si>
  <si>
    <t>Z+M okapů z poplast.pl. živič. fól.krytina, rš 300 mm</t>
  </si>
  <si>
    <t>Ok : 60</t>
  </si>
  <si>
    <t>764918315R001</t>
  </si>
  <si>
    <t>Z+M lemování z poplast.plechu na stř.s tvrd.krytinou rš 800mm</t>
  </si>
  <si>
    <t>Opl4 : 18</t>
  </si>
  <si>
    <t>764918913R001</t>
  </si>
  <si>
    <t>Z+M závětrné lišty z poplast..plechu  rš 600 mm</t>
  </si>
  <si>
    <t>ZáL : 16</t>
  </si>
  <si>
    <t>13851062R1</t>
  </si>
  <si>
    <t>Tabule plechová tl.0,5mm 1230x2000, pozinkovaný plech s PUR povrchovou úpravou, RAL 7016</t>
  </si>
  <si>
    <t xml:space="preserve">    (60*0,30+18*0,80+16*0,60)*1,15</t>
  </si>
  <si>
    <t>tabule 1230x2000 mm : 1,23*2*20</t>
  </si>
  <si>
    <t>14215910R1</t>
  </si>
  <si>
    <t>Trubka ocelová D 160x4,0 mm</t>
  </si>
  <si>
    <t>998764202R00</t>
  </si>
  <si>
    <t>Přesun hmot pro konstrukce klempířské v objektech výšky do 12 m</t>
  </si>
  <si>
    <t>765312315R00</t>
  </si>
  <si>
    <t>Krytina pálená střech jednoduchých příplatek za tašky pro připojení hřebene,  , povrchová úprava, engoba,</t>
  </si>
  <si>
    <t>první řada u hřebene : 2*29,6</t>
  </si>
  <si>
    <t>765312332R00</t>
  </si>
  <si>
    <t>Krytina pálená doplňky drážková, hřeben s větracím pásem kovovým, povrchová úprava engoba</t>
  </si>
  <si>
    <t>765312383R00</t>
  </si>
  <si>
    <t>Krytina pálená doplňky drážková, taška prostupová s nástavcem pro anténu, povrchová úprava engoba</t>
  </si>
  <si>
    <t>765312388R00</t>
  </si>
  <si>
    <t>Krytina pálená doplňky drážková, taška prostupová s nástavcem pro odvětrání, povrchová úprava engoba</t>
  </si>
  <si>
    <t>765312395R00</t>
  </si>
  <si>
    <t>Krytina pálená doplňky drážková, mřížka větrací 100 cm univerzální,</t>
  </si>
  <si>
    <t>2*29,6</t>
  </si>
  <si>
    <t>765901102R00</t>
  </si>
  <si>
    <t>Fólie parotěsné, difúzní a vodotěsné Fólie podstřešní difuzní na krokve,</t>
  </si>
  <si>
    <t>765312312R001</t>
  </si>
  <si>
    <t>, engoba dvoubarevná, drážková taška posuvná</t>
  </si>
  <si>
    <t>2*9,5*29,60-0,8*1,4*39-0,8*0,8*2</t>
  </si>
  <si>
    <t>998765202R00</t>
  </si>
  <si>
    <t>Přesun hmot pro krytiny tvrdé v objektech výšky do 12 m</t>
  </si>
  <si>
    <t>775592002R00</t>
  </si>
  <si>
    <t>Ostatní práce broušení dřevěných podlah střední zr.36-40</t>
  </si>
  <si>
    <t>Podlaha 2NP : 323,3</t>
  </si>
  <si>
    <t>Podlaha 2NP : 2*323,3</t>
  </si>
  <si>
    <t>Podlaha 3NP : 8,6+10,4+150+42,4</t>
  </si>
  <si>
    <t>763614231RT61</t>
  </si>
  <si>
    <t>M.podlahy z desek nad tl.18 mm, na sraz, šroubov., vč. dodávky desky OSB 4P+D tl. 22 mm broušené</t>
  </si>
  <si>
    <t>Podlaha 3NP : 8,6+10,4+150+42,4+72,6</t>
  </si>
  <si>
    <t>998766202R00</t>
  </si>
  <si>
    <t>Přesun hmot pro konstrukce truhlářské v objektech výšky do 12 m</t>
  </si>
  <si>
    <t>766111001VC0</t>
  </si>
  <si>
    <t>D+M dveře dřevěné/sklo, HPL, 900x1970 mm, 1-kř., EI 30 DP3+C, rozeta, AL klika, samozavírač, viz PD, - Výplně otvorů požární výplně</t>
  </si>
  <si>
    <t>766111002VC0</t>
  </si>
  <si>
    <t>D+M dveře dřevěné, HPL, 900x1970 mm, 1-kř., EW 45 DP2+C, rozeta, AL klika, samozavírač, viz PD -, Výplně otvorů požární výplně</t>
  </si>
  <si>
    <t>766111003VC0</t>
  </si>
  <si>
    <t>D+M dveře dřevěné, HPL, 900x1970 mm, 1-kř., EI 30 DP3+C, rozeta, AL klika, samozavírač, viz PD -, Výplně otvorů požární výplně</t>
  </si>
  <si>
    <t>766111004VC0</t>
  </si>
  <si>
    <t>D+M dveře dřevěné, HPL, 900x2400 mm, 1-kř., EI 30 DP3+C, rozeta, AL klika, samozavírač, viz PD -, Výplně otvorů požární výplně</t>
  </si>
  <si>
    <t>766111005VC0</t>
  </si>
  <si>
    <t>D+M dveře dřevěné, HPL, 1800x2400 mm, 2-kř., EI 30 DP3+C, rozeta, AL klika, samozavírač, viz PD -, Výplně otvorů požární výplně</t>
  </si>
  <si>
    <t>766111006VC0</t>
  </si>
  <si>
    <t>D+M dveře dřevěné/sklo, HPL, 1400x2400 mm, 2-kř., EI 30 DP3+C, rozeta, AL klika, samozavírač, viz PD, - Výplně otvorů požární výplně</t>
  </si>
  <si>
    <t>766111007VC0</t>
  </si>
  <si>
    <t>D+M dveře dřevěné/sklo, HPL, 900x2250 mm, 1-kř., EI 15 DP3+C, rozeta, AL klika, samozavírač, madlo,, viz PD - Výplně otvorů požární výplně</t>
  </si>
  <si>
    <t>766112001VC0</t>
  </si>
  <si>
    <t>D+M dveře dřevěné/sklo, HPL, 1900x2450 mm, 2-kř., rozeta, AL klika, samozavírač, viz PD - Výplně, otvorů interiér</t>
  </si>
  <si>
    <t>766112002VC0</t>
  </si>
  <si>
    <t>D+M dveře dřevěné/sklo, HPL, 900x1970 mm, 1-kř., rozeta, AL klika, samozavírač, viz PD - Výplně, otvorů interiér</t>
  </si>
  <si>
    <t>766112003VC0</t>
  </si>
  <si>
    <t>D+M dveře dřevěné/sklo, HPL, 1100x2100 mm, 1-kř., rozeta, AL klika, samozavírač, viz PD - Výplně, otvorů interiér</t>
  </si>
  <si>
    <t>766112004VC0</t>
  </si>
  <si>
    <t>D+M dveře dřevěné/sklo, HPL, 700x1970 mm, 1-kř., rozeta, AL klika, samozavírač, viz PD - Výplně, otvorů interiér</t>
  </si>
  <si>
    <t>d4P/In : 1+3</t>
  </si>
  <si>
    <t>d4L/In : 2</t>
  </si>
  <si>
    <t>766112005VC0</t>
  </si>
  <si>
    <t>D+M dveře dřevěné, HPL, 700x1970 mm, 1-kř., rozeta, AL klika, mřížka, viz PD - Výplně otvorů, interiér</t>
  </si>
  <si>
    <t>d5P/In : 4+4</t>
  </si>
  <si>
    <t>d5L/In : 3+3</t>
  </si>
  <si>
    <t>766112006VC0</t>
  </si>
  <si>
    <t>D+M dveře dřevěné, HPL, 900x1970 mm, 1-kř., rozeta, AL klika, mřížka, viz PD - Výplně otvorů, interiér</t>
  </si>
  <si>
    <t>d6L/In : 2+1</t>
  </si>
  <si>
    <t>766112007VC0</t>
  </si>
  <si>
    <t>D+M dveře dřevěné, HPL, 800x1970 mm, 1-kř., rozeta, AL klika, mřížka, viz PD - Výplně otvorů, interiér</t>
  </si>
  <si>
    <t>766112008VC0</t>
  </si>
  <si>
    <t>D+M dveře dřevěné/sklo, HPL, 900x1970 mm, 1-kř., rozeta, AL klika, viz PD - Výplně otvorů interiér</t>
  </si>
  <si>
    <t>766112010VC0</t>
  </si>
  <si>
    <t>D+M dveře dřevěné/sklo, HPL, 1800x2400 mm, 2-kř., rozeta, AL klika, samozavírač, madlo, viz PD -, Výplně otvorů interiér</t>
  </si>
  <si>
    <t>766112011VC0</t>
  </si>
  <si>
    <t>D+M dveře dřevěné, HPL, 900x2400 mm, 1-kř., rozeta, AL klika, samozavírač, viz PD - Výplně otvorů, interiér</t>
  </si>
  <si>
    <t>766112012VC0</t>
  </si>
  <si>
    <t>D+M dveře dřevěné/sklo, HPL, 900x2250 mm, 1-kř., rozeta, AL klika, viz PD - Výplně otvorů interiér</t>
  </si>
  <si>
    <t>d12P/In : 1</t>
  </si>
  <si>
    <t>998766201V01</t>
  </si>
  <si>
    <t>Přesun hmot pro truhlářské konstr., výšky do 6 m, dřevěné výplně otvorů</t>
  </si>
  <si>
    <t>767995103R00</t>
  </si>
  <si>
    <t>Výroba a montáž atypických kovovových doplňků staveb hmotnosti přes 10 do 20 kg</t>
  </si>
  <si>
    <t>kg</t>
  </si>
  <si>
    <t xml:space="preserve">Konstrukce přístřešku : </t>
  </si>
  <si>
    <t>Tá : 2*12*1,578</t>
  </si>
  <si>
    <t>kvP : 12*5</t>
  </si>
  <si>
    <t>R : 2*12,2*9,82</t>
  </si>
  <si>
    <t>Spoje, plechy atd. : 0,1</t>
  </si>
  <si>
    <t>767995105R00</t>
  </si>
  <si>
    <t>Výroba a montáž atypických kovovových doplňků staveb hmotnosti přes 50 do 100 kg</t>
  </si>
  <si>
    <t xml:space="preserve">Konstrukce samonosného podhledu : </t>
  </si>
  <si>
    <t>K1 : 21*12,811</t>
  </si>
  <si>
    <t>K2 : 2*12,811</t>
  </si>
  <si>
    <t>K3 : 14*13,969</t>
  </si>
  <si>
    <t>K4 : 20*13,969</t>
  </si>
  <si>
    <t xml:space="preserve">viz statika - Podchycení základových konstrukcí : </t>
  </si>
  <si>
    <t>U280 : 4*3,1*41,8</t>
  </si>
  <si>
    <t>P8-100x720 : (5*2)*0,72*0,1*63</t>
  </si>
  <si>
    <t>Sloupky HEB 120 - 2400 mm : 2,4*5*26,7</t>
  </si>
  <si>
    <t>P10-300x300 : 4*0,3*0,3*78,5</t>
  </si>
  <si>
    <t>2x U120 - 1500 mm : 1,5*2*13,4</t>
  </si>
  <si>
    <t>P10-300x300 : 0,3*0,3*78,5</t>
  </si>
  <si>
    <t>767995110T00</t>
  </si>
  <si>
    <t>Žárové zinkování</t>
  </si>
  <si>
    <t>Položka pořadí 399 : 371,22800</t>
  </si>
  <si>
    <t>767011001VC0</t>
  </si>
  <si>
    <t>D+M vstupní a vjezdová branka průjezdu, 3000x1500 mm, 2-kř., pozink, včetně kotvení, viz PD -, Zámečnické výrobky</t>
  </si>
  <si>
    <t>9/Ex : 2</t>
  </si>
  <si>
    <t>767012001VC0</t>
  </si>
  <si>
    <t>D+M madlo, délka 8 m, vč. kotvení a nátěru, viz PD - Zámečnické výrobky</t>
  </si>
  <si>
    <t>M1a/Sch : 1</t>
  </si>
  <si>
    <t>767012002VC0</t>
  </si>
  <si>
    <t>M1b/Sch : 1</t>
  </si>
  <si>
    <t>767012003VC0</t>
  </si>
  <si>
    <t>D+M madlo, délka 7 m, vč. kotvení a nátěru, viz PD - Zámečnické výrobky</t>
  </si>
  <si>
    <t>M1c/Sch : 1</t>
  </si>
  <si>
    <t>767012004VC0</t>
  </si>
  <si>
    <t>D+M madlo, délka 11 m, vč. kotvení a nátěru, viz PD - Zámečnické výrobky</t>
  </si>
  <si>
    <t>M1d/Sch : 1</t>
  </si>
  <si>
    <t>767012005VC0</t>
  </si>
  <si>
    <t>M2a/Sch : 1</t>
  </si>
  <si>
    <t>767012006VC0</t>
  </si>
  <si>
    <t>M2b/Sch : 1</t>
  </si>
  <si>
    <t>767012007VC0</t>
  </si>
  <si>
    <t>D+M madlo, délka 5 m, vč. kotvení a nátěru, viz PD - Zámečnické výrobky</t>
  </si>
  <si>
    <t>M3/Sch : 2</t>
  </si>
  <si>
    <t>767011008XC0</t>
  </si>
  <si>
    <t>D+M Pevné kryty vnitřních dilatačních spár, viz PD</t>
  </si>
  <si>
    <t>1NP : 1,3+2*2,25</t>
  </si>
  <si>
    <t>2NP : 1,3+2*2,25</t>
  </si>
  <si>
    <t>13211258R</t>
  </si>
  <si>
    <t>tyč ocelová tvarovaná kruhová válcovaná za tepla 11373 (S 235JR); d = 16,0 mm</t>
  </si>
  <si>
    <t>Tá : 2*12*1,578/1000*1,1</t>
  </si>
  <si>
    <t>13383315R</t>
  </si>
  <si>
    <t>tyč ocelová profilová válcovaná za tepla 11373 (S 235JR); průřez IPE; výška 100 mm</t>
  </si>
  <si>
    <t>R : 2*12,2*9,82/1000*1,1</t>
  </si>
  <si>
    <t>2x U120 - 1500 mm : 1,5*2*13,4/1000*1,1</t>
  </si>
  <si>
    <t>13388430R</t>
  </si>
  <si>
    <t>tyč ocelová profilová válcovaná za tepla 11375 (S 235JR); průřez HEB; výška 120 mm</t>
  </si>
  <si>
    <t>Sloupky HEB 120 - 2400 mm : 2,4*5*26,7/1000*1,1</t>
  </si>
  <si>
    <t>13483435R</t>
  </si>
  <si>
    <t>tyč ocelová profilová válcovaná za tepla 11375 (S235JR); průřez U; výška 280 mm</t>
  </si>
  <si>
    <t>U280 : 4*3,1*41,80/1000*1,1</t>
  </si>
  <si>
    <t>13611224R</t>
  </si>
  <si>
    <t>plech ocelový válcovaný za tepla 11375 (S235JR); povrch hladký; tl.  8,00 mm</t>
  </si>
  <si>
    <t>P8-100x720 : (5*2)*0,72*0,1*63/1000*1,1</t>
  </si>
  <si>
    <t>P10-300x300 : 4*0,3*0,3*78,5/1000*1,1</t>
  </si>
  <si>
    <t>P10-300x300 : 0,3*0,3*78,5/1000*1,1</t>
  </si>
  <si>
    <t>14500001T</t>
  </si>
  <si>
    <t>Drobný materiál</t>
  </si>
  <si>
    <t>kvP : 12*5/1000</t>
  </si>
  <si>
    <t>Spoje, plechy atd. : (33,748+172,9204)/1000</t>
  </si>
  <si>
    <t>14587292R1</t>
  </si>
  <si>
    <t>Profil čtvercový uzavř.svařovaný  S235  80 x 6 mm</t>
  </si>
  <si>
    <t>K1 : 21*12,811/1000*1,1</t>
  </si>
  <si>
    <t>K2 : 2*12,811/1000*1,1</t>
  </si>
  <si>
    <t>14587296R1</t>
  </si>
  <si>
    <t>Profil čtvercový uzavř.svařovaný  S235  100 x 5 mm</t>
  </si>
  <si>
    <t>K3 : 14*13,969/1000*1,1</t>
  </si>
  <si>
    <t>K4 : 20*13,969/1000*1,1</t>
  </si>
  <si>
    <t>998767202R00</t>
  </si>
  <si>
    <t>Přesun hmot pro kovové stavební doplňk. konstrukce v objektech výšky do 12 m</t>
  </si>
  <si>
    <t>766601211R00</t>
  </si>
  <si>
    <t>Těsnění připojovací spáry spára ostění, interiér - fólie parotěsná šířky 75 mm samolepicí, výplň PU, pěnou, exteriér - páska paropropustná šířky 10 mm, tl. 2/10 mm expanzní,</t>
  </si>
  <si>
    <t>Vs1 - Vs5 : 2*(2,1+2,575)*2+2*(1,3+2,25)*1+2*(1,1+2,575)*1+2*(1,1+2,3)*1+2*(1,1+2,25)*1</t>
  </si>
  <si>
    <t>1 - 5 : 2*(2+1,5)*18+2*(1,5+1,75)*1+2*(1,2+1,5)*2+2*(1+1,25)*2+2*(0,9+1,2)*6</t>
  </si>
  <si>
    <t>6-8 : 2*(0,6+1,2)*4+2*(1+1,5)*1+2*(1,2+1,5)*1</t>
  </si>
  <si>
    <t>786622211RT2</t>
  </si>
  <si>
    <t>Zastiňující zařízení lamelové žaluzie vnitřní vč. dodávky, pro okna plastová</t>
  </si>
  <si>
    <t xml:space="preserve">Pozn. vypočtena plocha okna : </t>
  </si>
  <si>
    <t>1 - 5 : 2*1,5*18+1,5*1,75+1,2*1,5*2+1*1,25</t>
  </si>
  <si>
    <t>6-8 : 1*1,5*+1,2*1,5</t>
  </si>
  <si>
    <t>769011001VC0</t>
  </si>
  <si>
    <t>D+M vstupní hliníkové dveře, prosklené, 2100x2575 mm, 2-kř., samozav., el.zámek, viz PD - Výplně, otvorů exteriér</t>
  </si>
  <si>
    <t>Vs1/Ex : 2</t>
  </si>
  <si>
    <t>769011002VC0</t>
  </si>
  <si>
    <t>D+M vstupní hliníkové dveře, prosklené, 1300x2250 mm, 1-kř., samozav., panika, el.zámek, viz PD -, Výplně otvorů exteriér</t>
  </si>
  <si>
    <t>Vs2/Ex : 1</t>
  </si>
  <si>
    <t>769011003VC0</t>
  </si>
  <si>
    <t>D+M vstupní hliníkové dveře, prosklené, 1100x2575mm, 1-kř., samozav., panika, viz PD - Výplně otvorů, exteriér</t>
  </si>
  <si>
    <t>Vs3/Ex : 1</t>
  </si>
  <si>
    <t>769011004VC0</t>
  </si>
  <si>
    <t>D+M vstupní hliníkové dveře, prosklené, 1100x2300mm, 1-kř., samozav., panika, viz PD - Výplně otvorů, exteriér</t>
  </si>
  <si>
    <t>Vs4/Ex : 1</t>
  </si>
  <si>
    <t>769011005VC0</t>
  </si>
  <si>
    <t>D+M hliníkové dveře, plné, 1100x2250 mm, 1-kř., viz PD - Výplně otvorů exteriér</t>
  </si>
  <si>
    <t>Vs5/Ex : 1</t>
  </si>
  <si>
    <t>769012001VC0</t>
  </si>
  <si>
    <t>D+M hliníkové okno, 2000x1500 mm, dvoudílné, O/S, viz PD - Výplně otvorů exteriér</t>
  </si>
  <si>
    <t>1/Ex : 18</t>
  </si>
  <si>
    <t>769012002VC0</t>
  </si>
  <si>
    <t>D+M hliníkové okno, 1500x1750 mm, dvoudílné, O/S, viz PD - Výplně otvorů exteriér</t>
  </si>
  <si>
    <t>2/Ex : 1</t>
  </si>
  <si>
    <t>769012003VC0</t>
  </si>
  <si>
    <t>D+M hliníkové okno, 1200x1500 mm, jednodílné, O/S, viz PD - Výplně otvorů exteriér</t>
  </si>
  <si>
    <t>3/Ex : 2</t>
  </si>
  <si>
    <t>769012004VC0</t>
  </si>
  <si>
    <t>D+M hliníkové okno, 1000x1250 mm, jednodílné, O/S, viz PD - Výplně otvorů exteriér</t>
  </si>
  <si>
    <t>4/Ex : 2</t>
  </si>
  <si>
    <t>769012005VC0</t>
  </si>
  <si>
    <t>D+M hliníkové okno, 900x1200 mm, jednodílné, O/S, viz PD - Výplně otvorů exteriér</t>
  </si>
  <si>
    <t>5/Ex : 6</t>
  </si>
  <si>
    <t>769012006VC0</t>
  </si>
  <si>
    <t>D+M hliníkové okno, 600x1200 mm, jednodílné, O/S, viz PD - Výplně otvorů exteriér</t>
  </si>
  <si>
    <t>6/Ex : 4</t>
  </si>
  <si>
    <t>769012007VC0</t>
  </si>
  <si>
    <t>D+M hliníkové okno, 1000x1500 mm, jednodílné, O/S, viz PD - Výplně otvorů exteriér</t>
  </si>
  <si>
    <t>7/Ex : 1</t>
  </si>
  <si>
    <t>769012008VC0</t>
  </si>
  <si>
    <t>8/Ex : 1</t>
  </si>
  <si>
    <t>769013001VC0</t>
  </si>
  <si>
    <t>D+M plastové střešní okno, 800x1400 mm, kyvné, žaluzie, lemování, viz PD - Výplně otvorů exteriér</t>
  </si>
  <si>
    <t>SO/Ex : 33</t>
  </si>
  <si>
    <t>769013002VC0</t>
  </si>
  <si>
    <t>D+M plastové střešní okno, 800x1400 mm, kyvné, žaluzie, el.pohon, lemování, viz PD - Výplně otvorů, exteriér</t>
  </si>
  <si>
    <t>SO/Ex (m.č.304, 304) : 4+2</t>
  </si>
  <si>
    <t>769013003VC0</t>
  </si>
  <si>
    <t>D+M plastový střešní výlez, 800x800 mm, otvíravé, viz PD - Výplně otvorů exteriér</t>
  </si>
  <si>
    <t>SO-v/Ex : 2</t>
  </si>
  <si>
    <t>769014009VC0</t>
  </si>
  <si>
    <t>D+M hliníkové okno, 2100x1500 mm, jednodílné, F, viz PD - Výplně otvorů interiér</t>
  </si>
  <si>
    <t>d9/In : 1+2</t>
  </si>
  <si>
    <t>998769201T00</t>
  </si>
  <si>
    <t>Přesun hmot pro plastové a hliníkové výplně otvorů</t>
  </si>
  <si>
    <t>771101210R00</t>
  </si>
  <si>
    <t>Příprava podkladu pod dlažby penetrace podkladu pod dlažby</t>
  </si>
  <si>
    <t>Podlaha : 225,1</t>
  </si>
  <si>
    <t>Soklíky : (214,5+65,768)*0,10</t>
  </si>
  <si>
    <t>Schody : 114,9*(0,30+0,16)</t>
  </si>
  <si>
    <t>771212113R00</t>
  </si>
  <si>
    <t>Kladení dlažby keramické do tmele velikosti do 400 x 400 m</t>
  </si>
  <si>
    <t>1NP : 11,5+22,8+8,4+2,3+4,5+1,2+1,2+4,6+2*1,2+5,2+7,4+15,3+5,0+13,6+3,9+4,8+3,7+1,2+1,3+11,4</t>
  </si>
  <si>
    <t>2NP : 22,2+14,8+7,2+2,3+4,6+2*1,2+6,2+2*1,2+5,2+3,7+2,2+2,2+18,0</t>
  </si>
  <si>
    <t>771475014R00</t>
  </si>
  <si>
    <t>Montáž soklíků z dlaždic keramických výšky 100 mm, soklíků vodorovných, kladených do flexibilního, tmele</t>
  </si>
  <si>
    <t>1NP : 13,5+22,1+14,1+12,1+21,2+9,0+20,1+7,9+13,7</t>
  </si>
  <si>
    <t>2NP : 23,2+22,3+11,2+5,9+18,2</t>
  </si>
  <si>
    <t>771475034R00</t>
  </si>
  <si>
    <t>Montáž soklíků z dlaždic keramických výšky 100 mm, soklíků schodišťových stupňovitých, kladených do, flexibilního tmele</t>
  </si>
  <si>
    <t xml:space="preserve">schodiště : </t>
  </si>
  <si>
    <t>S112 : 5*2*(0,16+0,3)</t>
  </si>
  <si>
    <t>S115, S201a, S301 : (2*11+9+15)*2*(0,153+0,3)</t>
  </si>
  <si>
    <t>N134, N219 : 11*2*2*(0,153+0,29)</t>
  </si>
  <si>
    <t>771577113R00</t>
  </si>
  <si>
    <t>Hrany schodů, dilatační, koutové, ukončovací a přechodové profily profily přechodové eloxovaný, hliník, dekorativní spojení dvou podlah stejné výšky, uložení do tmele, výška profilu 8 mm, šířka</t>
  </si>
  <si>
    <t>0,9*4+1,8+1,4+0,9*2+1,9*2+0,9+1,1*2+0,7*20+0,9*3+0,8*2+0,9*3+1,8+0,9*2</t>
  </si>
  <si>
    <t>771578011R00</t>
  </si>
  <si>
    <t>Zvláštní úpravy spár spára podlaha-stěna silikonem</t>
  </si>
  <si>
    <t>1NP : 13,5+22,1+14,1+6,0+8,9+4,5+4,5+11,4+2*4,5+9,1+12,1+21,2+9,0+20,1+7,9+8,7+3,7+4,5+4,6+13,7</t>
  </si>
  <si>
    <t>2NP : 23,2+22,3+11,2+5,9+8,8+2*4,5+12,2+2*4,5+9,1+7,6+6,5+6,5+18,2</t>
  </si>
  <si>
    <t>771579793R00</t>
  </si>
  <si>
    <t>Příplatky k položkám montáže podlah keramických příplatek za spárovací hmotu - plošně</t>
  </si>
  <si>
    <t>771120111R001</t>
  </si>
  <si>
    <t>Kladení dlaždic na stupnice do tmele, jedna řada, kladení do vzoru</t>
  </si>
  <si>
    <t>S112 : 5*1,7</t>
  </si>
  <si>
    <t>S115, S201a, S301 : (2*11+9+15)*1,5</t>
  </si>
  <si>
    <t>N134, N219 : 11*(1,625+1,975)/2+11*1,6</t>
  </si>
  <si>
    <t>771120211R001</t>
  </si>
  <si>
    <t>Kladení dlaždic na podstupnice do tmele, 1 řada, kladení do vzoru</t>
  </si>
  <si>
    <t>59764223X</t>
  </si>
  <si>
    <t>Dlažba keramická žíhaná barevná 400x400x10 mm</t>
  </si>
  <si>
    <t>Podlaha : 225,1*1,1</t>
  </si>
  <si>
    <t>597642400R</t>
  </si>
  <si>
    <t>dlažba keramická schodovka; š = 300 mm; l = 300 mm; h = 9,0 mm; povrch matný; pro interiér</t>
  </si>
  <si>
    <t>schodiště : 114,9*(0,3+0,16)*1,1</t>
  </si>
  <si>
    <t>597642420X</t>
  </si>
  <si>
    <t>Dlažba sokl fabionový 30x9 cm</t>
  </si>
  <si>
    <t xml:space="preserve">    (214,5+65,768)/0,3*1,07</t>
  </si>
  <si>
    <t>1000</t>
  </si>
  <si>
    <t>998771202R00</t>
  </si>
  <si>
    <t>Přesun hmot pro podlahy z dlaždic, výšky do 12 m</t>
  </si>
  <si>
    <t>776101121R00</t>
  </si>
  <si>
    <t>Přípravné práce penetrace podkladu</t>
  </si>
  <si>
    <t>396,1+255,9</t>
  </si>
  <si>
    <t>776431010R00</t>
  </si>
  <si>
    <t>Montáž, lepení podlah. soklíků z kobercových pásů včetně dodávky kobercové lišty</t>
  </si>
  <si>
    <t>2NP : 20,3+26,6+41,8+9,6+19,1+36</t>
  </si>
  <si>
    <t>776521100RT1</t>
  </si>
  <si>
    <t>Lepení povlakových podlah z plastů Lepení povlakových podlah z plastů - pásy z PVC, montáž,</t>
  </si>
  <si>
    <t>1NP : 120,7+64</t>
  </si>
  <si>
    <t>3NP : 8,6+10,4+150+42,4</t>
  </si>
  <si>
    <t>776522300T00</t>
  </si>
  <si>
    <t>Vytažení PVC/vinylu na stěnu v.100mm, ukončovací AL profil, výlň rohu pryž.klínem</t>
  </si>
  <si>
    <t>1NP : 47,6+35,1</t>
  </si>
  <si>
    <t>3NP : 13,4+12,9+56,5+28,6</t>
  </si>
  <si>
    <t>776572100RV1</t>
  </si>
  <si>
    <t>Položení povlakových podlah textilních včetně dodávky koberce zátěžového, lepením</t>
  </si>
  <si>
    <t>2NP : 25+44+89,7+4,5+22,7+70</t>
  </si>
  <si>
    <t>776971210R00</t>
  </si>
  <si>
    <t>Čisticí zóny a rohože textilní rohož, z PVC/PP, tloušťky 10 mm</t>
  </si>
  <si>
    <t>Čz3 : 2,2*4,0</t>
  </si>
  <si>
    <t>Čz4 : 2,7*2,7</t>
  </si>
  <si>
    <t>Čz5 : 1,8*1,4</t>
  </si>
  <si>
    <t>Čz6 : 1,8*2,5</t>
  </si>
  <si>
    <t>776974100R00</t>
  </si>
  <si>
    <t>Čisticí zóny a rohože škrabák, z žárově zinkovaných roštů bez rámu, tloušťky 30 mm</t>
  </si>
  <si>
    <t>Čz1 : 2,05*1,2*2</t>
  </si>
  <si>
    <t>Čz2 : 1,0*1,0*1</t>
  </si>
  <si>
    <t>776976345R00</t>
  </si>
  <si>
    <t>Čisticí zóny a rohože náběhový rám, z hliníku, šířky 45 mm</t>
  </si>
  <si>
    <t xml:space="preserve">m     </t>
  </si>
  <si>
    <t>Čz3 : 2*(2,2+4)</t>
  </si>
  <si>
    <t>Čz4 : 2*(2,7+2,7)</t>
  </si>
  <si>
    <t>Čz5 : 2*(1,8+1,4)</t>
  </si>
  <si>
    <t>Čz6 : 2*(1,8+2,5)</t>
  </si>
  <si>
    <t>776976101R001</t>
  </si>
  <si>
    <t>Rám pro zapuštění z Al profilů L</t>
  </si>
  <si>
    <t>Čz1 : 2*(2,05+1,2)*2</t>
  </si>
  <si>
    <t>Čz2 : 2*(1,0+1,0)*1</t>
  </si>
  <si>
    <t>28412303R</t>
  </si>
  <si>
    <t>podlahovina PVC v rolích; š = 2 000,0 mm; l = 25 000 mm; tl. 2,00 mm; homogenní; povrch. úprava, polyuretan; protiskluzná; oblast komerční, průmyslová</t>
  </si>
  <si>
    <t>sokl : 194,1*0,12</t>
  </si>
  <si>
    <t>podlaha : 255,9*1,1</t>
  </si>
  <si>
    <t>998776202R00</t>
  </si>
  <si>
    <t>Přesun hmot pro podlahy povlakové, výšky do 12 m</t>
  </si>
  <si>
    <t>781101111R00</t>
  </si>
  <si>
    <t>Příprava podkladu před provedením obkladu vyrovnání podkladu maltou ze SMS tl. do 7 mm</t>
  </si>
  <si>
    <t>30% z plochy (staré omítky) : 136,5945*0,3</t>
  </si>
  <si>
    <t>781101210R00</t>
  </si>
  <si>
    <t>Příprava podkladu pod obklady penetrace podkladu pod obklady</t>
  </si>
  <si>
    <t>781419705R00</t>
  </si>
  <si>
    <t>Montáž obkladů vnitřních z obkládaček pórovinových příplatky k položkám montáže obkladů vnitřních z, obkladaček pórovinových příplatek za spárovací hmotu - plošně</t>
  </si>
  <si>
    <t>781230121R001</t>
  </si>
  <si>
    <t>Obkládání stěn vnitř.keram. do tmele do 300x300 mm, skládané do vzoru</t>
  </si>
  <si>
    <t>S102 : 1,425*2</t>
  </si>
  <si>
    <t>S103 : 1,5*2</t>
  </si>
  <si>
    <t>S105 : 6,0*2-1,4*2</t>
  </si>
  <si>
    <t>S106 : 8,9*2-1,4*3-0,9*0,6+(0,9+2*0,6)*0,2</t>
  </si>
  <si>
    <t>S107 : 4,5*2-1,4</t>
  </si>
  <si>
    <t>S108 : 4,5*2-1,4-0,9*0,6+(0,9+2*0,6)*0,2</t>
  </si>
  <si>
    <t>S109 : 11,4*2-1,4*3-0,6*0,6+(3*0,6)*0,2</t>
  </si>
  <si>
    <t>S110 : 2*4,5*2-1,4*2-0,9*0,6+(0,9+2*0,6)*0,2</t>
  </si>
  <si>
    <t>S111 : 9,1*2-1,8</t>
  </si>
  <si>
    <t>S114 : (0,65+1,8)*2</t>
  </si>
  <si>
    <t>N136 : 8,7*2-1,8</t>
  </si>
  <si>
    <t>N137 : 7,7*2-1,4*3</t>
  </si>
  <si>
    <t>N138 : 4,5*2-1,4</t>
  </si>
  <si>
    <t>N139 : 4,6*2-1,4</t>
  </si>
  <si>
    <t>S205 : (0,65+1,8+0,65)*2</t>
  </si>
  <si>
    <t>S208 : 5,9*2-1,4*2</t>
  </si>
  <si>
    <t>S209 : 8,8*2-0,9*0,6+(0,9+2*0,6)*0,2</t>
  </si>
  <si>
    <t>S210 : 2*4,5*2-1,4*2-0,9*0,6+(0,9+2*0,6)*0,2</t>
  </si>
  <si>
    <t>S211 : 12,2*2-1,4*3-0,6*0,6+(3*0,6)*0,2</t>
  </si>
  <si>
    <t>S212 : 2*4,5*2-1,4-0,9*0,6+(0,9+2*0,6)*0,2</t>
  </si>
  <si>
    <t>S213 : 9,1*2-1,4</t>
  </si>
  <si>
    <t>S214 : 7,6*2-1,4*3</t>
  </si>
  <si>
    <t>S215 : 6,5*2-1,4-0,6*0,6+(3*0,6)*0,2</t>
  </si>
  <si>
    <t>S216 : 6,5*2-1,4-0,6*0,6+(3*0,6)*0,2</t>
  </si>
  <si>
    <t>S217 : (0,65+1,8)*2</t>
  </si>
  <si>
    <t>S302 : 3,45*2</t>
  </si>
  <si>
    <t>S303 : 1,5*2</t>
  </si>
  <si>
    <t>S304 : 1,5*2</t>
  </si>
  <si>
    <t>58582138.AR</t>
  </si>
  <si>
    <t>tmel cementový; lepicí; pro interiér i exteriér; přilnavost k materiálům kamenina, keram. obklady,, dlažby</t>
  </si>
  <si>
    <t xml:space="preserve">  cca 4kg/m2 : 40,9783*4</t>
  </si>
  <si>
    <t>balení á 25 kg : 175</t>
  </si>
  <si>
    <t>597813663R1</t>
  </si>
  <si>
    <t>Obkládačka žíhaná barevná 20x25 cm</t>
  </si>
  <si>
    <t>294,03*1,1</t>
  </si>
  <si>
    <t>998781202R00</t>
  </si>
  <si>
    <t>Přesun hmot pro obklady keramické, výšky do 12 m</t>
  </si>
  <si>
    <t>713511321R00</t>
  </si>
  <si>
    <t>Izolace tepelné protipožárním nástřikem Nátěr protipožární dřeva stupeň hořlavosti C1</t>
  </si>
  <si>
    <t>Sloupky : 10*3,2*4*0,18*1,1</t>
  </si>
  <si>
    <t>Vzpěry : 20*2,0*4*0,12*1,1</t>
  </si>
  <si>
    <t>Kleštiny : 50*7,0*2*(0,08+0,12)*1,1</t>
  </si>
  <si>
    <t>50*0,5*2*(0,08+0,12)*1,1</t>
  </si>
  <si>
    <t>783921800T00</t>
  </si>
  <si>
    <t>Nátěr syntetický zárubní 2x</t>
  </si>
  <si>
    <t>Položka pořadí 150 : 39,00000</t>
  </si>
  <si>
    <t>Položka pořadí 151 : 5,00000</t>
  </si>
  <si>
    <t>783222100R00</t>
  </si>
  <si>
    <t>Nátěry kov.stavebních doplňk.konstrukcí syntetické dvojnásobné,</t>
  </si>
  <si>
    <t>K1 : 21*4*0,08*1,1</t>
  </si>
  <si>
    <t>K2 : 2*4*0,08*1,1</t>
  </si>
  <si>
    <t>K3 : 14*4*0,1*1,1</t>
  </si>
  <si>
    <t>K4 : 20*4*0,1*1,1</t>
  </si>
  <si>
    <t>Ocelový nosník pro osazení pozednice - součást věnce (IPE 180) : 0,6*30*0,698*1,1</t>
  </si>
  <si>
    <t>PT-01 (I 240) : 6,4*14*0,845*1,1</t>
  </si>
  <si>
    <t>PT-02 (UPE 200) : 6,4*26*0,671*1,1</t>
  </si>
  <si>
    <t>PT-03 (IPE 240) : 6,4*12*0,922*1,1</t>
  </si>
  <si>
    <t>PT-04 (IPE 200) : 6,4*2*0,768*1,1</t>
  </si>
  <si>
    <t>PV-01 (I 140) : 1,8*17*0,506*1,1</t>
  </si>
  <si>
    <t>PV-02 (I 140) : 2,3*2*0,506*1,1</t>
  </si>
  <si>
    <t>PV-03 (I 140) : 1,6*1*0,506*1,1</t>
  </si>
  <si>
    <t>PN-01 (UPE 270) : 6,5*2*0,881*1,1</t>
  </si>
  <si>
    <t>PN-02 (I 280) : 4,9*1*0,968*1,1</t>
  </si>
  <si>
    <t>S-01 (IPE 180) : 0,3*27*0,698*1,1</t>
  </si>
  <si>
    <t>SS-01 (IPE 160) : 2,8*2*0,623*1,1</t>
  </si>
  <si>
    <t>SS-01 (IPE 160) : 4,6*2*0,623*1,1</t>
  </si>
  <si>
    <t>U280 : 4*3,1*0,891*1,1</t>
  </si>
  <si>
    <t>P8-100x720 : (5*2)*0,72*0,1*2*1,2</t>
  </si>
  <si>
    <t>Sloupky HEB 120 - 2400 mm : 2,4*5*0,686*1,1</t>
  </si>
  <si>
    <t>P10-300x300 : 4*0,3*0,3*2*1,2</t>
  </si>
  <si>
    <t>2x U120 - 1500 mm : 1,5*2*0,429*1,1</t>
  </si>
  <si>
    <t>P10-300x300 : 0,3*0,3*2*1,2</t>
  </si>
  <si>
    <t xml:space="preserve">PŘEKLADY : </t>
  </si>
  <si>
    <t>2NP - 2xU120 sloupek : 2*1,5*0,429*1,1</t>
  </si>
  <si>
    <t>2NP - HEB 180 : 2*3,5*1,04*1,1</t>
  </si>
  <si>
    <t>2NP - UPE 270 : 2*5*0,881*1,1</t>
  </si>
  <si>
    <t>1NP - 50/50/5 délka 1,0 m : 2*4*1,0*0,196*1,1</t>
  </si>
  <si>
    <t>1NP - 80/80/5 délka 1,2 m : 2*1,2*0,314*1,1</t>
  </si>
  <si>
    <t>784450021RA0</t>
  </si>
  <si>
    <t>Malby z malířských směsí disperzní, penetrace jednonásobná, malba dvojnásobná, v barvě</t>
  </si>
  <si>
    <t>POL2_7</t>
  </si>
  <si>
    <t xml:space="preserve">SDK, podhledy : </t>
  </si>
  <si>
    <t>Položka pořadí 48 : 487,84000</t>
  </si>
  <si>
    <t>Položka pořadí 51 : 101,96000*2</t>
  </si>
  <si>
    <t>Položka pořadí 52 : 30,40000</t>
  </si>
  <si>
    <t>Položka pořadí 82 : 39,00000</t>
  </si>
  <si>
    <t>Položka pořadí 83 : 15,00000</t>
  </si>
  <si>
    <t>Položka pořadí 84 : 63,60000</t>
  </si>
  <si>
    <t>Položka pořadí 87 : 195,98000</t>
  </si>
  <si>
    <t>Položka pořadí 88 : 194,84000</t>
  </si>
  <si>
    <t>Položka pořadí 89 : 7,20000</t>
  </si>
  <si>
    <t>Položka pořadí 90 : 139,00000</t>
  </si>
  <si>
    <t xml:space="preserve">  Štuková vrtstva : </t>
  </si>
  <si>
    <t xml:space="preserve">  S114 : (12,3+0,3)*3,1</t>
  </si>
  <si>
    <t xml:space="preserve">  S203 : 6*3,0</t>
  </si>
  <si>
    <t xml:space="preserve">  S204 : 6*3,0</t>
  </si>
  <si>
    <t xml:space="preserve">  S217 : (6+6)*3,0</t>
  </si>
  <si>
    <t xml:space="preserve">  S304 : 12,3*5/2</t>
  </si>
  <si>
    <t xml:space="preserve">  S305 : 12,3*5/2</t>
  </si>
  <si>
    <t xml:space="preserve">    (1,1+2*2,25)*0,3</t>
  </si>
  <si>
    <t xml:space="preserve">  Nová štuková omítka : </t>
  </si>
  <si>
    <t xml:space="preserve">  S101 : 3*(4,35+3)-11,9*2,45</t>
  </si>
  <si>
    <t xml:space="preserve">  S102 : 3*(2*6)</t>
  </si>
  <si>
    <t xml:space="preserve">  S103 : 3*(3*6)</t>
  </si>
  <si>
    <t xml:space="preserve">  S104 : 3*(1,35+0,15+2,2+0,15+1,675+2*1,5)</t>
  </si>
  <si>
    <t xml:space="preserve">  S105 : 1*6</t>
  </si>
  <si>
    <t xml:space="preserve">  S106 : 1*(2,9+1,675+2,9)</t>
  </si>
  <si>
    <t xml:space="preserve">  S107 : 1*4,5</t>
  </si>
  <si>
    <t xml:space="preserve">  S108 : 1*(0,9+1,35+0,9)</t>
  </si>
  <si>
    <t xml:space="preserve">  S109 : 1*(4,4+1,35+4,4+0,4)</t>
  </si>
  <si>
    <t xml:space="preserve">  S110 : 1*4,5+1*(0,9+1,35*2)</t>
  </si>
  <si>
    <t xml:space="preserve">  S111 : 1*9,1</t>
  </si>
  <si>
    <t xml:space="preserve">  S113 : 3*(2,5+2,65)</t>
  </si>
  <si>
    <t xml:space="preserve">  S114 : 1,7*2,575+2,4*2,575+0,65*2+3*3,1+3*(2,65+2,8)</t>
  </si>
  <si>
    <t xml:space="preserve">  N134 : 3*(1,6+1,6+1,975+1,5+2,9+1,625+1,6+1,55+2,9)</t>
  </si>
  <si>
    <t xml:space="preserve">  N135 : 3*7,9</t>
  </si>
  <si>
    <t xml:space="preserve">  N136 : 1*8,7</t>
  </si>
  <si>
    <t xml:space="preserve">  N137 : 1*7,7</t>
  </si>
  <si>
    <t xml:space="preserve">  N138 : 1*4,5</t>
  </si>
  <si>
    <t xml:space="preserve">  N139 : 1*4,6</t>
  </si>
  <si>
    <t xml:space="preserve">  N140 : 2,5*13,7</t>
  </si>
  <si>
    <t xml:space="preserve">  S201a : 1*2,1</t>
  </si>
  <si>
    <t xml:space="preserve">  S201b : 2,9*1,5</t>
  </si>
  <si>
    <t xml:space="preserve">  S202 : 2,9*1,85</t>
  </si>
  <si>
    <t xml:space="preserve">  S205 : 2,9*(0,65+6)+1*2,1</t>
  </si>
  <si>
    <t xml:space="preserve">  S206 : 2,9*(3,1+2*1,5)</t>
  </si>
  <si>
    <t xml:space="preserve">  S207 : 2,9*(4,35+3,25)</t>
  </si>
  <si>
    <t xml:space="preserve">  S209 : 1*0,9</t>
  </si>
  <si>
    <t xml:space="preserve">  S211 : 0,9*2,35</t>
  </si>
  <si>
    <t xml:space="preserve">  S213 : 0,9*(2,35+1)</t>
  </si>
  <si>
    <t xml:space="preserve">  S217 : 2,9*(6*2+0,65*2)</t>
  </si>
  <si>
    <t xml:space="preserve">  N219 : 2,9*18,2</t>
  </si>
  <si>
    <t xml:space="preserve">  S302 : 1*2,875</t>
  </si>
  <si>
    <t xml:space="preserve">  S303 : 1*(11,725+18,1)+((5,8/2)*12,3)</t>
  </si>
  <si>
    <t xml:space="preserve">  S304 : 1*(4,2+4,2)</t>
  </si>
  <si>
    <t xml:space="preserve">  S305 : (5,8/2)*12,3</t>
  </si>
  <si>
    <t xml:space="preserve">  Opravená štuková omítka : </t>
  </si>
  <si>
    <t xml:space="preserve">  S102 : 3*(2*3,275)</t>
  </si>
  <si>
    <t xml:space="preserve">  S103 : 3*(2*11,525+2*6+2*7,275+6)</t>
  </si>
  <si>
    <t xml:space="preserve">  S104 : 3*(1,35+0,15+2,2+0,15+1,675)</t>
  </si>
  <si>
    <t xml:space="preserve">  S106 : 1*1,675</t>
  </si>
  <si>
    <t xml:space="preserve">  S108 : 1*1,35</t>
  </si>
  <si>
    <t xml:space="preserve">  S109 : 1*0,95</t>
  </si>
  <si>
    <t xml:space="preserve">  S110 : 1*1,35</t>
  </si>
  <si>
    <t xml:space="preserve">  S112 : 3,4*12,1</t>
  </si>
  <si>
    <t xml:space="preserve">  S114 : 3*(3,15+9,65+6,825)</t>
  </si>
  <si>
    <t xml:space="preserve">  S201a : 2,9*23,2</t>
  </si>
  <si>
    <t xml:space="preserve">  S201b : 2,9*(9,025*2+1,5)</t>
  </si>
  <si>
    <t xml:space="preserve">  S202 : 2,9*(1,85+2*3,45)</t>
  </si>
  <si>
    <t xml:space="preserve">  S203 : 2,9*(6*2+4,35)</t>
  </si>
  <si>
    <t xml:space="preserve">  S204 : 2,9*(2*7,425)</t>
  </si>
  <si>
    <t xml:space="preserve">  S205 : 2,9*(2*14,825)</t>
  </si>
  <si>
    <t xml:space="preserve">  S206 : 2,9*3,1</t>
  </si>
  <si>
    <t xml:space="preserve">  S207 : 2,9*(1,95+4,35+5,2)</t>
  </si>
  <si>
    <t xml:space="preserve">  S208 : 0,9*5,9</t>
  </si>
  <si>
    <t xml:space="preserve">  S209 : 0,9*8,8</t>
  </si>
  <si>
    <t xml:space="preserve">  S210 : 0,9*4,5*2</t>
  </si>
  <si>
    <t xml:space="preserve">  S211 : 0,9*12,2</t>
  </si>
  <si>
    <t xml:space="preserve">  S212 : 0,9*4,5*2</t>
  </si>
  <si>
    <t xml:space="preserve">  S213 : 0,9*(2,15*2+1,35)</t>
  </si>
  <si>
    <t xml:space="preserve">  S214 : 0,9*(4*1,9)</t>
  </si>
  <si>
    <t xml:space="preserve">  S215 : 0,9*6,5</t>
  </si>
  <si>
    <t xml:space="preserve">  S216 : 0,9*6,5</t>
  </si>
  <si>
    <t xml:space="preserve">  S217 : 2,9*(5,75*2+1,075*2+0,875*2)</t>
  </si>
  <si>
    <t>STĚNY - BARVA 50% : 1596,0525*0,5</t>
  </si>
  <si>
    <t>784450080TA0</t>
  </si>
  <si>
    <t>Malba omyvatelná fasádní, penetrace1x, barevná 2x</t>
  </si>
  <si>
    <t xml:space="preserve">m2    </t>
  </si>
  <si>
    <t>STĚNY - BAREVNÁ OMYVATELNÁ (50%) : 1596,0525*0,5</t>
  </si>
  <si>
    <t>796021012VC0</t>
  </si>
  <si>
    <t>D+M šatní lavice s věšáky š.400 mm, viz PD - Vybavení</t>
  </si>
  <si>
    <t>ŠaL : 21</t>
  </si>
  <si>
    <t>796021014VC0</t>
  </si>
  <si>
    <t>D+M dávkovač mýdla, nerez, 1l, viz PD - Vybavení</t>
  </si>
  <si>
    <t>796021015VC0</t>
  </si>
  <si>
    <t>D+M zásobník na papírové ručníky, nerez, viz PD - Vybavení</t>
  </si>
  <si>
    <t>796021016VC0</t>
  </si>
  <si>
    <t>D+M odpadkový koš na papírové ručníky, drátěný, 30l, viz PD - Vybavení</t>
  </si>
  <si>
    <t>796021017VC0</t>
  </si>
  <si>
    <t>D+M odpadkový koš, drátěný 19l, viz PD - Vybavení</t>
  </si>
  <si>
    <t>796021018VC0</t>
  </si>
  <si>
    <t>D+M nádoby na tříděný odpad, plech, 45l, viz PD - Vybavení</t>
  </si>
  <si>
    <t>796021019VC0</t>
  </si>
  <si>
    <t>D+M kancelářská kuchyňka 1800x600x1850 mm, viz PD - Vybavení</t>
  </si>
  <si>
    <t>Kuch : 3</t>
  </si>
  <si>
    <t>796021020VC0</t>
  </si>
  <si>
    <t>D+M kuchyňská linka s horními skříňkami 2200x600 mm, viz PD - Vybavení</t>
  </si>
  <si>
    <t>Dř : 1</t>
  </si>
  <si>
    <t>154110800</t>
  </si>
  <si>
    <t>profil ocel L rovnoramenný 20x20x2 mm</t>
  </si>
  <si>
    <t>210010001</t>
  </si>
  <si>
    <t>Montáž trubek plastových ohebných D 11 a 13,5 mm uložených pod omítku</t>
  </si>
  <si>
    <t>210010002</t>
  </si>
  <si>
    <t>Montáž trubek plastových ohebných D 16 mm uložených pod omítku</t>
  </si>
  <si>
    <t>210010003</t>
  </si>
  <si>
    <t>Montáž trubek plastových ohebných D 23 mm uložených pod omítku</t>
  </si>
  <si>
    <t>210010005</t>
  </si>
  <si>
    <t>Montáž trubek plastových ohebných D 36 mm uložených pod omítku</t>
  </si>
  <si>
    <t>210010301</t>
  </si>
  <si>
    <t>Montáž krabic přístrojových zapuštěných plastových kruhových KU 68/1, KU68/1301, KP67, KP68/2</t>
  </si>
  <si>
    <t>210010321</t>
  </si>
  <si>
    <t>Montáž rozvodek zapuštěných plastových kruhových KU68-1903/KO, KR97/KO97V</t>
  </si>
  <si>
    <t>210020301</t>
  </si>
  <si>
    <t>Montáž žlabů kovových šířky do 50 mm bez víka</t>
  </si>
  <si>
    <t>210020306</t>
  </si>
  <si>
    <t>Montáž žlabů kovových šířky do 125 mm bez víka</t>
  </si>
  <si>
    <t>210020651</t>
  </si>
  <si>
    <t>Montáž se zhotovením konstrukce pro upevnění přístrojů do 5 kg</t>
  </si>
  <si>
    <t>210021051</t>
  </si>
  <si>
    <t>Montáž příchytek dřevěných nebo plastových do 4 otvorů</t>
  </si>
  <si>
    <t>210100001</t>
  </si>
  <si>
    <t>Ukončení vodičů v rozváděči nebo na přístroji včetně zapojení průřezu žíly do 2,5 mm2</t>
  </si>
  <si>
    <t>210100004</t>
  </si>
  <si>
    <t>Ukončení vodičů v rozváděči nebo na přístroji včetně zapojení průřezu žíly do 25 mm2</t>
  </si>
  <si>
    <t>210100349</t>
  </si>
  <si>
    <t>Ukončení kabelů a vodičů koncovkou ucpávkovou do 4 žil do 1 kV s jednoduchým nástavcem do P 13,5</t>
  </si>
  <si>
    <t>210100351</t>
  </si>
  <si>
    <t>Ukončení kabelů a vodičů koncovkou ucpávkovou do 4 žil do 1 kV s jednoduchým nástavcem do P 21</t>
  </si>
  <si>
    <t>210100352</t>
  </si>
  <si>
    <t>Ukončení kabelů a vodičů koncovkou ucpávkovou do 4 žil do 1 kV s jednoduchým nástavcem do P 36</t>
  </si>
  <si>
    <t>210110001</t>
  </si>
  <si>
    <t>Montáž nástěnný vypínač nn jednopólový pro prostředí základní nebo vlhké</t>
  </si>
  <si>
    <t>210110003</t>
  </si>
  <si>
    <t>Montáž nástěnný přepínač nn 5-sériový pro prostředí základní nebo vlhké</t>
  </si>
  <si>
    <t>210110004</t>
  </si>
  <si>
    <t>Montáž nástěnný přepínač nn 6-střídavý pro prostředí základní nebo vlhké</t>
  </si>
  <si>
    <t>210110005</t>
  </si>
  <si>
    <t>Montáž nástěnný přepínač nn 7-křížový pro prostředí základní nebo vlhké</t>
  </si>
  <si>
    <t>210110019</t>
  </si>
  <si>
    <t>Montáž nástěnných čidel pohybu pro prostředí základní nebo vlhké</t>
  </si>
  <si>
    <t>210110144</t>
  </si>
  <si>
    <t>Montáž ovladač nn 1/0So -zapínací s orientační doutnavkou bezšroubové připojení</t>
  </si>
  <si>
    <t>210111042</t>
  </si>
  <si>
    <t>Montáž zásuvka (polo)zapuštěná bezšroubové připojení 2P+PE</t>
  </si>
  <si>
    <t>210111043</t>
  </si>
  <si>
    <t>Montáž zásuvka (polo)zapuštěná bezšroubové připojení 2x (2P + PE) dvojnásobná</t>
  </si>
  <si>
    <t>210111044SPD3</t>
  </si>
  <si>
    <t>Montáž zásuvka (polo)zapuštěná bezšroubové připojení 2x (2P + PE) s přepěťovou ochranou</t>
  </si>
  <si>
    <t>210111052</t>
  </si>
  <si>
    <t>Montáž zásuvka bezšroubové připojení 2P+PE, IP44</t>
  </si>
  <si>
    <t>210113013S</t>
  </si>
  <si>
    <t>Montáž a dodávka pohonu otvírání oken, včetně ovládače</t>
  </si>
  <si>
    <t>210150171PIS</t>
  </si>
  <si>
    <t>Montáž napaječe pisoárů a sprch</t>
  </si>
  <si>
    <t>210190003</t>
  </si>
  <si>
    <t>Montáž rozvodnic běžných oceloplechových nebo plastových do 100 kg</t>
  </si>
  <si>
    <t>210201045s</t>
  </si>
  <si>
    <t>Montáž svítidel diodových - technologie LED</t>
  </si>
  <si>
    <t>210220001</t>
  </si>
  <si>
    <t>Montáž uzemňovacího vedení vodičů FeZn pomocí svorek na povrchu páskou do 120 mm2</t>
  </si>
  <si>
    <t>210220002</t>
  </si>
  <si>
    <t>Montáž uzemňovacích vedení vodičů FeZn pomocí svorek na povrchu drátem nebo lanem do 10 mm</t>
  </si>
  <si>
    <t>210220101</t>
  </si>
  <si>
    <t>Montáž hromosvodného vedení svodových vodičů s podpěrami průměru do 10 mm</t>
  </si>
  <si>
    <t>210220212</t>
  </si>
  <si>
    <t>Montáž tyčí jímacích délky do 3 m</t>
  </si>
  <si>
    <t>210220301</t>
  </si>
  <si>
    <t>Montáž svorek hromosvodných typu SS, SR 03 se 2 šrouby</t>
  </si>
  <si>
    <t>210220302</t>
  </si>
  <si>
    <t>Montáž svorek hromosvodných typu ST, SJ, SK, SZ, SR 01, 02 se 3 a více šrouby</t>
  </si>
  <si>
    <t>210220361</t>
  </si>
  <si>
    <t>Montáž tyčí zemnicích délky do 2 m</t>
  </si>
  <si>
    <t>210220372</t>
  </si>
  <si>
    <t>Montáž ochranných prvků - úhelníků nebo trubek do zdiva</t>
  </si>
  <si>
    <t>210220401</t>
  </si>
  <si>
    <t>Montáž vedení hromosvodné - štítků k označení svodů</t>
  </si>
  <si>
    <t>210270001</t>
  </si>
  <si>
    <t>Montáž protipožárních kabelových ucpávek</t>
  </si>
  <si>
    <t>210280003</t>
  </si>
  <si>
    <t>Zkoušky a prohlídky el rozvodů a zařízení celková prohlídka pro objem mtž prací do 1 000 000 Kč</t>
  </si>
  <si>
    <t>210280010</t>
  </si>
  <si>
    <t>Příplatek k celkové prohlídce za dalších i započatých 500 000 Kč přes 1 000 000 Kč</t>
  </si>
  <si>
    <t>210280211</t>
  </si>
  <si>
    <t>Měření zemních odporů zemniče prvního nebo samostatného</t>
  </si>
  <si>
    <t>210280215</t>
  </si>
  <si>
    <t>Připlatek k měření zemních odporů prvního zemniče za každý další zemnič v síti</t>
  </si>
  <si>
    <t>210800003</t>
  </si>
  <si>
    <t>Montáž měděných vodičů CYY 4 mm2 pod omítku ve stěně</t>
  </si>
  <si>
    <t>210800005</t>
  </si>
  <si>
    <t>Montáž měděných vodičů CYY 10 mm2 pod omítku ve stěně</t>
  </si>
  <si>
    <t>210800105</t>
  </si>
  <si>
    <t>Montáž měděných kabelů CYKY,CYBY,CYMY,NYM,CYKYLS,CYKYLo 3x1,5 mm2 uložených pod omítku ve stěně</t>
  </si>
  <si>
    <t>210800106</t>
  </si>
  <si>
    <t>Montáž měděných kabelů CYKY,CYBY,CYMY,NYM,CYKYLS,CYKYLo 3x2,5 mm2 uložených pod omítku ve stěně</t>
  </si>
  <si>
    <t>210800116</t>
  </si>
  <si>
    <t>Montáž měděných kabelů CYKY,CYBY,CYMY,NYM,CYKYLS,CYKYLo 5x2,5 mm2 uložených pod omítku ve stěně</t>
  </si>
  <si>
    <t>210810109</t>
  </si>
  <si>
    <t>Montáž měděných kabelů CYKY, NYM, NYY, YSLY 1 kV 4x25 mm2 uložených pevně</t>
  </si>
  <si>
    <t>341110300</t>
  </si>
  <si>
    <t>kabel silový s Cu jádrem CYKY 3x1,5 mm2</t>
  </si>
  <si>
    <t>341110360</t>
  </si>
  <si>
    <t>kabel silový s Cu jádrem CYKY 3x2,5 mm2</t>
  </si>
  <si>
    <t>341110940</t>
  </si>
  <si>
    <t>kabel silový s Cu jádrem CYKY 5x2,5 mm2</t>
  </si>
  <si>
    <t>341116100</t>
  </si>
  <si>
    <t>kabel silový s Cu jádrem 1-CYKY 4x25 mm2</t>
  </si>
  <si>
    <t>341413040</t>
  </si>
  <si>
    <t>vodič silový s Cu jádrem CYY 10 mm2</t>
  </si>
  <si>
    <t>341421560</t>
  </si>
  <si>
    <t>vodič silový s Cu jádrem CYA H07 V-K 4 mm2</t>
  </si>
  <si>
    <t>345355150</t>
  </si>
  <si>
    <t>spínač jednopólový 10A, bílý</t>
  </si>
  <si>
    <t>345355150PIR</t>
  </si>
  <si>
    <t>spínač pohybový PIR, 10A, 360°</t>
  </si>
  <si>
    <t>345355550</t>
  </si>
  <si>
    <t>spínač řazení 6 10A, bílý</t>
  </si>
  <si>
    <t>345355750</t>
  </si>
  <si>
    <t>spínač řazení 5 10A, bílý</t>
  </si>
  <si>
    <t>345357130</t>
  </si>
  <si>
    <t>spínač řazení 7 10A, bílý</t>
  </si>
  <si>
    <t>345358020</t>
  </si>
  <si>
    <t>ovladač zapínací tlačítkový s orientační doutnavkou, velkoplošný 10A</t>
  </si>
  <si>
    <t>345551030</t>
  </si>
  <si>
    <t>zásuvka 1násobná 16A, bílá</t>
  </si>
  <si>
    <t>345551150</t>
  </si>
  <si>
    <t>zásuvka 1násobná 16A, IP44</t>
  </si>
  <si>
    <t>345551220</t>
  </si>
  <si>
    <t>zásuvka 2násobná 16A, bílá</t>
  </si>
  <si>
    <t>345551230SPD3</t>
  </si>
  <si>
    <t>zásuvka 2násobná 16A, bílá, spřepěťovou ochranou</t>
  </si>
  <si>
    <t>345710610</t>
  </si>
  <si>
    <t>trubka elektroinstalační ohebná D 13,5 mm</t>
  </si>
  <si>
    <t>345710620</t>
  </si>
  <si>
    <t>trubka elektroinstalační ohebná D 16 mm</t>
  </si>
  <si>
    <t>345710630</t>
  </si>
  <si>
    <t>trubka elektroinstalační ohebná D 23 mm</t>
  </si>
  <si>
    <t>345710650</t>
  </si>
  <si>
    <t>trubka elektroinstalační ohebná D 36 mm</t>
  </si>
  <si>
    <t>345715630</t>
  </si>
  <si>
    <t>rozvodka krabicová z PH KR 97/5</t>
  </si>
  <si>
    <t>345717920</t>
  </si>
  <si>
    <t>příchytka kabelová</t>
  </si>
  <si>
    <t>tis kus</t>
  </si>
  <si>
    <t>345754910</t>
  </si>
  <si>
    <t>žlab kabelový pozinkovaný 2m/ks 50mm</t>
  </si>
  <si>
    <t>345754930</t>
  </si>
  <si>
    <t>žlab kabelový pozinkovaný 2m/ks 100x125</t>
  </si>
  <si>
    <t>345755170</t>
  </si>
  <si>
    <t>koleno žlabu pozinkované  90x50</t>
  </si>
  <si>
    <t>345755200</t>
  </si>
  <si>
    <t>koleno žlabu pozinkované 90x100x125</t>
  </si>
  <si>
    <t>345755360</t>
  </si>
  <si>
    <t>T-kus pozinkovaný 100x125</t>
  </si>
  <si>
    <t>345755460</t>
  </si>
  <si>
    <t>spojka pro žlab pozinkovaná 50mm</t>
  </si>
  <si>
    <t>345755470</t>
  </si>
  <si>
    <t>spojka pro žlab pozinkovaná 100</t>
  </si>
  <si>
    <t>3481211A1</t>
  </si>
  <si>
    <t>svítidlo LED interiérové - typ A1</t>
  </si>
  <si>
    <t>3481211C1</t>
  </si>
  <si>
    <t>svítidlo LED interiérové - typ C1</t>
  </si>
  <si>
    <t>3481211C3p</t>
  </si>
  <si>
    <t>svítidlo LED interiérové - typ C3p</t>
  </si>
  <si>
    <t>3481211C4</t>
  </si>
  <si>
    <t>svítidlo LED interiérové - typ C4</t>
  </si>
  <si>
    <t>3481211C4p</t>
  </si>
  <si>
    <t>svítidlo LED interiérové - typ C4p</t>
  </si>
  <si>
    <t>3481211C5</t>
  </si>
  <si>
    <t>svítidlo LED interiérové - typ C5</t>
  </si>
  <si>
    <t>3481211D</t>
  </si>
  <si>
    <t>svítidlo LED downlight - typ D</t>
  </si>
  <si>
    <t>3481211F1</t>
  </si>
  <si>
    <t>svítidlo LED interiérové - typ F1</t>
  </si>
  <si>
    <t>3481211I</t>
  </si>
  <si>
    <t>svítidlo LED interiérové - kruhové - typ I</t>
  </si>
  <si>
    <t>3481211L1</t>
  </si>
  <si>
    <t>svítidlo LED průmyslové - typ L1</t>
  </si>
  <si>
    <t>3481211L2</t>
  </si>
  <si>
    <t>svítidlo LED průmyslové - typ L2</t>
  </si>
  <si>
    <t>3481211L3</t>
  </si>
  <si>
    <t>svítidlo LED průmyslové - typ L3</t>
  </si>
  <si>
    <t>3481211M1</t>
  </si>
  <si>
    <t>svítidlo LED exteriérové - typ M1</t>
  </si>
  <si>
    <t>3481211M2</t>
  </si>
  <si>
    <t>reflektor LED exteriérový - typ M2</t>
  </si>
  <si>
    <t>3481211M3</t>
  </si>
  <si>
    <t>svítidlo LED exteriérové - typ M3</t>
  </si>
  <si>
    <t>3481211N</t>
  </si>
  <si>
    <t>svítidlo LED nouzové - typ N</t>
  </si>
  <si>
    <t>354410610</t>
  </si>
  <si>
    <t>tyč jímací s kovaným hrotem 2,0m</t>
  </si>
  <si>
    <t>354410720</t>
  </si>
  <si>
    <t>drát průměr 8 mm FeZn</t>
  </si>
  <si>
    <t>354410771</t>
  </si>
  <si>
    <t>drát průměr 10 mm AlMgSi</t>
  </si>
  <si>
    <t>bm</t>
  </si>
  <si>
    <t>354414150</t>
  </si>
  <si>
    <t>podpěra vedení do zdiva 150 mm</t>
  </si>
  <si>
    <t>354414700</t>
  </si>
  <si>
    <t>podpěra vedení pod taškovou krytinu 100 mm</t>
  </si>
  <si>
    <t>354418310</t>
  </si>
  <si>
    <t>úhelník ochranný OU 2.0 na ochranu svodu 2 m</t>
  </si>
  <si>
    <t>354418370</t>
  </si>
  <si>
    <t>držák ochranného úhelníku vrutem</t>
  </si>
  <si>
    <t>354418570s</t>
  </si>
  <si>
    <t>držák jímače</t>
  </si>
  <si>
    <t>354418600</t>
  </si>
  <si>
    <t>svorka SJ 1 k jímací tyči-4 šrouby</t>
  </si>
  <si>
    <t>354418750</t>
  </si>
  <si>
    <t>svorka křížová SK pro vodič D6-10 mm</t>
  </si>
  <si>
    <t>354418850</t>
  </si>
  <si>
    <t>svorka spojovací SS D8-10 mm</t>
  </si>
  <si>
    <t>354418950</t>
  </si>
  <si>
    <t>svorka připojovací SP1 k připojení kovových částí</t>
  </si>
  <si>
    <t>354419250</t>
  </si>
  <si>
    <t>svorka zkušební SZ pro lano D6-12 mm   FeZn</t>
  </si>
  <si>
    <t>354419860s</t>
  </si>
  <si>
    <t>svorka odbočovací a spojovací pro pásek 30x4 mm    FeZn</t>
  </si>
  <si>
    <t>354420620</t>
  </si>
  <si>
    <t>páska zemnící 30 x 4 mm FeZn</t>
  </si>
  <si>
    <t>354420900</t>
  </si>
  <si>
    <t>tyč zemnící ZT 2,0  2m, FeZn</t>
  </si>
  <si>
    <t>357112109</t>
  </si>
  <si>
    <t>hlavní rozváděč nové budovy RS1</t>
  </si>
  <si>
    <t>358200010PIS</t>
  </si>
  <si>
    <t>napájecí zdroj pisoárů 230VAC/24VDC</t>
  </si>
  <si>
    <t>552307001</t>
  </si>
  <si>
    <t>protipožární kabelová ucpávka</t>
  </si>
  <si>
    <t>735345120s</t>
  </si>
  <si>
    <t>označení čísla svodu</t>
  </si>
  <si>
    <t>345715110</t>
  </si>
  <si>
    <t>krabice přístrojová instalační KP 68/2</t>
  </si>
  <si>
    <t>220110153s</t>
  </si>
  <si>
    <t>Dodávka a instalace IP telefonního přístroje</t>
  </si>
  <si>
    <t>220110605</t>
  </si>
  <si>
    <t>Sestavení a montáž rozváděče RACK 19", 42U včetně PATCH panelů, prop. a přísl.</t>
  </si>
  <si>
    <t>220260022</t>
  </si>
  <si>
    <t>Montáž krabice pod omítku s vysekáním lůžka KP 68</t>
  </si>
  <si>
    <t>220260531</t>
  </si>
  <si>
    <t>Dodávka a montáž trubky elektroinstalační pod omítku nebo volně D 16</t>
  </si>
  <si>
    <t>220260533</t>
  </si>
  <si>
    <t>Dodávka a montáž trubky elektroinstalační pod omítku nebo volně D 29, včetně materiálu</t>
  </si>
  <si>
    <t>220260534</t>
  </si>
  <si>
    <t>Dodávka a montáž trubky elektroinstalační pod omítku nebo volně D 36, včetně materiálu</t>
  </si>
  <si>
    <t>220260535</t>
  </si>
  <si>
    <t>Dodávka a montáž trubky elektroinstalační pod omítku nebo volně D 48, včetně materiálu</t>
  </si>
  <si>
    <t>220280206s</t>
  </si>
  <si>
    <t>Montáž kabely bytové uložené pod omítku UTP 4 x 2 x 0,5 mm</t>
  </si>
  <si>
    <t>220280221s</t>
  </si>
  <si>
    <t>Montáž kabely bytové uložené pod omítku SYKFY 3 x 2 x 0,5 mm</t>
  </si>
  <si>
    <t>220300001</t>
  </si>
  <si>
    <t>Zhotovení formy kabelové délky do 0,5 m na kabel do 5x2</t>
  </si>
  <si>
    <t>220300702</t>
  </si>
  <si>
    <t>Ukončení stíněného kabelu v zařízení EZS a EPS do 5 P 0,5</t>
  </si>
  <si>
    <t>220300904</t>
  </si>
  <si>
    <t>Dodávka a montáž svorkovnice s vruty a páskem 2x10 svorek, včetně materiálu</t>
  </si>
  <si>
    <t>220320326</t>
  </si>
  <si>
    <t>Dodávka a montáž tabla do zdi IP vrátný se vzdáleným ovládáním zámku, vč. zámku</t>
  </si>
  <si>
    <t>220321421s</t>
  </si>
  <si>
    <t>Dodávka a montáž čidla EZS</t>
  </si>
  <si>
    <t>220321456s</t>
  </si>
  <si>
    <t>Dodávka a montáž ovládací klávesnice s LCD pro EZS</t>
  </si>
  <si>
    <t>220321712s</t>
  </si>
  <si>
    <t>Dodávka a montáž koncentrátoru EZS (8 vstupů čidel)</t>
  </si>
  <si>
    <t>220321780</t>
  </si>
  <si>
    <t>Dodávka a montáž sady pro nouzovou signalizaci - WC invalidé</t>
  </si>
  <si>
    <t>220490081s</t>
  </si>
  <si>
    <t>Dodávka a montáž zásuvky 2x RJ-45</t>
  </si>
  <si>
    <t>220700181</t>
  </si>
  <si>
    <t>Dodávka a montáž kabelu koaxiálního</t>
  </si>
  <si>
    <t>220700276</t>
  </si>
  <si>
    <t>Dodávka a montáž anténního zesilovače</t>
  </si>
  <si>
    <t>220700341</t>
  </si>
  <si>
    <t>Měření elektromagnetického pole - základní měření</t>
  </si>
  <si>
    <t>220730001</t>
  </si>
  <si>
    <t>Dodávka a montáž účastnické zásuvky STA</t>
  </si>
  <si>
    <t>220730156s</t>
  </si>
  <si>
    <t>Dodávka a montáž přijímací antény TV</t>
  </si>
  <si>
    <t>220730361</t>
  </si>
  <si>
    <t>Dodávka a montáž rozbočovače, odbočovače na body</t>
  </si>
  <si>
    <t>220730398</t>
  </si>
  <si>
    <t>Měření TV a R signálu při montáži STA</t>
  </si>
  <si>
    <t>220799REV</t>
  </si>
  <si>
    <t>Výchozí revize systémů slaboproudu</t>
  </si>
  <si>
    <t>kpl</t>
  </si>
  <si>
    <t>341210460</t>
  </si>
  <si>
    <t>kabel sdělovací s Cu jádrem SYKFY 3x2x0,5 mm</t>
  </si>
  <si>
    <t>341210460s</t>
  </si>
  <si>
    <t>kabel sdělovací s Cu jádrem UTP 4x2x0,5 mm</t>
  </si>
  <si>
    <t>330051001VC0</t>
  </si>
  <si>
    <t>D+M šikmá schodišťová plošina 1000x800 mm, č.1</t>
  </si>
  <si>
    <t>Parametry plošiny č. 1: : 1</t>
  </si>
  <si>
    <t xml:space="preserve">délka dráhy cca 19850 mm : </t>
  </si>
  <si>
    <t xml:space="preserve">1x 180° parkovací zatáčka v dolní zastávce : </t>
  </si>
  <si>
    <t xml:space="preserve">2x 180° zatáčka na mezipodestách : </t>
  </si>
  <si>
    <t xml:space="preserve">rozměr podlahy plošiny 1000 x 800 mm : </t>
  </si>
  <si>
    <t xml:space="preserve">2 zastávky : </t>
  </si>
  <si>
    <t xml:space="preserve">vnitřní provedení : </t>
  </si>
  <si>
    <t xml:space="preserve">dráha provedení nerez : </t>
  </si>
  <si>
    <t xml:space="preserve">pojezdová plošina s nástřikem barvy RAL 9006 (stříbrná s metalickým efektem) : </t>
  </si>
  <si>
    <t xml:space="preserve">rychlost 0,11m/s s pozvolným rozjezdem a dojezdem : </t>
  </si>
  <si>
    <t xml:space="preserve">plně automatické sklápění podlahy, bariér a nájezdů : </t>
  </si>
  <si>
    <t xml:space="preserve">nájezdy na plošinu : </t>
  </si>
  <si>
    <t xml:space="preserve">dotyková ovládací tlačítka na plošině : </t>
  </si>
  <si>
    <t xml:space="preserve">dálkové ovládače pro přivolání plošiny ze zastávek : </t>
  </si>
  <si>
    <t xml:space="preserve">pohon akumulátory DC 24V / 500W : </t>
  </si>
  <si>
    <t xml:space="preserve">inteligentní nabíjecí modul (1 x 230V) : </t>
  </si>
  <si>
    <t xml:space="preserve">nosnost standardně 225 kg : </t>
  </si>
  <si>
    <t>330051002VC0</t>
  </si>
  <si>
    <t>D+M šikmá schodišťová plošina 1000x800 mm, č.2</t>
  </si>
  <si>
    <t>Parametry plošiny č. 2: : 1</t>
  </si>
  <si>
    <t xml:space="preserve">délka dráhy cca 10200 mm : </t>
  </si>
  <si>
    <t xml:space="preserve">1x 90° parkovací zatáčka v dolní zastávce : </t>
  </si>
  <si>
    <t xml:space="preserve">1x 180° zatáčka na mezipodestě : </t>
  </si>
  <si>
    <t xml:space="preserve">2 nájezdy na plošinu : </t>
  </si>
  <si>
    <t xml:space="preserve">Celková : </t>
  </si>
  <si>
    <t>1201</t>
  </si>
  <si>
    <t>Nástřešní ventilátor v tichém provedení s parametry viz. TZ a příloha energie</t>
  </si>
  <si>
    <t>1202</t>
  </si>
  <si>
    <t>Tlumič hluku</t>
  </si>
  <si>
    <t>1203</t>
  </si>
  <si>
    <t>Odvodní distribuční prvky požadavky viz. TZ</t>
  </si>
  <si>
    <t>1250</t>
  </si>
  <si>
    <t>Tepelná izolace VZT potrubí ekv. min. rohož 100mm, krytá Al folií</t>
  </si>
  <si>
    <t>1260</t>
  </si>
  <si>
    <t>Montážní materiál</t>
  </si>
  <si>
    <t>1270</t>
  </si>
  <si>
    <t>SDK Obklad VZT potrubí</t>
  </si>
  <si>
    <t>1240</t>
  </si>
  <si>
    <t>Vzduchotechnické potrubí dle popisu viz. TZ</t>
  </si>
  <si>
    <t>1301</t>
  </si>
  <si>
    <t>1302</t>
  </si>
  <si>
    <t>Tlumič hluku potrubní</t>
  </si>
  <si>
    <t>1303</t>
  </si>
  <si>
    <t>sa</t>
  </si>
  <si>
    <t>1360</t>
  </si>
  <si>
    <t>1370</t>
  </si>
  <si>
    <t>1340</t>
  </si>
  <si>
    <t>2501</t>
  </si>
  <si>
    <t>Klimatizační zařízení split s nástěnnou vnitřní jednotkou s parametry viz. TZ a příloha energie</t>
  </si>
  <si>
    <t>2502</t>
  </si>
  <si>
    <t>Propojení vnitřní a venkovní jednotky</t>
  </si>
  <si>
    <t>2503</t>
  </si>
  <si>
    <t>Montážní materiál, konzola, plošina</t>
  </si>
  <si>
    <t>2570</t>
  </si>
  <si>
    <t>SDK Obklad potrubí</t>
  </si>
  <si>
    <t>2601</t>
  </si>
  <si>
    <t>2602</t>
  </si>
  <si>
    <t>2603</t>
  </si>
  <si>
    <t>Montážní materiál, konzola</t>
  </si>
  <si>
    <t>2670</t>
  </si>
  <si>
    <t>460030011</t>
  </si>
  <si>
    <t>Sejmutí drnu jakékoliv tloušťky</t>
  </si>
  <si>
    <t>460200293</t>
  </si>
  <si>
    <t>Hloubení kabelových nezapažených rýh ručně š 50 cm, hl 110 cm, v hornině tř 3</t>
  </si>
  <si>
    <t>460560293</t>
  </si>
  <si>
    <t>Zásyp rýh ručně šířky 50 cm, hloubky 110 cm, z horniny třídy 3</t>
  </si>
  <si>
    <t>460680581</t>
  </si>
  <si>
    <t>Vysekání rýh pro montáž trubek a kabelů v cihelných zdech hloubky do 3 cm a šířky do 3 cm</t>
  </si>
  <si>
    <t>460680582</t>
  </si>
  <si>
    <t>Vysekání rýh pro montáž trubek a kabelů v cihelných zdech hloubky do 3 cm a šířky do 5 cm</t>
  </si>
  <si>
    <t>460680584</t>
  </si>
  <si>
    <t>Vysekání rýh pro montáž trubek a kabelů v cihelných zdech hloubky do 3 cm a šířky do 10 cm</t>
  </si>
  <si>
    <t>460680585</t>
  </si>
  <si>
    <t>Vysekání rýh pro montáž trubek a kabelů v cihelných zdech hloubky do 3 cm a šířky do 15 cm</t>
  </si>
  <si>
    <t>460680594</t>
  </si>
  <si>
    <t>Vysekání rýh pro montáž trubek a kabelů v cihelných zdech hloubky do 5 cm a šířky do 10 cm</t>
  </si>
  <si>
    <t>460680605</t>
  </si>
  <si>
    <t>Vysekání rýh pro montáž trubek a kabelů v cihelných zdech hloubky do 7 cm a šířky do 15 cm</t>
  </si>
  <si>
    <t>460680613</t>
  </si>
  <si>
    <t>Vysekání rýh pro montáž trubek a kabelů v omítce vápenné a vápenocementové stěn šířky do 7 cm</t>
  </si>
  <si>
    <t>460680621</t>
  </si>
  <si>
    <t>Vysekání rýh pro montáž trubek a kabelů v omítce vápenné a vápenocementové stropů šířky do 3 cm</t>
  </si>
  <si>
    <t>460680622</t>
  </si>
  <si>
    <t>Vysekání rýh pro montáž trubek a kabelů v omítce vápenné a vápenocementové stropů šířky do 5 cm</t>
  </si>
  <si>
    <t>460710001</t>
  </si>
  <si>
    <t>Vyplnění a omítnutí rýh ve stropech hloubky do 3 cm a šířky do 3 cm</t>
  </si>
  <si>
    <t>460710012</t>
  </si>
  <si>
    <t>Vyplnění a omítnutí rýh ve stropech hloubky do 5 cm a šířky do 5 cm</t>
  </si>
  <si>
    <t>460710013</t>
  </si>
  <si>
    <t>Vyplnění a omítnutí rýh ve stropech hloubky do 5 cm a šířky do 7 cm</t>
  </si>
  <si>
    <t>460710014</t>
  </si>
  <si>
    <t>Vyplnění a omítnutí rýh ve stropech hloubky do 5 cm a šířky do 10 cm</t>
  </si>
  <si>
    <t>460710015</t>
  </si>
  <si>
    <t>Vyplnění a omítnutí rýh ve stropech hloubky do 5 cm a šířky do 15 cm</t>
  </si>
  <si>
    <t>979087112R00</t>
  </si>
  <si>
    <t>Nakládání suti na dopravní prostředky</t>
  </si>
  <si>
    <t>979011311R00</t>
  </si>
  <si>
    <t>Svislá doprava suti a vybouraných hmot shozem manipulace se sutí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</si>
  <si>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</si>
  <si>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</si>
  <si>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</si>
  <si>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</si>
  <si>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</si>
  <si>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</si>
  <si>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</si>
  <si>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</si>
  <si>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</si>
  <si>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</si>
  <si>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979093111R00</t>
  </si>
  <si>
    <t>Uložení suti na skládku bez zhutnění</t>
  </si>
  <si>
    <t>1350</t>
  </si>
  <si>
    <t>Tepelná izolace VZT potrubí ekv. min. rohož 100mm, krytá plastovou samolepicí folií</t>
  </si>
  <si>
    <t>POL99_</t>
  </si>
  <si>
    <t>122201101R00</t>
  </si>
  <si>
    <t>Odkopávky a  prokopávky nezapažené v hornině 3 do 100 m3</t>
  </si>
  <si>
    <t>Bd1 : 121*0,35*1,1</t>
  </si>
  <si>
    <t>BdHC : 6*0,35*1,1</t>
  </si>
  <si>
    <t>Bd2 : 74*1,0*1,1</t>
  </si>
  <si>
    <t>Před : 54*0,64*1,1</t>
  </si>
  <si>
    <t>Položka pořadí 1 : 168,31100</t>
  </si>
  <si>
    <t xml:space="preserve">předpoklad 20 km : </t>
  </si>
  <si>
    <t>Položka pořadí 2 : 168,31100*10</t>
  </si>
  <si>
    <t>Položka pořadí 2 : 168,31100</t>
  </si>
  <si>
    <t>174101101R00</t>
  </si>
  <si>
    <t>Zásyp sypaninou se zhutněním jam, šachet, rýh nebo kolem objektů v těchto vykopávkách</t>
  </si>
  <si>
    <t>Nástupní plocha : 49,8</t>
  </si>
  <si>
    <t>jímka : 6*5*2</t>
  </si>
  <si>
    <t>Bd1 : 121*1,1</t>
  </si>
  <si>
    <t>BdHC : 6*1,1</t>
  </si>
  <si>
    <t>Bd2 : 74*1,1</t>
  </si>
  <si>
    <t>Asf : 13*1,1</t>
  </si>
  <si>
    <t>59691002.AR</t>
  </si>
  <si>
    <t>recyklát  betonový; frakce 16,0 až 32,0 mm</t>
  </si>
  <si>
    <t>Nástupní plocha : 49,8*1,9</t>
  </si>
  <si>
    <t>113106121R00</t>
  </si>
  <si>
    <t>Rozebrání dlažeb, panelů komunikací pro pěší s jakýmkoliv ložem a výplní spár z betonových nebo, kameninových dlaždic nebo tvarovek</t>
  </si>
  <si>
    <t>Před : 54</t>
  </si>
  <si>
    <t>113107620R00</t>
  </si>
  <si>
    <t>Odstranění podkladů nebo krytů z kameniva hrubého drceného, v ploše jednotlivě nad 50 m2, tloušťka, vrstvy 200 mm</t>
  </si>
  <si>
    <t>Položka pořadí 10 : 54,00000</t>
  </si>
  <si>
    <t>Položka pořadí 12 : 12,00000</t>
  </si>
  <si>
    <t>Položka pořadí 13 : 66,00000</t>
  </si>
  <si>
    <t>113108315R00</t>
  </si>
  <si>
    <t>Odstranění podkladů nebo krytů živičných, v ploše jednotlivě do 50 m2, tloušťka vrstvy 150 mm</t>
  </si>
  <si>
    <t>Dem6 : 12</t>
  </si>
  <si>
    <t>113109420R00</t>
  </si>
  <si>
    <t>Odstranění podkladů nebo krytů z betonu prostého, v ploše jednotlivě nad 50 m2, tloušťka vrstvy 200, mm</t>
  </si>
  <si>
    <t>Dem1 : 66</t>
  </si>
  <si>
    <t>113202111R00</t>
  </si>
  <si>
    <t>Vytrhání obrub z krajníků nebo obrubníků stojatých</t>
  </si>
  <si>
    <t>Dem4 : 24</t>
  </si>
  <si>
    <t>130901123RT1</t>
  </si>
  <si>
    <t>Bourání konstrukcí v hloubených vykopávkách z betonu, železového nebo z předpjatého, pneumatickým, kladivem</t>
  </si>
  <si>
    <t>Dem3 : 1</t>
  </si>
  <si>
    <t>919735113R00</t>
  </si>
  <si>
    <t>Řezání stávajících krytů nebo podkladů živičných, hloubky přes 100 do 150 mm</t>
  </si>
  <si>
    <t>Dem5 : 25</t>
  </si>
  <si>
    <t>963042819R00</t>
  </si>
  <si>
    <t>Bourání jakýchkoliv betonových schodišťových stupňů zhotovených na místě</t>
  </si>
  <si>
    <t>7*(4+2)/2</t>
  </si>
  <si>
    <t>963053936R00</t>
  </si>
  <si>
    <t>Bourání železobetonových schodišťových ramen samonosných</t>
  </si>
  <si>
    <t>Dem2 : 26,2</t>
  </si>
  <si>
    <t>130900030RAB</t>
  </si>
  <si>
    <t>Bourání konstrukcí v hloubených vykopávkách konstrukcí z betonu prostého, odvoz do 5 000 m, uložení, na skládku</t>
  </si>
  <si>
    <t>žb dvorní jímka : 5*6*2</t>
  </si>
  <si>
    <t>181301115R00</t>
  </si>
  <si>
    <t>Rozprostření a urovnání ornice v rovině v souvislé ploše přes 500 m2, tloušťka vrstvy přes 250 do, 300 mm</t>
  </si>
  <si>
    <t>Trav : 38</t>
  </si>
  <si>
    <t>10364200R</t>
  </si>
  <si>
    <t>ornice pro pozemkové úpravy</t>
  </si>
  <si>
    <t>Trav : 38*0,3</t>
  </si>
  <si>
    <t>180400020RA0</t>
  </si>
  <si>
    <t>Založení trávníku s dodáním osiva parkového, v rovině</t>
  </si>
  <si>
    <t>183400012RA0</t>
  </si>
  <si>
    <t>Příprava půdy pro výsadbu v rovině, strojní, chemické odplevelení, frézování, hnojení</t>
  </si>
  <si>
    <t>Položka pořadí 22 : 38,00000</t>
  </si>
  <si>
    <t>271531114T00</t>
  </si>
  <si>
    <t>Polštář základu z betonu prostého</t>
  </si>
  <si>
    <t>Nástupní plocha : 30,6*0,05</t>
  </si>
  <si>
    <t>273351215R00</t>
  </si>
  <si>
    <t>Bednění stěn základových desek zřízení</t>
  </si>
  <si>
    <t>90*0,15</t>
  </si>
  <si>
    <t>273351216R00</t>
  </si>
  <si>
    <t>Bednění stěn základových desek odstranění</t>
  </si>
  <si>
    <t>Položka pořadí 25 : 13,50000</t>
  </si>
  <si>
    <t>273361921RT4</t>
  </si>
  <si>
    <t>Výztuž základových desek ze svařovaných sítí průměr drátu 6 mm, velikost oka 100/100 mm</t>
  </si>
  <si>
    <t>Nástupní plocha : 71,2*0,00444*1,1</t>
  </si>
  <si>
    <t>274351215RT1</t>
  </si>
  <si>
    <t>Bednění stěn základových pasů zřízení</t>
  </si>
  <si>
    <t>62*2*0,3</t>
  </si>
  <si>
    <t>274351216R00</t>
  </si>
  <si>
    <t>Bednění stěn základových pasů odstranění</t>
  </si>
  <si>
    <t>Položka pořadí 28 : 37,20000</t>
  </si>
  <si>
    <t>274361821R00</t>
  </si>
  <si>
    <t>Výztuž základových pasů z betonářské oceli 10 505(R)</t>
  </si>
  <si>
    <t>Podélná : 62*6*0,000617*1,1</t>
  </si>
  <si>
    <t>Třmínky : 57/0,25*1,5*0,000395*1,1</t>
  </si>
  <si>
    <t>273321321R001</t>
  </si>
  <si>
    <t>Železobeton základových desek C 20/25-XC2</t>
  </si>
  <si>
    <t>Nástupní plocha : 71,2*0,15</t>
  </si>
  <si>
    <t>274321411R001</t>
  </si>
  <si>
    <t>Železobeton základových pasů C 25/30-XC2</t>
  </si>
  <si>
    <t>Nástupní plocha : 30,6*0,3</t>
  </si>
  <si>
    <t>275310030RA01</t>
  </si>
  <si>
    <t>Základová patka z betonu C 20/25, včetně bednění</t>
  </si>
  <si>
    <t>Lav : 4*0,3*0,7*0,7</t>
  </si>
  <si>
    <t>Ok : 1*0,3*0,3*0,7</t>
  </si>
  <si>
    <t>Sk : 4*0,3*0,7*0,7</t>
  </si>
  <si>
    <t>Schodiště - SCh2 : 6*0,3*0,3*0,7</t>
  </si>
  <si>
    <t>311361821R00</t>
  </si>
  <si>
    <t>Výztuž nadzákladových zdí z betonářské oceli 10 505(R)</t>
  </si>
  <si>
    <t>Svislá : 62/0,25*2*1,5*0,000617*1,1</t>
  </si>
  <si>
    <t>Podélná : 62*8*0,000617*1,1</t>
  </si>
  <si>
    <t>311112120RT41</t>
  </si>
  <si>
    <t>Stěna z tvárnic ztraceného bednění, tl. 20 cm, zalití tvárnic betonem C 25/30-XC2</t>
  </si>
  <si>
    <t>Nástupní plocha : 62*1,15</t>
  </si>
  <si>
    <t>434121425R00</t>
  </si>
  <si>
    <t>Osazení schodišťových stupňů železobetonových na desku broušených nebo leštěných</t>
  </si>
  <si>
    <t>Sch1 : 12*1,5</t>
  </si>
  <si>
    <t>593723034R</t>
  </si>
  <si>
    <t>stupeň schodišťový  betonový; plný - průběžný, ukončovací; l = 1 500,0 mm; š = 350,0 mm; h = 150,0, mm; povrch vymývaný</t>
  </si>
  <si>
    <t>566905111R00</t>
  </si>
  <si>
    <t>Vyspravení podkladu po překopech podkladním betonem</t>
  </si>
  <si>
    <t>Asf : 12*0,15</t>
  </si>
  <si>
    <t>567211115R00</t>
  </si>
  <si>
    <t>Podklad z prostého betonu třídy I., tloušťky 150 mm</t>
  </si>
  <si>
    <t>Bd2 : 74*1,05</t>
  </si>
  <si>
    <t>572952112R00</t>
  </si>
  <si>
    <t>Vyspravení krytu po překopech pro inženýrské sítě asfaltovým betonem, po zhutnění tloušťky přes  50, do  70 mm</t>
  </si>
  <si>
    <t>Asf : 12</t>
  </si>
  <si>
    <t>596215040R00</t>
  </si>
  <si>
    <t>Kladení zámkové dlažby do drtě tloušťka dlažby 80 mm, tloušťka lože 40 mm</t>
  </si>
  <si>
    <t>Bd1 : 121</t>
  </si>
  <si>
    <t>BdHC : 6</t>
  </si>
  <si>
    <t>596215061R00</t>
  </si>
  <si>
    <t>Kladení zámkové dlažby do drtě tloušťka dlažby 100 mm, tloušťka lože 40 mm</t>
  </si>
  <si>
    <t>596841111R00</t>
  </si>
  <si>
    <t>Kladení dlažby z betonových nebo kameninových dlaždic do lože z cementové malty tloušťky do 30 mm</t>
  </si>
  <si>
    <t>Bd2 : 74</t>
  </si>
  <si>
    <t>631361921RT4</t>
  </si>
  <si>
    <t>Výztuž mazanin z betonů a z lehkých betonů ze svařovaných sítí průměr drátu 6 mm, velikost oka, 100/100 mm</t>
  </si>
  <si>
    <t>Bd2 : 74*1,05*0,00444</t>
  </si>
  <si>
    <t>564231111R001</t>
  </si>
  <si>
    <t>Podklad ze štěrkopísku po zhutnění tloušťky 10 cm, fr. 0-8 mm</t>
  </si>
  <si>
    <t>Před : 54*1,1</t>
  </si>
  <si>
    <t>564811111R001</t>
  </si>
  <si>
    <t>Podklad ze štěrkodrti po zhutnění tloušťky 5 cm, fr. 8-16 mm</t>
  </si>
  <si>
    <t>Bd1 : 121*1,05</t>
  </si>
  <si>
    <t>BdHC : 6*1,05</t>
  </si>
  <si>
    <t>Před : 54*1,05</t>
  </si>
  <si>
    <t>564851114R001</t>
  </si>
  <si>
    <t>Podklad ze štěrkodrti po zhutnění tloušťky 18 cm, fr. 0-63 mm</t>
  </si>
  <si>
    <t>564861111R001</t>
  </si>
  <si>
    <t>Podklad ze štěrkodrti po zhutnění tloušťky 20 cm, fr. 0-63 mm</t>
  </si>
  <si>
    <t>Nástupní plocha : 41,5</t>
  </si>
  <si>
    <t>564871112T001</t>
  </si>
  <si>
    <t>Podklad ze štěrkodrti po zhutnění tloušťky 35 cm, fr. 0-63 mm</t>
  </si>
  <si>
    <t>592451158R1</t>
  </si>
  <si>
    <t>Dlažba SLP skladba 20x10x8 cm antracit, dlažba pro nevidomé</t>
  </si>
  <si>
    <t>DOD 5001</t>
  </si>
  <si>
    <t>Betonová dlažba 300/150x80 mm - žíhaná barevná</t>
  </si>
  <si>
    <t>DOD 5002</t>
  </si>
  <si>
    <t>Betonová dlažba 300/150x100 mm - žíhaná barevná</t>
  </si>
  <si>
    <t>DOD 5003</t>
  </si>
  <si>
    <t>Betonová dlažba 400/400x50 mm - žíhaná barevná</t>
  </si>
  <si>
    <t>Nástupní plocha : 41,2*0,9</t>
  </si>
  <si>
    <t>Položka pořadí 54 : 37,08000</t>
  </si>
  <si>
    <t>Nástupní plocha : 41,2*0,9*2</t>
  </si>
  <si>
    <t>132201210R00</t>
  </si>
  <si>
    <t>Hloubení rýh šířky přes 60 do 200 cm do 50 m3, v hornině 3, hloubení strojně</t>
  </si>
  <si>
    <t>132201219R00</t>
  </si>
  <si>
    <t>Hloubení rýh šířky přes 60 do 200 cm příplatek za lepivost, v hornině 3,</t>
  </si>
  <si>
    <t>139601102R00</t>
  </si>
  <si>
    <t>Ruční výkop jam, rýh a šachet v hornině 3</t>
  </si>
  <si>
    <t>161101101R00</t>
  </si>
  <si>
    <t>Svislé přemístění výkopku z horniny 1 až 4, při hloubce výkopu přes 1 do 2,5 m</t>
  </si>
  <si>
    <t>162201101R00</t>
  </si>
  <si>
    <t>Vodorovné přemístění výkopku z horniny 1 až 4, na vzdálenost do 20 m</t>
  </si>
  <si>
    <t>174201101R00</t>
  </si>
  <si>
    <t>Zásyp sypaninou bez zhutnění jam, šachet, rýh nebo kolem objektů v těchto vykopávkách</t>
  </si>
  <si>
    <t>175101101R00</t>
  </si>
  <si>
    <t>Obsyp potrubí bez prohození sypaniny</t>
  </si>
  <si>
    <t>175101109R00</t>
  </si>
  <si>
    <t>Obsyp potrubí příplatek k ceně za prohození sypaniny</t>
  </si>
  <si>
    <t>721176223R00</t>
  </si>
  <si>
    <t>Potrubí z plastových trub polyvinylchloridové potrubí PVC, svodné (ležaté) v zemi, D 125 mmm, s 3,2, mm, DN 125</t>
  </si>
  <si>
    <t>901011001VC0</t>
  </si>
  <si>
    <t>D+M lavička jednostranná s opěrákem</t>
  </si>
  <si>
    <t>Lav : 2</t>
  </si>
  <si>
    <t>901011002VC0</t>
  </si>
  <si>
    <t>D+M odpadkový koš s víkem</t>
  </si>
  <si>
    <t>Ok : 1</t>
  </si>
  <si>
    <t>901011003VC0</t>
  </si>
  <si>
    <t>D+M stojan na kola</t>
  </si>
  <si>
    <t>Sk : 4</t>
  </si>
  <si>
    <t>917862111R001</t>
  </si>
  <si>
    <t>Osazení stojat. obrub.bet. s opěrou,lože z C 20/25</t>
  </si>
  <si>
    <t>BoN : 11</t>
  </si>
  <si>
    <t>BoP : 3</t>
  </si>
  <si>
    <t>BoS : 12</t>
  </si>
  <si>
    <t>BoC : 53</t>
  </si>
  <si>
    <t>918101112T001</t>
  </si>
  <si>
    <t>Příplatek za beton C30/37 - lože pod obrubníky nebo obruby dlažeb</t>
  </si>
  <si>
    <t>59217421R</t>
  </si>
  <si>
    <t>obrubník chodníkový materiál beton; l = 1000,0 mm; š = 100,0 mm; h = 250,0 mm; barva šedá</t>
  </si>
  <si>
    <t>BoC : 55</t>
  </si>
  <si>
    <t>59217472R</t>
  </si>
  <si>
    <t>obrubník silniční materiál beton; l = 1000,0 mm; š = 150,0 mm; h = 250,0 mm; barva šedá</t>
  </si>
  <si>
    <t>BoS : 14</t>
  </si>
  <si>
    <t>59217474R</t>
  </si>
  <si>
    <t>obrubník silniční nájezdový; materiál beton; l = 250,0 mm; š = 150,0 mm; h = 150,0 mm; barva šedá</t>
  </si>
  <si>
    <t>BoN : 12</t>
  </si>
  <si>
    <t>59217480R</t>
  </si>
  <si>
    <t>obrubník silniční přechodový levý; materiál beton; l = 1000,0 mm; š = 150,0 mm; výškový rozsah h =, 150 až 250 mm; barva šedá</t>
  </si>
  <si>
    <t>998223011R00</t>
  </si>
  <si>
    <t>Přesun hmot pozemních komunikací, kryt dlážděný jakékoliv délky objektu</t>
  </si>
  <si>
    <t xml:space="preserve">Hmotnosti z položek s pořadovými čísly: : </t>
  </si>
  <si>
    <t xml:space="preserve">9,21,24,25,27,28,30,31,32,34,35,36,37,38,39,40,41,42,43,44,45,46,47,48,49,50,54,55,56,65,67,74,76, : </t>
  </si>
  <si>
    <t xml:space="preserve">77,78,79, : </t>
  </si>
  <si>
    <t>Součet: : 472,99552</t>
  </si>
  <si>
    <t>Ochrana konstrukcí nopovou fólií Montáž nopové fólie svisle, včetně dodávky fólie</t>
  </si>
  <si>
    <t>Nástupní plocha : 41,2*1</t>
  </si>
  <si>
    <t>Ochrana konstrukcí nopovou fólií Montáž ukončovací lišty k nopové fólii, včetně dodávky lišty, plechové poplast.</t>
  </si>
  <si>
    <t xml:space="preserve">81,82, : </t>
  </si>
  <si>
    <t>Součet: : 0,02884</t>
  </si>
  <si>
    <t>Rošt plechový pozinkový, á 500 mm</t>
  </si>
  <si>
    <t>Položka pořadí 85 : 74,16000</t>
  </si>
  <si>
    <t>763612132R001</t>
  </si>
  <si>
    <t>M.obložení stěn z desek do tl.18 mm,P+D,šroubo.</t>
  </si>
  <si>
    <t>59533320R1</t>
  </si>
  <si>
    <t>Aquapanel 1200x900x12,5 mm, deska cementová</t>
  </si>
  <si>
    <t>Položka pořadí 85 : 74,16000*1,15</t>
  </si>
  <si>
    <t>998762102R00</t>
  </si>
  <si>
    <t xml:space="preserve">84,85,86, : </t>
  </si>
  <si>
    <t>Součet: : 2,05646</t>
  </si>
  <si>
    <t>764015001VC0</t>
  </si>
  <si>
    <t>D+M provětrávané mezery - AL tahokov na výšku 50 mm + síť proti hmyzu</t>
  </si>
  <si>
    <t>998764201R00</t>
  </si>
  <si>
    <t>Přesun hmot pro konstrukce klempířské v objektech výšky do 6 m</t>
  </si>
  <si>
    <t xml:space="preserve">Ceny z položek s pořadovými čísly: : </t>
  </si>
  <si>
    <t xml:space="preserve">88, : </t>
  </si>
  <si>
    <t>Součet: : 164,38800</t>
  </si>
  <si>
    <t>D+M ocelové schodiště se zábradlím, pozink, kotvení</t>
  </si>
  <si>
    <t>Sch2 : 1</t>
  </si>
  <si>
    <t>767011002VC0</t>
  </si>
  <si>
    <t>D+M ocelové zábradlí, zakřivené, pozink, kotvení</t>
  </si>
  <si>
    <t>Záb : 43,4</t>
  </si>
  <si>
    <t>998767201R00</t>
  </si>
  <si>
    <t>Přesun hmot pro kovové stavební doplňk. konstrukce v objektech výšky do 6 m</t>
  </si>
  <si>
    <t xml:space="preserve">90,91, : </t>
  </si>
  <si>
    <t>Součet: : 2226,46000</t>
  </si>
  <si>
    <t xml:space="preserve">Demontážní hmotnosti z položek s pořadovými čísly: : </t>
  </si>
  <si>
    <t xml:space="preserve">10,11,12,13,14,17,18, : </t>
  </si>
  <si>
    <t>Součet: : 120,44040</t>
  </si>
  <si>
    <t>Součet: : 1204,40400</t>
  </si>
  <si>
    <t>564201111X00</t>
  </si>
  <si>
    <t>Podklad ze štěrkopísku po zhutnění tloušťky 1 cm, fr. 0-4 mm</t>
  </si>
  <si>
    <t>576311001VC</t>
  </si>
  <si>
    <t>Asfaltový koberec drenážní jemnozrnný PA 8, tl 50 mm</t>
  </si>
  <si>
    <t>576311002VC</t>
  </si>
  <si>
    <t>Asfaltový koberec drenážní hrubozrnný PA 16, tl. 50 mm</t>
  </si>
  <si>
    <t>576311003VC</t>
  </si>
  <si>
    <t>Strukturavaná stříkaná vrstva EPDM, tl. 13 mm</t>
  </si>
  <si>
    <t>901011001VC</t>
  </si>
  <si>
    <t>D+M pouzder pro tenisové a volejbalové sloupky</t>
  </si>
  <si>
    <t>pár</t>
  </si>
  <si>
    <t>901011002VC</t>
  </si>
  <si>
    <t>Dodávka sada pro volejbal (sloupky, síť), včetně montáže a kotvení</t>
  </si>
  <si>
    <t>sada</t>
  </si>
  <si>
    <t>901011003VC</t>
  </si>
  <si>
    <t>Dodávka sada pro tenis (sloupky, síť), včetně montáže a kotvení</t>
  </si>
  <si>
    <t>901011004VC</t>
  </si>
  <si>
    <t>Dodávka fotbalové branky, včetně montáže a kotvení</t>
  </si>
  <si>
    <t>901011005VC</t>
  </si>
  <si>
    <t>Dodávka basketbalových košů pojízdných, včetně montáže a kotvení</t>
  </si>
  <si>
    <t>901021001VC</t>
  </si>
  <si>
    <t>D+M ochranné sítě (nosná konstrukce TR pozink + ochranná síť PP + kotvení)</t>
  </si>
  <si>
    <t>998235012T00</t>
  </si>
  <si>
    <t>Přesun hmot pro hřiště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</si>
</sst>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4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color indexed="8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21"/>
      <name val="Arial CE"/>
      <family val="2"/>
    </font>
    <font>
      <sz val="8"/>
      <color indexed="60"/>
      <name val="Arial CE"/>
      <family val="2"/>
    </font>
    <font>
      <sz val="8"/>
      <color indexed="53"/>
      <name val="Arial CE"/>
      <family val="2"/>
    </font>
    <font>
      <sz val="8"/>
      <color indexed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Alignment="1">
      <alignment/>
      <protection/>
    </xf>
    <xf numFmtId="0" fontId="1" fillId="0" borderId="10" xfId="36" applyFont="1" applyBorder="1">
      <alignment/>
      <protection/>
    </xf>
    <xf numFmtId="0" fontId="1" fillId="0" borderId="11" xfId="36" applyBorder="1">
      <alignment/>
      <protection/>
    </xf>
    <xf numFmtId="0" fontId="5" fillId="33" borderId="11" xfId="36" applyFont="1" applyFill="1" applyBorder="1" applyAlignment="1">
      <alignment horizontal="left" vertical="center" indent="1"/>
      <protection/>
    </xf>
    <xf numFmtId="0" fontId="1" fillId="33" borderId="0" xfId="36" applyFill="1" applyBorder="1">
      <alignment/>
      <protection/>
    </xf>
    <xf numFmtId="49" fontId="6" fillId="33" borderId="0" xfId="36" applyNumberFormat="1" applyFont="1" applyFill="1" applyBorder="1" applyAlignment="1">
      <alignment horizontal="left" vertical="center"/>
      <protection/>
    </xf>
    <xf numFmtId="14" fontId="3" fillId="0" borderId="0" xfId="36" applyNumberFormat="1" applyFont="1" applyAlignment="1">
      <alignment horizontal="left"/>
      <protection/>
    </xf>
    <xf numFmtId="0" fontId="1" fillId="33" borderId="11" xfId="36" applyFont="1" applyFill="1" applyBorder="1" applyAlignment="1">
      <alignment horizontal="left" vertical="center" indent="1"/>
      <protection/>
    </xf>
    <xf numFmtId="0" fontId="2" fillId="33" borderId="0" xfId="36" applyFont="1" applyFill="1" applyBorder="1" applyAlignment="1">
      <alignment horizontal="left" vertical="center"/>
      <protection/>
    </xf>
    <xf numFmtId="0" fontId="1" fillId="33" borderId="12" xfId="36" applyFont="1" applyFill="1" applyBorder="1" applyAlignment="1">
      <alignment horizontal="left" vertical="center" indent="1"/>
      <protection/>
    </xf>
    <xf numFmtId="0" fontId="1" fillId="33" borderId="13" xfId="36" applyFont="1" applyFill="1" applyBorder="1">
      <alignment/>
      <protection/>
    </xf>
    <xf numFmtId="0" fontId="2" fillId="33" borderId="13" xfId="36" applyFont="1" applyFill="1" applyBorder="1" applyAlignment="1">
      <alignment horizontal="left" vertical="center"/>
      <protection/>
    </xf>
    <xf numFmtId="0" fontId="1" fillId="0" borderId="11" xfId="36" applyFont="1" applyBorder="1" applyAlignment="1">
      <alignment horizontal="left" vertical="center" indent="1"/>
      <protection/>
    </xf>
    <xf numFmtId="0" fontId="1" fillId="0" borderId="0" xfId="36" applyBorder="1">
      <alignment/>
      <protection/>
    </xf>
    <xf numFmtId="0" fontId="2" fillId="0" borderId="0" xfId="36" applyFont="1" applyBorder="1" applyAlignment="1">
      <alignment horizontal="left" vertical="center"/>
      <protection/>
    </xf>
    <xf numFmtId="0" fontId="2" fillId="0" borderId="0" xfId="36" applyFont="1" applyBorder="1" applyAlignment="1">
      <alignment vertical="center"/>
      <protection/>
    </xf>
    <xf numFmtId="0" fontId="1" fillId="0" borderId="0" xfId="36" applyFont="1" applyBorder="1" applyAlignment="1">
      <alignment horizontal="right" vertical="center"/>
      <protection/>
    </xf>
    <xf numFmtId="0" fontId="1" fillId="0" borderId="14" xfId="36" applyBorder="1" applyAlignment="1">
      <alignment/>
      <protection/>
    </xf>
    <xf numFmtId="0" fontId="2" fillId="0" borderId="11" xfId="36" applyFont="1" applyBorder="1" applyAlignment="1">
      <alignment horizontal="left" vertical="center" indent="1"/>
      <protection/>
    </xf>
    <xf numFmtId="0" fontId="2" fillId="0" borderId="12" xfId="36" applyFont="1" applyBorder="1" applyAlignment="1">
      <alignment horizontal="left" vertical="center" indent="1"/>
      <protection/>
    </xf>
    <xf numFmtId="0" fontId="2" fillId="0" borderId="13" xfId="36" applyFont="1" applyBorder="1" applyAlignment="1">
      <alignment horizontal="right" vertical="center"/>
      <protection/>
    </xf>
    <xf numFmtId="0" fontId="2" fillId="0" borderId="13" xfId="36" applyFont="1" applyBorder="1" applyAlignment="1">
      <alignment horizontal="left" vertical="center"/>
      <protection/>
    </xf>
    <xf numFmtId="0" fontId="2" fillId="0" borderId="13" xfId="36" applyFont="1" applyBorder="1" applyAlignment="1">
      <alignment vertical="center"/>
      <protection/>
    </xf>
    <xf numFmtId="0" fontId="1" fillId="0" borderId="13" xfId="36" applyFont="1" applyBorder="1" applyAlignment="1">
      <alignment vertical="center"/>
      <protection/>
    </xf>
    <xf numFmtId="0" fontId="1" fillId="0" borderId="15" xfId="36" applyBorder="1" applyAlignment="1">
      <alignment/>
      <protection/>
    </xf>
    <xf numFmtId="0" fontId="2" fillId="0" borderId="0" xfId="36" applyFont="1" applyFill="1" applyBorder="1" applyAlignment="1">
      <alignment horizontal="left" vertical="center"/>
      <protection/>
    </xf>
    <xf numFmtId="0" fontId="1" fillId="0" borderId="0" xfId="36" applyBorder="1" applyAlignment="1">
      <alignment/>
      <protection/>
    </xf>
    <xf numFmtId="0" fontId="1" fillId="0" borderId="12" xfId="36" applyBorder="1" applyAlignment="1">
      <alignment horizontal="left" indent="1"/>
      <protection/>
    </xf>
    <xf numFmtId="0" fontId="2" fillId="0" borderId="13" xfId="36" applyFont="1" applyFill="1" applyBorder="1" applyAlignment="1">
      <alignment horizontal="left" vertical="center"/>
      <protection/>
    </xf>
    <xf numFmtId="0" fontId="1" fillId="0" borderId="13" xfId="36" applyBorder="1" applyAlignment="1">
      <alignment vertical="center"/>
      <protection/>
    </xf>
    <xf numFmtId="0" fontId="1" fillId="0" borderId="13" xfId="36" applyBorder="1" applyAlignment="1">
      <alignment/>
      <protection/>
    </xf>
    <xf numFmtId="0" fontId="1" fillId="0" borderId="13" xfId="36" applyBorder="1" applyAlignment="1">
      <alignment horizontal="right"/>
      <protection/>
    </xf>
    <xf numFmtId="0" fontId="2" fillId="34" borderId="0" xfId="36" applyFont="1" applyFill="1" applyBorder="1" applyAlignment="1" applyProtection="1">
      <alignment horizontal="left" vertical="center"/>
      <protection locked="0"/>
    </xf>
    <xf numFmtId="0" fontId="2" fillId="34" borderId="13" xfId="36" applyFont="1" applyFill="1" applyBorder="1" applyAlignment="1" applyProtection="1">
      <alignment horizontal="left" vertical="center"/>
      <protection locked="0"/>
    </xf>
    <xf numFmtId="0" fontId="1" fillId="0" borderId="13" xfId="36" applyFont="1" applyBorder="1" applyAlignment="1">
      <alignment horizontal="right" vertical="center"/>
      <protection/>
    </xf>
    <xf numFmtId="0" fontId="1" fillId="0" borderId="16" xfId="36" applyFont="1" applyBorder="1" applyAlignment="1">
      <alignment horizontal="left" vertical="top" indent="1"/>
      <protection/>
    </xf>
    <xf numFmtId="0" fontId="1" fillId="0" borderId="17" xfId="36" applyBorder="1" applyAlignment="1">
      <alignment vertical="top"/>
      <protection/>
    </xf>
    <xf numFmtId="0" fontId="2" fillId="0" borderId="17" xfId="36" applyFont="1" applyFill="1" applyBorder="1" applyAlignment="1">
      <alignment horizontal="left" vertical="top"/>
      <protection/>
    </xf>
    <xf numFmtId="0" fontId="2" fillId="0" borderId="17" xfId="36" applyFont="1" applyBorder="1" applyAlignment="1">
      <alignment vertical="center"/>
      <protection/>
    </xf>
    <xf numFmtId="0" fontId="1" fillId="0" borderId="17" xfId="36" applyFont="1" applyBorder="1" applyAlignment="1">
      <alignment horizontal="right" vertical="center"/>
      <protection/>
    </xf>
    <xf numFmtId="0" fontId="1" fillId="0" borderId="18" xfId="36" applyBorder="1" applyAlignment="1">
      <alignment/>
      <protection/>
    </xf>
    <xf numFmtId="0" fontId="1" fillId="0" borderId="13" xfId="36" applyBorder="1" applyAlignment="1">
      <alignment horizontal="left"/>
      <protection/>
    </xf>
    <xf numFmtId="49" fontId="1" fillId="0" borderId="11" xfId="36" applyNumberFormat="1" applyFont="1" applyBorder="1">
      <alignment/>
      <protection/>
    </xf>
    <xf numFmtId="0" fontId="1" fillId="0" borderId="19" xfId="36" applyFont="1" applyBorder="1" applyAlignment="1">
      <alignment horizontal="left" vertical="center" indent="1"/>
      <protection/>
    </xf>
    <xf numFmtId="0" fontId="1" fillId="0" borderId="20" xfId="36" applyBorder="1" applyAlignment="1">
      <alignment horizontal="left" vertical="center"/>
      <protection/>
    </xf>
    <xf numFmtId="0" fontId="1" fillId="0" borderId="20" xfId="36" applyBorder="1">
      <alignment/>
      <protection/>
    </xf>
    <xf numFmtId="0" fontId="2" fillId="0" borderId="19" xfId="36" applyFont="1" applyBorder="1" applyAlignment="1">
      <alignment horizontal="left" vertical="center" indent="1"/>
      <protection/>
    </xf>
    <xf numFmtId="0" fontId="2" fillId="0" borderId="20" xfId="36" applyFont="1" applyBorder="1" applyAlignment="1">
      <alignment horizontal="left" vertical="center"/>
      <protection/>
    </xf>
    <xf numFmtId="0" fontId="2" fillId="0" borderId="20" xfId="36" applyFont="1" applyBorder="1">
      <alignment/>
      <protection/>
    </xf>
    <xf numFmtId="0" fontId="1" fillId="0" borderId="19" xfId="36" applyFont="1" applyBorder="1" applyAlignment="1">
      <alignment horizontal="left" indent="1"/>
      <protection/>
    </xf>
    <xf numFmtId="1" fontId="2" fillId="0" borderId="20" xfId="36" applyNumberFormat="1" applyFont="1" applyBorder="1" applyAlignment="1">
      <alignment horizontal="right" vertical="center"/>
      <protection/>
    </xf>
    <xf numFmtId="0" fontId="1" fillId="0" borderId="20" xfId="36" applyBorder="1" applyAlignment="1">
      <alignment horizontal="left" vertical="center" indent="1"/>
      <protection/>
    </xf>
    <xf numFmtId="0" fontId="2" fillId="0" borderId="20" xfId="36" applyFont="1" applyBorder="1" applyAlignment="1">
      <alignment vertical="center"/>
      <protection/>
    </xf>
    <xf numFmtId="49" fontId="1" fillId="0" borderId="21" xfId="36" applyNumberFormat="1" applyFont="1" applyBorder="1" applyAlignment="1">
      <alignment horizontal="left" vertical="center"/>
      <protection/>
    </xf>
    <xf numFmtId="1" fontId="2" fillId="0" borderId="22" xfId="36" applyNumberFormat="1" applyFont="1" applyBorder="1" applyAlignment="1">
      <alignment horizontal="right" vertical="center"/>
      <protection/>
    </xf>
    <xf numFmtId="0" fontId="1" fillId="0" borderId="12" xfId="36" applyFont="1" applyBorder="1" applyAlignment="1">
      <alignment horizontal="left" vertical="center" indent="1"/>
      <protection/>
    </xf>
    <xf numFmtId="0" fontId="1" fillId="0" borderId="13" xfId="36" applyBorder="1" applyAlignment="1">
      <alignment horizontal="left" vertical="center"/>
      <protection/>
    </xf>
    <xf numFmtId="0" fontId="1" fillId="0" borderId="13" xfId="36" applyBorder="1">
      <alignment/>
      <protection/>
    </xf>
    <xf numFmtId="1" fontId="2" fillId="0" borderId="23" xfId="36" applyNumberFormat="1" applyFont="1" applyBorder="1" applyAlignment="1">
      <alignment horizontal="right" vertical="center"/>
      <protection/>
    </xf>
    <xf numFmtId="0" fontId="1" fillId="0" borderId="13" xfId="36" applyFont="1" applyBorder="1" applyAlignment="1">
      <alignment horizontal="left" vertical="center" indent="1"/>
      <protection/>
    </xf>
    <xf numFmtId="49" fontId="1" fillId="0" borderId="15" xfId="36" applyNumberFormat="1" applyFont="1" applyBorder="1" applyAlignment="1">
      <alignment horizontal="left" vertical="center"/>
      <protection/>
    </xf>
    <xf numFmtId="0" fontId="1" fillId="0" borderId="0" xfId="36" applyBorder="1" applyAlignment="1">
      <alignment horizontal="left" vertical="center"/>
      <protection/>
    </xf>
    <xf numFmtId="1" fontId="1" fillId="0" borderId="0" xfId="36" applyNumberFormat="1" applyBorder="1" applyAlignment="1">
      <alignment horizontal="left" vertical="center"/>
      <protection/>
    </xf>
    <xf numFmtId="4" fontId="1" fillId="0" borderId="0" xfId="36" applyNumberFormat="1" applyBorder="1" applyAlignment="1">
      <alignment horizontal="left" vertical="center"/>
      <protection/>
    </xf>
    <xf numFmtId="49" fontId="1" fillId="0" borderId="14" xfId="36" applyNumberFormat="1" applyFont="1" applyBorder="1" applyAlignment="1">
      <alignment horizontal="left" vertical="center"/>
      <protection/>
    </xf>
    <xf numFmtId="0" fontId="6" fillId="33" borderId="24" xfId="36" applyFont="1" applyFill="1" applyBorder="1" applyAlignment="1">
      <alignment horizontal="left" vertical="center" indent="1"/>
      <protection/>
    </xf>
    <xf numFmtId="0" fontId="2" fillId="33" borderId="25" xfId="36" applyFont="1" applyFill="1" applyBorder="1" applyAlignment="1">
      <alignment horizontal="left" vertical="center"/>
      <protection/>
    </xf>
    <xf numFmtId="0" fontId="1" fillId="33" borderId="25" xfId="36" applyFill="1" applyBorder="1" applyAlignment="1">
      <alignment horizontal="left" vertical="center"/>
      <protection/>
    </xf>
    <xf numFmtId="4" fontId="6" fillId="33" borderId="25" xfId="36" applyNumberFormat="1" applyFont="1" applyFill="1" applyBorder="1" applyAlignment="1">
      <alignment horizontal="left" vertical="center"/>
      <protection/>
    </xf>
    <xf numFmtId="49" fontId="1" fillId="33" borderId="26" xfId="36" applyNumberFormat="1" applyFill="1" applyBorder="1" applyAlignment="1">
      <alignment horizontal="left" vertical="center"/>
      <protection/>
    </xf>
    <xf numFmtId="0" fontId="1" fillId="33" borderId="25" xfId="36" applyFill="1" applyBorder="1">
      <alignment/>
      <protection/>
    </xf>
    <xf numFmtId="49" fontId="2" fillId="33" borderId="26" xfId="36" applyNumberFormat="1" applyFont="1" applyFill="1" applyBorder="1" applyAlignment="1">
      <alignment horizontal="left" vertical="center"/>
      <protection/>
    </xf>
    <xf numFmtId="0" fontId="1" fillId="0" borderId="14" xfId="36" applyBorder="1" applyAlignment="1">
      <alignment horizontal="right"/>
      <protection/>
    </xf>
    <xf numFmtId="0" fontId="1" fillId="0" borderId="11" xfId="36" applyBorder="1" applyAlignment="1">
      <alignment horizontal="right"/>
      <protection/>
    </xf>
    <xf numFmtId="0" fontId="1" fillId="0" borderId="0" xfId="36" applyFont="1" applyBorder="1" applyAlignment="1">
      <alignment horizontal="center" vertical="center"/>
      <protection/>
    </xf>
    <xf numFmtId="0" fontId="2" fillId="0" borderId="13" xfId="36" applyFont="1" applyBorder="1" applyAlignment="1">
      <alignment vertical="top"/>
      <protection/>
    </xf>
    <xf numFmtId="14" fontId="2" fillId="0" borderId="13" xfId="36" applyNumberFormat="1" applyFont="1" applyBorder="1" applyAlignment="1">
      <alignment horizontal="center" vertical="top"/>
      <protection/>
    </xf>
    <xf numFmtId="0" fontId="2" fillId="0" borderId="11" xfId="36" applyFont="1" applyBorder="1">
      <alignment/>
      <protection/>
    </xf>
    <xf numFmtId="0" fontId="2" fillId="0" borderId="0" xfId="36" applyFont="1" applyBorder="1">
      <alignment/>
      <protection/>
    </xf>
    <xf numFmtId="0" fontId="2" fillId="0" borderId="14" xfId="36" applyFont="1" applyBorder="1" applyAlignment="1">
      <alignment horizontal="right"/>
      <protection/>
    </xf>
    <xf numFmtId="0" fontId="1" fillId="0" borderId="0" xfId="36" applyFont="1" applyBorder="1" applyAlignment="1">
      <alignment horizontal="center"/>
      <protection/>
    </xf>
    <xf numFmtId="0" fontId="1" fillId="0" borderId="27" xfId="36" applyBorder="1">
      <alignment/>
      <protection/>
    </xf>
    <xf numFmtId="0" fontId="1" fillId="0" borderId="28" xfId="36" applyBorder="1">
      <alignment/>
      <protection/>
    </xf>
    <xf numFmtId="0" fontId="1" fillId="0" borderId="28" xfId="36" applyBorder="1" applyAlignment="1">
      <alignment/>
      <protection/>
    </xf>
    <xf numFmtId="0" fontId="1" fillId="0" borderId="29" xfId="36" applyBorder="1" applyAlignment="1">
      <alignment horizontal="right"/>
      <protection/>
    </xf>
    <xf numFmtId="0" fontId="6" fillId="0" borderId="0" xfId="36" applyFont="1" applyAlignment="1">
      <alignment horizontal="left" vertical="center"/>
      <protection/>
    </xf>
    <xf numFmtId="0" fontId="4" fillId="0" borderId="0" xfId="36" applyFont="1" applyAlignment="1">
      <alignment horizontal="center" vertical="center"/>
      <protection/>
    </xf>
    <xf numFmtId="0" fontId="4" fillId="0" borderId="0" xfId="36" applyFont="1" applyAlignment="1">
      <alignment horizontal="center" vertical="center" shrinkToFit="1"/>
      <protection/>
    </xf>
    <xf numFmtId="3" fontId="1" fillId="0" borderId="30" xfId="36" applyNumberFormat="1" applyFont="1" applyBorder="1">
      <alignment/>
      <protection/>
    </xf>
    <xf numFmtId="3" fontId="3" fillId="35" borderId="22" xfId="36" applyNumberFormat="1" applyFont="1" applyFill="1" applyBorder="1" applyAlignment="1">
      <alignment vertical="center"/>
      <protection/>
    </xf>
    <xf numFmtId="3" fontId="3" fillId="35" borderId="20" xfId="36" applyNumberFormat="1" applyFont="1" applyFill="1" applyBorder="1" applyAlignment="1">
      <alignment vertical="center"/>
      <protection/>
    </xf>
    <xf numFmtId="3" fontId="3" fillId="35" borderId="20" xfId="36" applyNumberFormat="1" applyFont="1" applyFill="1" applyBorder="1" applyAlignment="1">
      <alignment vertical="center" wrapText="1"/>
      <protection/>
    </xf>
    <xf numFmtId="3" fontId="11" fillId="35" borderId="31" xfId="36" applyNumberFormat="1" applyFont="1" applyFill="1" applyBorder="1" applyAlignment="1">
      <alignment horizontal="center" vertical="center" wrapText="1" shrinkToFit="1"/>
      <protection/>
    </xf>
    <xf numFmtId="3" fontId="3" fillId="35" borderId="31" xfId="36" applyNumberFormat="1" applyFont="1" applyFill="1" applyBorder="1" applyAlignment="1">
      <alignment horizontal="center" vertical="center" wrapText="1" shrinkToFit="1"/>
      <protection/>
    </xf>
    <xf numFmtId="3" fontId="3" fillId="35" borderId="31" xfId="36" applyNumberFormat="1" applyFont="1" applyFill="1" applyBorder="1" applyAlignment="1">
      <alignment horizontal="center" vertical="center" wrapText="1"/>
      <protection/>
    </xf>
    <xf numFmtId="3" fontId="1" fillId="0" borderId="22" xfId="36" applyNumberFormat="1" applyFont="1" applyBorder="1" applyAlignment="1">
      <alignment vertical="center"/>
      <protection/>
    </xf>
    <xf numFmtId="3" fontId="3" fillId="0" borderId="31" xfId="36" applyNumberFormat="1" applyFont="1" applyBorder="1" applyAlignment="1">
      <alignment horizontal="right" vertical="center" wrapText="1" shrinkToFit="1"/>
      <protection/>
    </xf>
    <xf numFmtId="3" fontId="3" fillId="0" borderId="31" xfId="36" applyNumberFormat="1" applyFont="1" applyBorder="1" applyAlignment="1">
      <alignment horizontal="right" vertical="center" shrinkToFit="1"/>
      <protection/>
    </xf>
    <xf numFmtId="3" fontId="1" fillId="0" borderId="31" xfId="36" applyNumberFormat="1" applyBorder="1" applyAlignment="1">
      <alignment vertical="center" shrinkToFit="1"/>
      <protection/>
    </xf>
    <xf numFmtId="3" fontId="1" fillId="0" borderId="31" xfId="36" applyNumberFormat="1" applyBorder="1" applyAlignment="1">
      <alignment vertical="center"/>
      <protection/>
    </xf>
    <xf numFmtId="3" fontId="2" fillId="0" borderId="22" xfId="36" applyNumberFormat="1" applyFont="1" applyBorder="1" applyAlignment="1">
      <alignment vertical="center"/>
      <protection/>
    </xf>
    <xf numFmtId="3" fontId="2" fillId="0" borderId="31" xfId="36" applyNumberFormat="1" applyFont="1" applyBorder="1" applyAlignment="1">
      <alignment vertical="center" wrapText="1" shrinkToFit="1"/>
      <protection/>
    </xf>
    <xf numFmtId="3" fontId="2" fillId="0" borderId="31" xfId="36" applyNumberFormat="1" applyFont="1" applyBorder="1" applyAlignment="1">
      <alignment vertical="center" shrinkToFit="1"/>
      <protection/>
    </xf>
    <xf numFmtId="3" fontId="2" fillId="0" borderId="31" xfId="36" applyNumberFormat="1" applyFont="1" applyBorder="1" applyAlignment="1">
      <alignment vertical="center"/>
      <protection/>
    </xf>
    <xf numFmtId="3" fontId="1" fillId="0" borderId="22" xfId="36" applyNumberFormat="1" applyFont="1" applyBorder="1" applyAlignment="1">
      <alignment horizontal="left" vertical="center"/>
      <protection/>
    </xf>
    <xf numFmtId="3" fontId="1" fillId="0" borderId="31" xfId="36" applyNumberFormat="1" applyBorder="1" applyAlignment="1">
      <alignment vertical="center" wrapText="1" shrinkToFit="1"/>
      <protection/>
    </xf>
    <xf numFmtId="3" fontId="1" fillId="33" borderId="31" xfId="36" applyNumberFormat="1" applyFill="1" applyBorder="1" applyAlignment="1">
      <alignment vertical="center" wrapText="1" shrinkToFit="1"/>
      <protection/>
    </xf>
    <xf numFmtId="3" fontId="1" fillId="33" borderId="31" xfId="36" applyNumberFormat="1" applyFill="1" applyBorder="1" applyAlignment="1">
      <alignment vertical="center" shrinkToFit="1"/>
      <protection/>
    </xf>
    <xf numFmtId="3" fontId="1" fillId="33" borderId="31" xfId="36" applyNumberFormat="1" applyFill="1" applyBorder="1" applyAlignment="1">
      <alignment vertical="center"/>
      <protection/>
    </xf>
    <xf numFmtId="0" fontId="6" fillId="0" borderId="0" xfId="36" applyFont="1">
      <alignment/>
      <protection/>
    </xf>
    <xf numFmtId="0" fontId="12" fillId="0" borderId="30" xfId="36" applyFont="1" applyBorder="1" applyAlignment="1">
      <alignment horizontal="center" vertical="center" wrapText="1"/>
      <protection/>
    </xf>
    <xf numFmtId="0" fontId="12" fillId="35" borderId="22" xfId="36" applyFont="1" applyFill="1" applyBorder="1" applyAlignment="1">
      <alignment horizontal="center" vertical="center" wrapText="1"/>
      <protection/>
    </xf>
    <xf numFmtId="0" fontId="12" fillId="35" borderId="20" xfId="36" applyFont="1" applyFill="1" applyBorder="1" applyAlignment="1">
      <alignment horizontal="center" vertical="center" wrapText="1"/>
      <protection/>
    </xf>
    <xf numFmtId="0" fontId="12" fillId="35" borderId="31" xfId="36" applyFont="1" applyFill="1" applyBorder="1" applyAlignment="1">
      <alignment horizontal="center" vertical="center" wrapText="1"/>
      <protection/>
    </xf>
    <xf numFmtId="0" fontId="3" fillId="0" borderId="30" xfId="36" applyFont="1" applyBorder="1" applyAlignment="1">
      <alignment vertical="center"/>
      <protection/>
    </xf>
    <xf numFmtId="49" fontId="3" fillId="0" borderId="22" xfId="36" applyNumberFormat="1" applyFont="1" applyBorder="1" applyAlignment="1">
      <alignment vertical="center"/>
      <protection/>
    </xf>
    <xf numFmtId="4" fontId="3" fillId="0" borderId="31" xfId="36" applyNumberFormat="1" applyFont="1" applyBorder="1" applyAlignment="1">
      <alignment horizontal="center" vertical="center"/>
      <protection/>
    </xf>
    <xf numFmtId="4" fontId="3" fillId="0" borderId="31" xfId="36" applyNumberFormat="1" applyFont="1" applyBorder="1" applyAlignment="1">
      <alignment vertical="center"/>
      <protection/>
    </xf>
    <xf numFmtId="3" fontId="3" fillId="0" borderId="31" xfId="36" applyNumberFormat="1" applyFont="1" applyBorder="1" applyAlignment="1">
      <alignment vertical="center"/>
      <protection/>
    </xf>
    <xf numFmtId="0" fontId="3" fillId="0" borderId="30" xfId="36" applyFont="1" applyBorder="1">
      <alignment/>
      <protection/>
    </xf>
    <xf numFmtId="0" fontId="3" fillId="33" borderId="22" xfId="36" applyFont="1" applyFill="1" applyBorder="1" applyAlignment="1">
      <alignment vertical="center"/>
      <protection/>
    </xf>
    <xf numFmtId="0" fontId="3" fillId="33" borderId="20" xfId="36" applyFont="1" applyFill="1" applyBorder="1" applyAlignment="1">
      <alignment vertical="center"/>
      <protection/>
    </xf>
    <xf numFmtId="4" fontId="3" fillId="33" borderId="31" xfId="36" applyNumberFormat="1" applyFont="1" applyFill="1" applyBorder="1" applyAlignment="1">
      <alignment horizontal="center" vertical="center"/>
      <protection/>
    </xf>
    <xf numFmtId="4" fontId="3" fillId="33" borderId="31" xfId="36" applyNumberFormat="1" applyFont="1" applyFill="1" applyBorder="1" applyAlignment="1">
      <alignment vertical="center"/>
      <protection/>
    </xf>
    <xf numFmtId="3" fontId="3" fillId="33" borderId="31" xfId="36" applyNumberFormat="1" applyFont="1" applyFill="1" applyBorder="1" applyAlignment="1">
      <alignment vertical="center"/>
      <protection/>
    </xf>
    <xf numFmtId="4" fontId="1" fillId="0" borderId="0" xfId="36" applyNumberFormat="1">
      <alignment/>
      <protection/>
    </xf>
    <xf numFmtId="4" fontId="1" fillId="0" borderId="0" xfId="36" applyNumberFormat="1" applyAlignment="1">
      <alignment/>
      <protection/>
    </xf>
    <xf numFmtId="3" fontId="1" fillId="0" borderId="0" xfId="36" applyNumberFormat="1" applyAlignment="1">
      <alignment/>
      <protection/>
    </xf>
    <xf numFmtId="0" fontId="1" fillId="0" borderId="0" xfId="36" applyAlignment="1">
      <alignment vertical="top"/>
      <protection/>
    </xf>
    <xf numFmtId="0" fontId="1" fillId="0" borderId="0" xfId="36" applyAlignment="1">
      <alignment vertical="top" wrapText="1"/>
      <protection/>
    </xf>
    <xf numFmtId="0" fontId="1" fillId="0" borderId="31" xfId="36" applyFont="1" applyBorder="1" applyAlignment="1">
      <alignment vertical="center"/>
      <protection/>
    </xf>
    <xf numFmtId="49" fontId="1" fillId="0" borderId="20" xfId="36" applyNumberFormat="1" applyBorder="1" applyAlignment="1">
      <alignment vertical="center"/>
      <protection/>
    </xf>
    <xf numFmtId="49" fontId="1" fillId="0" borderId="0" xfId="36" applyNumberFormat="1" applyAlignment="1">
      <alignment vertical="top"/>
      <protection/>
    </xf>
    <xf numFmtId="49" fontId="1" fillId="0" borderId="0" xfId="36" applyNumberFormat="1" applyAlignment="1">
      <alignment vertical="top" wrapText="1"/>
      <protection/>
    </xf>
    <xf numFmtId="0" fontId="1" fillId="0" borderId="0" xfId="36" applyAlignment="1">
      <alignment horizontal="center" vertical="top"/>
      <protection/>
    </xf>
    <xf numFmtId="49" fontId="1" fillId="0" borderId="0" xfId="36" applyNumberFormat="1">
      <alignment/>
      <protection/>
    </xf>
    <xf numFmtId="0" fontId="1" fillId="33" borderId="31" xfId="36" applyFont="1" applyFill="1" applyBorder="1" applyAlignment="1">
      <alignment vertical="center"/>
      <protection/>
    </xf>
    <xf numFmtId="49" fontId="1" fillId="33" borderId="20" xfId="36" applyNumberFormat="1" applyFont="1" applyFill="1" applyBorder="1" applyAlignment="1">
      <alignment vertical="center"/>
      <protection/>
    </xf>
    <xf numFmtId="0" fontId="1" fillId="0" borderId="0" xfId="36" applyAlignment="1">
      <alignment horizontal="center"/>
      <protection/>
    </xf>
    <xf numFmtId="0" fontId="1" fillId="35" borderId="31" xfId="36" applyFont="1" applyFill="1" applyBorder="1">
      <alignment/>
      <protection/>
    </xf>
    <xf numFmtId="49" fontId="1" fillId="35" borderId="31" xfId="36" applyNumberFormat="1" applyFont="1" applyFill="1" applyBorder="1">
      <alignment/>
      <protection/>
    </xf>
    <xf numFmtId="0" fontId="1" fillId="35" borderId="31" xfId="36" applyFont="1" applyFill="1" applyBorder="1" applyAlignment="1">
      <alignment horizontal="center"/>
      <protection/>
    </xf>
    <xf numFmtId="0" fontId="1" fillId="35" borderId="22" xfId="36" applyFont="1" applyFill="1" applyBorder="1">
      <alignment/>
      <protection/>
    </xf>
    <xf numFmtId="0" fontId="1" fillId="35" borderId="31" xfId="36" applyFont="1" applyFill="1" applyBorder="1" applyAlignment="1">
      <alignment wrapText="1"/>
      <protection/>
    </xf>
    <xf numFmtId="164" fontId="1" fillId="0" borderId="0" xfId="36" applyNumberFormat="1" applyAlignment="1">
      <alignment vertical="top"/>
      <protection/>
    </xf>
    <xf numFmtId="4" fontId="1" fillId="0" borderId="0" xfId="36" applyNumberFormat="1" applyAlignment="1">
      <alignment vertical="top"/>
      <protection/>
    </xf>
    <xf numFmtId="0" fontId="2" fillId="33" borderId="32" xfId="36" applyFont="1" applyFill="1" applyBorder="1" applyAlignment="1">
      <alignment vertical="top"/>
      <protection/>
    </xf>
    <xf numFmtId="49" fontId="2" fillId="33" borderId="17" xfId="36" applyNumberFormat="1" applyFont="1" applyFill="1" applyBorder="1" applyAlignment="1">
      <alignment vertical="top"/>
      <protection/>
    </xf>
    <xf numFmtId="49" fontId="2" fillId="33" borderId="17" xfId="36" applyNumberFormat="1" applyFont="1" applyFill="1" applyBorder="1" applyAlignment="1">
      <alignment horizontal="left" vertical="top" wrapText="1"/>
      <protection/>
    </xf>
    <xf numFmtId="0" fontId="2" fillId="33" borderId="17" xfId="36" applyFont="1" applyFill="1" applyBorder="1" applyAlignment="1">
      <alignment horizontal="center" vertical="top" shrinkToFit="1"/>
      <protection/>
    </xf>
    <xf numFmtId="164" fontId="2" fillId="33" borderId="17" xfId="36" applyNumberFormat="1" applyFont="1" applyFill="1" applyBorder="1" applyAlignment="1">
      <alignment vertical="top" shrinkToFit="1"/>
      <protection/>
    </xf>
    <xf numFmtId="4" fontId="2" fillId="33" borderId="17" xfId="36" applyNumberFormat="1" applyFont="1" applyFill="1" applyBorder="1" applyAlignment="1">
      <alignment vertical="top" shrinkToFit="1"/>
      <protection/>
    </xf>
    <xf numFmtId="4" fontId="2" fillId="33" borderId="33" xfId="36" applyNumberFormat="1" applyFont="1" applyFill="1" applyBorder="1" applyAlignment="1">
      <alignment vertical="top" shrinkToFit="1"/>
      <protection/>
    </xf>
    <xf numFmtId="4" fontId="2" fillId="33" borderId="0" xfId="36" applyNumberFormat="1" applyFont="1" applyFill="1" applyBorder="1" applyAlignment="1">
      <alignment vertical="top" shrinkToFit="1"/>
      <protection/>
    </xf>
    <xf numFmtId="0" fontId="13" fillId="0" borderId="34" xfId="36" applyFont="1" applyBorder="1" applyAlignment="1">
      <alignment vertical="top"/>
      <protection/>
    </xf>
    <xf numFmtId="49" fontId="13" fillId="0" borderId="35" xfId="36" applyNumberFormat="1" applyFont="1" applyBorder="1" applyAlignment="1">
      <alignment vertical="top"/>
      <protection/>
    </xf>
    <xf numFmtId="49" fontId="13" fillId="0" borderId="35" xfId="36" applyNumberFormat="1" applyFont="1" applyBorder="1" applyAlignment="1">
      <alignment horizontal="left" vertical="top" wrapText="1"/>
      <protection/>
    </xf>
    <xf numFmtId="0" fontId="13" fillId="0" borderId="35" xfId="36" applyFont="1" applyBorder="1" applyAlignment="1">
      <alignment horizontal="center" vertical="top" shrinkToFit="1"/>
      <protection/>
    </xf>
    <xf numFmtId="164" fontId="13" fillId="0" borderId="35" xfId="36" applyNumberFormat="1" applyFont="1" applyBorder="1" applyAlignment="1">
      <alignment vertical="top" shrinkToFit="1"/>
      <protection/>
    </xf>
    <xf numFmtId="4" fontId="13" fillId="34" borderId="35" xfId="36" applyNumberFormat="1" applyFont="1" applyFill="1" applyBorder="1" applyAlignment="1" applyProtection="1">
      <alignment vertical="top" shrinkToFit="1"/>
      <protection locked="0"/>
    </xf>
    <xf numFmtId="4" fontId="13" fillId="0" borderId="36" xfId="36" applyNumberFormat="1" applyFont="1" applyBorder="1" applyAlignment="1">
      <alignment vertical="top" shrinkToFit="1"/>
      <protection/>
    </xf>
    <xf numFmtId="4" fontId="13" fillId="34" borderId="0" xfId="36" applyNumberFormat="1" applyFont="1" applyFill="1" applyBorder="1" applyAlignment="1" applyProtection="1">
      <alignment vertical="top" shrinkToFit="1"/>
      <protection locked="0"/>
    </xf>
    <xf numFmtId="4" fontId="13" fillId="0" borderId="0" xfId="36" applyNumberFormat="1" applyFont="1" applyBorder="1" applyAlignment="1">
      <alignment vertical="top" shrinkToFit="1"/>
      <protection/>
    </xf>
    <xf numFmtId="0" fontId="13" fillId="0" borderId="0" xfId="36" applyFont="1">
      <alignment/>
      <protection/>
    </xf>
    <xf numFmtId="0" fontId="13" fillId="0" borderId="37" xfId="36" applyFont="1" applyBorder="1" applyAlignment="1">
      <alignment vertical="top"/>
      <protection/>
    </xf>
    <xf numFmtId="49" fontId="13" fillId="0" borderId="38" xfId="36" applyNumberFormat="1" applyFont="1" applyBorder="1" applyAlignment="1">
      <alignment vertical="top"/>
      <protection/>
    </xf>
    <xf numFmtId="49" fontId="13" fillId="0" borderId="38" xfId="36" applyNumberFormat="1" applyFont="1" applyBorder="1" applyAlignment="1">
      <alignment horizontal="left" vertical="top" wrapText="1"/>
      <protection/>
    </xf>
    <xf numFmtId="0" fontId="13" fillId="0" borderId="38" xfId="36" applyFont="1" applyBorder="1" applyAlignment="1">
      <alignment horizontal="center" vertical="top" shrinkToFit="1"/>
      <protection/>
    </xf>
    <xf numFmtId="164" fontId="13" fillId="0" borderId="38" xfId="36" applyNumberFormat="1" applyFont="1" applyBorder="1" applyAlignment="1">
      <alignment vertical="top" shrinkToFit="1"/>
      <protection/>
    </xf>
    <xf numFmtId="4" fontId="13" fillId="34" borderId="38" xfId="36" applyNumberFormat="1" applyFont="1" applyFill="1" applyBorder="1" applyAlignment="1" applyProtection="1">
      <alignment vertical="top" shrinkToFit="1"/>
      <protection locked="0"/>
    </xf>
    <xf numFmtId="4" fontId="13" fillId="0" borderId="39" xfId="36" applyNumberFormat="1" applyFont="1" applyBorder="1" applyAlignment="1">
      <alignment vertical="top" shrinkToFit="1"/>
      <protection/>
    </xf>
    <xf numFmtId="49" fontId="1" fillId="0" borderId="0" xfId="36" applyNumberFormat="1" applyAlignment="1">
      <alignment horizontal="left" vertical="top" wrapText="1"/>
      <protection/>
    </xf>
    <xf numFmtId="0" fontId="2" fillId="33" borderId="22" xfId="36" applyFont="1" applyFill="1" applyBorder="1" applyAlignment="1">
      <alignment vertical="top"/>
      <protection/>
    </xf>
    <xf numFmtId="49" fontId="2" fillId="33" borderId="20" xfId="36" applyNumberFormat="1" applyFont="1" applyFill="1" applyBorder="1" applyAlignment="1">
      <alignment vertical="top"/>
      <protection/>
    </xf>
    <xf numFmtId="49" fontId="2" fillId="33" borderId="20" xfId="36" applyNumberFormat="1" applyFont="1" applyFill="1" applyBorder="1" applyAlignment="1">
      <alignment horizontal="left" vertical="top" wrapText="1"/>
      <protection/>
    </xf>
    <xf numFmtId="0" fontId="2" fillId="33" borderId="20" xfId="36" applyFont="1" applyFill="1" applyBorder="1" applyAlignment="1">
      <alignment horizontal="center" vertical="top"/>
      <protection/>
    </xf>
    <xf numFmtId="0" fontId="2" fillId="33" borderId="20" xfId="36" applyFont="1" applyFill="1" applyBorder="1" applyAlignment="1">
      <alignment vertical="top"/>
      <protection/>
    </xf>
    <xf numFmtId="4" fontId="2" fillId="33" borderId="40" xfId="36" applyNumberFormat="1" applyFont="1" applyFill="1" applyBorder="1" applyAlignment="1">
      <alignment vertical="top"/>
      <protection/>
    </xf>
    <xf numFmtId="49" fontId="1" fillId="0" borderId="0" xfId="36" applyNumberFormat="1" applyAlignment="1">
      <alignment horizontal="left" wrapText="1"/>
      <protection/>
    </xf>
    <xf numFmtId="0" fontId="13" fillId="0" borderId="0" xfId="36" applyFont="1" applyBorder="1" applyAlignment="1">
      <alignment vertical="top"/>
      <protection/>
    </xf>
    <xf numFmtId="49" fontId="13" fillId="0" borderId="0" xfId="36" applyNumberFormat="1" applyFont="1" applyBorder="1" applyAlignment="1">
      <alignment vertical="top"/>
      <protection/>
    </xf>
    <xf numFmtId="164" fontId="14" fillId="0" borderId="0" xfId="36" applyNumberFormat="1" applyFont="1" applyBorder="1" applyAlignment="1">
      <alignment horizontal="left" vertical="top" wrapText="1"/>
      <protection/>
    </xf>
    <xf numFmtId="164" fontId="14" fillId="0" borderId="0" xfId="36" applyNumberFormat="1" applyFont="1" applyBorder="1" applyAlignment="1">
      <alignment horizontal="center" vertical="top" wrapText="1" shrinkToFit="1"/>
      <protection/>
    </xf>
    <xf numFmtId="164" fontId="14" fillId="0" borderId="0" xfId="36" applyNumberFormat="1" applyFont="1" applyBorder="1" applyAlignment="1">
      <alignment vertical="top" wrapText="1" shrinkToFit="1"/>
      <protection/>
    </xf>
    <xf numFmtId="164" fontId="15" fillId="0" borderId="0" xfId="36" applyNumberFormat="1" applyFont="1" applyBorder="1" applyAlignment="1">
      <alignment horizontal="left" vertical="top" wrapText="1"/>
      <protection/>
    </xf>
    <xf numFmtId="164" fontId="15" fillId="0" borderId="0" xfId="36" applyNumberFormat="1" applyFont="1" applyBorder="1" applyAlignment="1">
      <alignment horizontal="center" vertical="top" wrapText="1" shrinkToFit="1"/>
      <protection/>
    </xf>
    <xf numFmtId="164" fontId="15" fillId="0" borderId="0" xfId="36" applyNumberFormat="1" applyFont="1" applyBorder="1" applyAlignment="1">
      <alignment vertical="top" wrapText="1" shrinkToFit="1"/>
      <protection/>
    </xf>
    <xf numFmtId="164" fontId="16" fillId="0" borderId="0" xfId="36" applyNumberFormat="1" applyFont="1" applyBorder="1" applyAlignment="1">
      <alignment horizontal="left" vertical="top" wrapText="1"/>
      <protection/>
    </xf>
    <xf numFmtId="164" fontId="16" fillId="0" borderId="0" xfId="36" applyNumberFormat="1" applyFont="1" applyBorder="1" applyAlignment="1">
      <alignment horizontal="center" vertical="top" wrapText="1" shrinkToFit="1"/>
      <protection/>
    </xf>
    <xf numFmtId="164" fontId="16" fillId="0" borderId="0" xfId="36" applyNumberFormat="1" applyFont="1" applyBorder="1" applyAlignment="1">
      <alignment vertical="top" wrapText="1" shrinkToFit="1"/>
      <protection/>
    </xf>
    <xf numFmtId="164" fontId="17" fillId="0" borderId="0" xfId="36" applyNumberFormat="1" applyFont="1" applyBorder="1" applyAlignment="1">
      <alignment horizontal="left" vertical="top" wrapText="1"/>
      <protection/>
    </xf>
    <xf numFmtId="164" fontId="17" fillId="0" borderId="0" xfId="36" applyNumberFormat="1" applyFont="1" applyBorder="1" applyAlignment="1">
      <alignment horizontal="center" vertical="top" wrapText="1" shrinkToFit="1"/>
      <protection/>
    </xf>
    <xf numFmtId="164" fontId="17" fillId="0" borderId="0" xfId="36" applyNumberFormat="1" applyFont="1" applyBorder="1" applyAlignment="1">
      <alignment vertical="top" wrapText="1" shrinkToFit="1"/>
      <protection/>
    </xf>
    <xf numFmtId="49" fontId="13" fillId="0" borderId="0" xfId="36" applyNumberFormat="1" applyFont="1" applyBorder="1" applyAlignment="1">
      <alignment horizontal="left" vertical="top" wrapText="1"/>
      <protection/>
    </xf>
    <xf numFmtId="0" fontId="13" fillId="0" borderId="0" xfId="36" applyFont="1" applyBorder="1" applyAlignment="1">
      <alignment horizontal="center" vertical="top" shrinkToFit="1"/>
      <protection/>
    </xf>
    <xf numFmtId="164" fontId="13" fillId="34" borderId="0" xfId="36" applyNumberFormat="1" applyFont="1" applyFill="1" applyBorder="1" applyAlignment="1" applyProtection="1">
      <alignment vertical="top" shrinkToFit="1"/>
      <protection locked="0"/>
    </xf>
    <xf numFmtId="164" fontId="18" fillId="0" borderId="0" xfId="36" applyNumberFormat="1" applyFont="1" applyBorder="1" applyAlignment="1">
      <alignment horizontal="left" vertical="top" wrapText="1"/>
      <protection/>
    </xf>
    <xf numFmtId="164" fontId="18" fillId="0" borderId="0" xfId="36" applyNumberFormat="1" applyFont="1" applyBorder="1" applyAlignment="1">
      <alignment horizontal="center" vertical="top" wrapText="1" shrinkToFit="1"/>
      <protection/>
    </xf>
    <xf numFmtId="164" fontId="18" fillId="0" borderId="0" xfId="36" applyNumberFormat="1" applyFont="1" applyBorder="1" applyAlignment="1">
      <alignment vertical="top" wrapText="1" shrinkToFit="1"/>
      <protection/>
    </xf>
    <xf numFmtId="0" fontId="3" fillId="36" borderId="0" xfId="36" applyFont="1" applyFill="1" applyBorder="1" applyAlignment="1">
      <alignment horizontal="left" wrapText="1"/>
      <protection/>
    </xf>
    <xf numFmtId="0" fontId="4" fillId="0" borderId="41" xfId="36" applyFont="1" applyBorder="1" applyAlignment="1">
      <alignment horizontal="center" vertical="center"/>
      <protection/>
    </xf>
    <xf numFmtId="49" fontId="6" fillId="33" borderId="18" xfId="36" applyNumberFormat="1" applyFont="1" applyFill="1" applyBorder="1" applyAlignment="1">
      <alignment horizontal="left" vertical="center" wrapText="1"/>
      <protection/>
    </xf>
    <xf numFmtId="0" fontId="2" fillId="33" borderId="14" xfId="36" applyFont="1" applyFill="1" applyBorder="1" applyAlignment="1">
      <alignment horizontal="left" vertical="center" wrapText="1"/>
      <protection/>
    </xf>
    <xf numFmtId="0" fontId="2" fillId="33" borderId="15" xfId="36" applyFont="1" applyFill="1" applyBorder="1" applyAlignment="1">
      <alignment horizontal="left" vertical="center" wrapText="1"/>
      <protection/>
    </xf>
    <xf numFmtId="0" fontId="2" fillId="34" borderId="17" xfId="36" applyFont="1" applyFill="1" applyBorder="1" applyAlignment="1" applyProtection="1">
      <alignment horizontal="left" vertical="center"/>
      <protection locked="0"/>
    </xf>
    <xf numFmtId="0" fontId="2" fillId="34" borderId="0" xfId="36" applyFont="1" applyFill="1" applyBorder="1" applyAlignment="1" applyProtection="1">
      <alignment horizontal="left" vertical="center"/>
      <protection locked="0"/>
    </xf>
    <xf numFmtId="0" fontId="2" fillId="34" borderId="13" xfId="36" applyFont="1" applyFill="1" applyBorder="1" applyAlignment="1" applyProtection="1">
      <alignment horizontal="left" vertical="center"/>
      <protection locked="0"/>
    </xf>
    <xf numFmtId="1" fontId="1" fillId="0" borderId="13" xfId="36" applyNumberFormat="1" applyFont="1" applyBorder="1" applyAlignment="1">
      <alignment horizontal="right" indent="1"/>
      <protection/>
    </xf>
    <xf numFmtId="0" fontId="1" fillId="0" borderId="13" xfId="36" applyFont="1" applyBorder="1" applyAlignment="1">
      <alignment horizontal="right" indent="1"/>
      <protection/>
    </xf>
    <xf numFmtId="0" fontId="1" fillId="0" borderId="15" xfId="36" applyFont="1" applyBorder="1" applyAlignment="1">
      <alignment horizontal="right" indent="1"/>
      <protection/>
    </xf>
    <xf numFmtId="4" fontId="8" fillId="0" borderId="31" xfId="36" applyNumberFormat="1" applyFont="1" applyBorder="1" applyAlignment="1">
      <alignment horizontal="right" vertical="center" indent="1"/>
      <protection/>
    </xf>
    <xf numFmtId="4" fontId="8" fillId="0" borderId="42" xfId="36" applyNumberFormat="1" applyFont="1" applyBorder="1" applyAlignment="1">
      <alignment horizontal="right" vertical="center" indent="1"/>
      <protection/>
    </xf>
    <xf numFmtId="4" fontId="9" fillId="0" borderId="31" xfId="36" applyNumberFormat="1" applyFont="1" applyBorder="1" applyAlignment="1">
      <alignment horizontal="right" vertical="center" indent="1"/>
      <protection/>
    </xf>
    <xf numFmtId="4" fontId="9" fillId="0" borderId="42" xfId="36" applyNumberFormat="1" applyFont="1" applyBorder="1" applyAlignment="1">
      <alignment horizontal="right" vertical="center" indent="1"/>
      <protection/>
    </xf>
    <xf numFmtId="4" fontId="9" fillId="0" borderId="22" xfId="36" applyNumberFormat="1" applyFont="1" applyBorder="1" applyAlignment="1">
      <alignment vertical="center"/>
      <protection/>
    </xf>
    <xf numFmtId="4" fontId="9" fillId="0" borderId="22" xfId="36" applyNumberFormat="1" applyFont="1" applyBorder="1" applyAlignment="1">
      <alignment horizontal="right" vertical="center"/>
      <protection/>
    </xf>
    <xf numFmtId="4" fontId="9" fillId="0" borderId="23" xfId="36" applyNumberFormat="1" applyFont="1" applyBorder="1" applyAlignment="1">
      <alignment horizontal="right" vertical="center"/>
      <protection/>
    </xf>
    <xf numFmtId="4" fontId="9" fillId="0" borderId="17" xfId="36" applyNumberFormat="1" applyFont="1" applyBorder="1" applyAlignment="1">
      <alignment horizontal="right" vertical="center"/>
      <protection/>
    </xf>
    <xf numFmtId="2" fontId="10" fillId="33" borderId="25" xfId="36" applyNumberFormat="1" applyFont="1" applyFill="1" applyBorder="1" applyAlignment="1">
      <alignment horizontal="right" vertical="center"/>
      <protection/>
    </xf>
    <xf numFmtId="4" fontId="10" fillId="33" borderId="25" xfId="36" applyNumberFormat="1" applyFont="1" applyFill="1" applyBorder="1" applyAlignment="1">
      <alignment horizontal="right" vertical="center"/>
      <protection/>
    </xf>
    <xf numFmtId="0" fontId="2" fillId="0" borderId="13" xfId="36" applyFont="1" applyBorder="1" applyAlignment="1">
      <alignment horizontal="center" vertical="center"/>
      <protection/>
    </xf>
    <xf numFmtId="0" fontId="1" fillId="0" borderId="17" xfId="36" applyFont="1" applyBorder="1" applyAlignment="1">
      <alignment horizontal="center"/>
      <protection/>
    </xf>
    <xf numFmtId="3" fontId="1" fillId="0" borderId="20" xfId="36" applyNumberFormat="1" applyBorder="1" applyAlignment="1">
      <alignment vertical="center"/>
      <protection/>
    </xf>
    <xf numFmtId="3" fontId="2" fillId="0" borderId="20" xfId="36" applyNumberFormat="1" applyFont="1" applyBorder="1" applyAlignment="1">
      <alignment vertical="center"/>
      <protection/>
    </xf>
    <xf numFmtId="3" fontId="1" fillId="33" borderId="31" xfId="36" applyNumberFormat="1" applyFont="1" applyFill="1" applyBorder="1" applyAlignment="1">
      <alignment vertical="center"/>
      <protection/>
    </xf>
    <xf numFmtId="49" fontId="3" fillId="0" borderId="22" xfId="36" applyNumberFormat="1" applyFont="1" applyBorder="1" applyAlignment="1">
      <alignment vertical="center" wrapText="1"/>
      <protection/>
    </xf>
    <xf numFmtId="0" fontId="6" fillId="0" borderId="0" xfId="36" applyFont="1" applyBorder="1" applyAlignment="1">
      <alignment horizontal="center" vertical="top"/>
      <protection/>
    </xf>
    <xf numFmtId="49" fontId="1" fillId="0" borderId="40" xfId="36" applyNumberFormat="1" applyBorder="1" applyAlignment="1">
      <alignment vertical="center" shrinkToFit="1"/>
      <protection/>
    </xf>
    <xf numFmtId="0" fontId="6" fillId="0" borderId="0" xfId="36" applyFont="1" applyBorder="1" applyAlignment="1">
      <alignment horizontal="center"/>
      <protection/>
    </xf>
    <xf numFmtId="49" fontId="1" fillId="0" borderId="40" xfId="36" applyNumberFormat="1" applyFont="1" applyBorder="1" applyAlignment="1">
      <alignment vertical="center"/>
      <protection/>
    </xf>
    <xf numFmtId="49" fontId="1" fillId="33" borderId="40" xfId="36" applyNumberFormat="1" applyFont="1" applyFill="1" applyBorder="1" applyAlignment="1">
      <alignment vertical="center"/>
      <protection/>
    </xf>
    <xf numFmtId="0" fontId="1" fillId="0" borderId="0" xfId="36" applyFont="1" applyBorder="1" applyAlignment="1">
      <alignment vertical="top"/>
      <protection/>
    </xf>
    <xf numFmtId="0" fontId="1" fillId="34" borderId="31" xfId="36" applyFill="1" applyBorder="1" applyAlignment="1" applyProtection="1">
      <alignment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DF7000"/>
      <rgbColor rgb="00666699"/>
      <rgbColor rgb="00969696"/>
      <rgbColor rgb="00003366"/>
      <rgbColor rgb="00339966"/>
      <rgbColor rgb="00003300"/>
      <rgbColor rgb="00333300"/>
      <rgbColor rgb="00DE380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O11" sqref="O11"/>
    </sheetView>
  </sheetViews>
  <sheetFormatPr defaultColWidth="8.7109375" defaultRowHeight="57.75" customHeight="1"/>
  <cols>
    <col min="1" max="16384" width="8.7109375" style="1" customWidth="1"/>
  </cols>
  <sheetData>
    <row r="1" ht="12.75">
      <c r="A1" s="2" t="s">
        <v>0</v>
      </c>
    </row>
    <row r="2" spans="1:7" ht="57.75" customHeight="1">
      <c r="A2" s="202" t="s">
        <v>1</v>
      </c>
      <c r="B2" s="202"/>
      <c r="C2" s="202"/>
      <c r="D2" s="202"/>
      <c r="E2" s="202"/>
      <c r="F2" s="202"/>
      <c r="G2" s="202"/>
    </row>
  </sheetData>
  <sheetProtection selectLockedCells="1" selectUnlockedCells="1"/>
  <mergeCells count="1">
    <mergeCell ref="A2:G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O122"/>
  <sheetViews>
    <sheetView zoomScaleSheetLayoutView="75" zoomScalePageLayoutView="0" workbookViewId="0" topLeftCell="B21">
      <selection activeCell="A28" sqref="A28"/>
    </sheetView>
  </sheetViews>
  <sheetFormatPr defaultColWidth="9.00390625" defaultRowHeight="25.5" customHeight="1"/>
  <cols>
    <col min="1" max="1" width="0" style="1" hidden="1" customWidth="1"/>
    <col min="2" max="2" width="9.140625" style="1" customWidth="1"/>
    <col min="3" max="3" width="7.421875" style="1" customWidth="1"/>
    <col min="4" max="4" width="13.421875" style="1" customWidth="1"/>
    <col min="5" max="5" width="12.140625" style="1" customWidth="1"/>
    <col min="6" max="6" width="11.421875" style="1" customWidth="1"/>
    <col min="7" max="7" width="12.7109375" style="3" customWidth="1"/>
    <col min="8" max="8" width="12.7109375" style="1" customWidth="1"/>
    <col min="9" max="9" width="13.00390625" style="3" customWidth="1"/>
    <col min="10" max="10" width="6.7109375" style="3" customWidth="1"/>
    <col min="11" max="11" width="4.28125" style="1" customWidth="1"/>
    <col min="12" max="15" width="10.7109375" style="1" customWidth="1"/>
    <col min="16" max="16384" width="9.00390625" style="1" customWidth="1"/>
  </cols>
  <sheetData>
    <row r="1" spans="1:10" ht="33.75" customHeight="1">
      <c r="A1" s="4" t="s">
        <v>2</v>
      </c>
      <c r="B1" s="203" t="s">
        <v>3</v>
      </c>
      <c r="C1" s="203"/>
      <c r="D1" s="203"/>
      <c r="E1" s="203"/>
      <c r="F1" s="203"/>
      <c r="G1" s="203"/>
      <c r="H1" s="203"/>
      <c r="I1" s="203"/>
      <c r="J1" s="203"/>
    </row>
    <row r="2" spans="1:15" ht="36" customHeight="1">
      <c r="A2" s="5"/>
      <c r="B2" s="6" t="s">
        <v>4</v>
      </c>
      <c r="C2" s="7"/>
      <c r="D2" s="8" t="s">
        <v>5</v>
      </c>
      <c r="E2" s="204" t="s">
        <v>6</v>
      </c>
      <c r="F2" s="204"/>
      <c r="G2" s="204"/>
      <c r="H2" s="204"/>
      <c r="I2" s="204"/>
      <c r="J2" s="204"/>
      <c r="O2" s="9"/>
    </row>
    <row r="3" spans="1:10" ht="27" customHeight="1" hidden="1">
      <c r="A3" s="5"/>
      <c r="B3" s="10"/>
      <c r="C3" s="7"/>
      <c r="D3" s="11"/>
      <c r="E3" s="205"/>
      <c r="F3" s="205"/>
      <c r="G3" s="205"/>
      <c r="H3" s="205"/>
      <c r="I3" s="205"/>
      <c r="J3" s="205"/>
    </row>
    <row r="4" spans="1:10" ht="23.25" customHeight="1">
      <c r="A4" s="5"/>
      <c r="B4" s="12"/>
      <c r="C4" s="13"/>
      <c r="D4" s="14"/>
      <c r="E4" s="206"/>
      <c r="F4" s="206"/>
      <c r="G4" s="206"/>
      <c r="H4" s="206"/>
      <c r="I4" s="206"/>
      <c r="J4" s="206"/>
    </row>
    <row r="5" spans="1:10" ht="24" customHeight="1">
      <c r="A5" s="5"/>
      <c r="B5" s="15" t="s">
        <v>7</v>
      </c>
      <c r="C5" s="16"/>
      <c r="D5" s="17"/>
      <c r="E5" s="18"/>
      <c r="F5" s="18"/>
      <c r="G5" s="18"/>
      <c r="H5" s="19" t="s">
        <v>8</v>
      </c>
      <c r="I5" s="17"/>
      <c r="J5" s="20"/>
    </row>
    <row r="6" spans="1:10" ht="15.75" customHeight="1">
      <c r="A6" s="5"/>
      <c r="B6" s="21"/>
      <c r="C6" s="18"/>
      <c r="D6" s="17"/>
      <c r="E6" s="18"/>
      <c r="F6" s="18"/>
      <c r="G6" s="18"/>
      <c r="H6" s="19" t="s">
        <v>9</v>
      </c>
      <c r="I6" s="17"/>
      <c r="J6" s="20"/>
    </row>
    <row r="7" spans="1:10" ht="15.75" customHeight="1">
      <c r="A7" s="5"/>
      <c r="B7" s="22"/>
      <c r="C7" s="23"/>
      <c r="D7" s="24"/>
      <c r="E7" s="25"/>
      <c r="F7" s="25"/>
      <c r="G7" s="25"/>
      <c r="H7" s="26"/>
      <c r="I7" s="25"/>
      <c r="J7" s="27"/>
    </row>
    <row r="8" spans="1:10" ht="24" customHeight="1" hidden="1">
      <c r="A8" s="5"/>
      <c r="B8" s="15" t="s">
        <v>10</v>
      </c>
      <c r="C8" s="16"/>
      <c r="D8" s="28"/>
      <c r="E8" s="16"/>
      <c r="F8" s="16"/>
      <c r="G8" s="29"/>
      <c r="H8" s="19" t="s">
        <v>8</v>
      </c>
      <c r="I8" s="17"/>
      <c r="J8" s="20"/>
    </row>
    <row r="9" spans="1:10" ht="15.75" customHeight="1" hidden="1">
      <c r="A9" s="5"/>
      <c r="B9" s="5"/>
      <c r="C9" s="16"/>
      <c r="D9" s="28"/>
      <c r="E9" s="16"/>
      <c r="F9" s="16"/>
      <c r="G9" s="29"/>
      <c r="H9" s="19" t="s">
        <v>9</v>
      </c>
      <c r="I9" s="17"/>
      <c r="J9" s="20"/>
    </row>
    <row r="10" spans="1:10" ht="15.75" customHeight="1" hidden="1">
      <c r="A10" s="5"/>
      <c r="B10" s="30"/>
      <c r="C10" s="23"/>
      <c r="D10" s="31"/>
      <c r="E10" s="32"/>
      <c r="F10" s="32"/>
      <c r="G10" s="33"/>
      <c r="H10" s="33"/>
      <c r="I10" s="34"/>
      <c r="J10" s="27"/>
    </row>
    <row r="11" spans="1:10" ht="24" customHeight="1">
      <c r="A11" s="5"/>
      <c r="B11" s="15" t="s">
        <v>11</v>
      </c>
      <c r="C11" s="16"/>
      <c r="D11" s="207"/>
      <c r="E11" s="207"/>
      <c r="F11" s="207"/>
      <c r="G11" s="207"/>
      <c r="H11" s="19" t="s">
        <v>8</v>
      </c>
      <c r="I11" s="35"/>
      <c r="J11" s="20"/>
    </row>
    <row r="12" spans="1:10" ht="15.75" customHeight="1">
      <c r="A12" s="5"/>
      <c r="B12" s="21"/>
      <c r="C12" s="18"/>
      <c r="D12" s="208"/>
      <c r="E12" s="208"/>
      <c r="F12" s="208"/>
      <c r="G12" s="208"/>
      <c r="H12" s="19" t="s">
        <v>9</v>
      </c>
      <c r="I12" s="35"/>
      <c r="J12" s="20"/>
    </row>
    <row r="13" spans="1:10" ht="15.75" customHeight="1">
      <c r="A13" s="5"/>
      <c r="B13" s="22"/>
      <c r="C13" s="23"/>
      <c r="D13" s="36"/>
      <c r="E13" s="209"/>
      <c r="F13" s="209"/>
      <c r="G13" s="209"/>
      <c r="H13" s="37"/>
      <c r="I13" s="25"/>
      <c r="J13" s="27"/>
    </row>
    <row r="14" spans="1:10" ht="24" customHeight="1" hidden="1">
      <c r="A14" s="5"/>
      <c r="B14" s="38" t="s">
        <v>12</v>
      </c>
      <c r="C14" s="39"/>
      <c r="D14" s="40"/>
      <c r="E14" s="41"/>
      <c r="F14" s="41"/>
      <c r="G14" s="41"/>
      <c r="H14" s="42"/>
      <c r="I14" s="41"/>
      <c r="J14" s="43"/>
    </row>
    <row r="15" spans="1:10" ht="32.25" customHeight="1">
      <c r="A15" s="5"/>
      <c r="B15" s="30" t="s">
        <v>13</v>
      </c>
      <c r="C15" s="44"/>
      <c r="D15" s="33"/>
      <c r="E15" s="210"/>
      <c r="F15" s="210"/>
      <c r="G15" s="211"/>
      <c r="H15" s="211"/>
      <c r="I15" s="212" t="s">
        <v>14</v>
      </c>
      <c r="J15" s="212"/>
    </row>
    <row r="16" spans="1:10" ht="23.25" customHeight="1">
      <c r="A16" s="45" t="s">
        <v>15</v>
      </c>
      <c r="B16" s="46" t="s">
        <v>15</v>
      </c>
      <c r="C16" s="47"/>
      <c r="D16" s="48"/>
      <c r="E16" s="213"/>
      <c r="F16" s="213"/>
      <c r="G16" s="213"/>
      <c r="H16" s="213"/>
      <c r="I16" s="214">
        <f>SUMIF(F55:F118,A16,I55:I118)+SUMIF(F55:F118,"PSU",I55:I118)</f>
        <v>0</v>
      </c>
      <c r="J16" s="214"/>
    </row>
    <row r="17" spans="1:10" ht="23.25" customHeight="1">
      <c r="A17" s="45" t="s">
        <v>16</v>
      </c>
      <c r="B17" s="46" t="s">
        <v>16</v>
      </c>
      <c r="C17" s="47"/>
      <c r="D17" s="48"/>
      <c r="E17" s="213"/>
      <c r="F17" s="213"/>
      <c r="G17" s="213"/>
      <c r="H17" s="213"/>
      <c r="I17" s="214">
        <f>SUMIF(F55:F118,A17,I55:I118)</f>
        <v>0</v>
      </c>
      <c r="J17" s="214"/>
    </row>
    <row r="18" spans="1:10" ht="23.25" customHeight="1">
      <c r="A18" s="45" t="s">
        <v>17</v>
      </c>
      <c r="B18" s="46" t="s">
        <v>17</v>
      </c>
      <c r="C18" s="47"/>
      <c r="D18" s="48"/>
      <c r="E18" s="213"/>
      <c r="F18" s="213"/>
      <c r="G18" s="213"/>
      <c r="H18" s="213"/>
      <c r="I18" s="214">
        <f>SUMIF(F55:F118,A18,I55:I118)</f>
        <v>0</v>
      </c>
      <c r="J18" s="214"/>
    </row>
    <row r="19" spans="1:10" ht="23.25" customHeight="1">
      <c r="A19" s="45" t="s">
        <v>18</v>
      </c>
      <c r="B19" s="46" t="s">
        <v>19</v>
      </c>
      <c r="C19" s="47"/>
      <c r="D19" s="48"/>
      <c r="E19" s="213"/>
      <c r="F19" s="213"/>
      <c r="G19" s="213"/>
      <c r="H19" s="213"/>
      <c r="I19" s="214">
        <f>SUMIF(F55:F118,A19,I55:I118)</f>
        <v>0</v>
      </c>
      <c r="J19" s="214"/>
    </row>
    <row r="20" spans="1:10" ht="23.25" customHeight="1">
      <c r="A20" s="45" t="s">
        <v>20</v>
      </c>
      <c r="B20" s="46" t="s">
        <v>21</v>
      </c>
      <c r="C20" s="47"/>
      <c r="D20" s="48"/>
      <c r="E20" s="213"/>
      <c r="F20" s="213"/>
      <c r="G20" s="213"/>
      <c r="H20" s="213"/>
      <c r="I20" s="214">
        <f>SUMIF(F55:F118,A20,I55:I118)</f>
        <v>0</v>
      </c>
      <c r="J20" s="214"/>
    </row>
    <row r="21" spans="1:10" ht="23.25" customHeight="1">
      <c r="A21" s="5"/>
      <c r="B21" s="49" t="s">
        <v>14</v>
      </c>
      <c r="C21" s="50"/>
      <c r="D21" s="51"/>
      <c r="E21" s="215"/>
      <c r="F21" s="215"/>
      <c r="G21" s="215"/>
      <c r="H21" s="215"/>
      <c r="I21" s="216">
        <f>SUM(I16:J20)</f>
        <v>0</v>
      </c>
      <c r="J21" s="216"/>
    </row>
    <row r="22" spans="1:10" ht="33" customHeight="1">
      <c r="A22" s="5"/>
      <c r="B22" s="52" t="s">
        <v>22</v>
      </c>
      <c r="C22" s="47"/>
      <c r="D22" s="48"/>
      <c r="E22" s="53"/>
      <c r="F22" s="54"/>
      <c r="G22" s="55"/>
      <c r="H22" s="55"/>
      <c r="I22" s="55"/>
      <c r="J22" s="56"/>
    </row>
    <row r="23" spans="1:10" ht="23.25" customHeight="1">
      <c r="A23" s="5">
        <f>ZakladDPHSni*SazbaDPH1/100</f>
        <v>0</v>
      </c>
      <c r="B23" s="46" t="s">
        <v>23</v>
      </c>
      <c r="C23" s="47"/>
      <c r="D23" s="48"/>
      <c r="E23" s="57">
        <v>15</v>
      </c>
      <c r="F23" s="54" t="s">
        <v>24</v>
      </c>
      <c r="G23" s="217">
        <f>ZakladDPHSniVypocet</f>
        <v>0</v>
      </c>
      <c r="H23" s="217"/>
      <c r="I23" s="217"/>
      <c r="J23" s="56" t="str">
        <f aca="true" t="shared" si="0" ref="J23:J28">Mena</f>
        <v>CZK</v>
      </c>
    </row>
    <row r="24" spans="1:10" ht="23.25" customHeight="1">
      <c r="A24" s="5">
        <f>(A23-INT(A23))*100</f>
        <v>0</v>
      </c>
      <c r="B24" s="46" t="s">
        <v>25</v>
      </c>
      <c r="C24" s="47"/>
      <c r="D24" s="48"/>
      <c r="E24" s="57">
        <f>SazbaDPH1</f>
        <v>15</v>
      </c>
      <c r="F24" s="54" t="s">
        <v>24</v>
      </c>
      <c r="G24" s="218">
        <f>IF(A24&gt;50,ROUNDUP(A23,0),ROUNDDOWN(A23,0))</f>
        <v>0</v>
      </c>
      <c r="H24" s="218"/>
      <c r="I24" s="218"/>
      <c r="J24" s="56" t="str">
        <f t="shared" si="0"/>
        <v>CZK</v>
      </c>
    </row>
    <row r="25" spans="1:10" ht="23.25" customHeight="1">
      <c r="A25" s="5">
        <f>ZakladDPHZakl*SazbaDPH2/100</f>
        <v>0</v>
      </c>
      <c r="B25" s="46" t="s">
        <v>26</v>
      </c>
      <c r="C25" s="47"/>
      <c r="D25" s="48"/>
      <c r="E25" s="57">
        <v>21</v>
      </c>
      <c r="F25" s="54" t="s">
        <v>24</v>
      </c>
      <c r="G25" s="217">
        <f>ZakladDPHZaklVypocet</f>
        <v>0</v>
      </c>
      <c r="H25" s="217"/>
      <c r="I25" s="217"/>
      <c r="J25" s="56" t="str">
        <f t="shared" si="0"/>
        <v>CZK</v>
      </c>
    </row>
    <row r="26" spans="1:10" ht="23.25" customHeight="1">
      <c r="A26" s="5">
        <f>(A25-INT(A25))*100</f>
        <v>0</v>
      </c>
      <c r="B26" s="58" t="s">
        <v>27</v>
      </c>
      <c r="C26" s="59"/>
      <c r="D26" s="60"/>
      <c r="E26" s="61">
        <f>SazbaDPH2</f>
        <v>21</v>
      </c>
      <c r="F26" s="62" t="s">
        <v>24</v>
      </c>
      <c r="G26" s="219">
        <f>IF(A26&gt;50,ROUNDUP(A25,0),ROUNDDOWN(A25,0))</f>
        <v>0</v>
      </c>
      <c r="H26" s="219"/>
      <c r="I26" s="219"/>
      <c r="J26" s="63" t="str">
        <f t="shared" si="0"/>
        <v>CZK</v>
      </c>
    </row>
    <row r="27" spans="1:10" ht="23.25" customHeight="1">
      <c r="A27" s="5">
        <f>ZakladDPHSni+DPHSni+ZakladDPHZakl+DPHZakl</f>
        <v>0</v>
      </c>
      <c r="B27" s="15" t="s">
        <v>28</v>
      </c>
      <c r="C27" s="64"/>
      <c r="D27" s="65"/>
      <c r="E27" s="64"/>
      <c r="F27" s="66"/>
      <c r="G27" s="220">
        <f>CenaCelkem-(ZakladDPHSni+DPHSni+ZakladDPHZakl+DPHZakl)</f>
        <v>0</v>
      </c>
      <c r="H27" s="220"/>
      <c r="I27" s="220"/>
      <c r="J27" s="67" t="str">
        <f t="shared" si="0"/>
        <v>CZK</v>
      </c>
    </row>
    <row r="28" spans="1:10" ht="27.75" customHeight="1" hidden="1">
      <c r="A28" s="5"/>
      <c r="B28" s="68" t="s">
        <v>29</v>
      </c>
      <c r="C28" s="69"/>
      <c r="D28" s="69"/>
      <c r="E28" s="70"/>
      <c r="F28" s="71"/>
      <c r="G28" s="221">
        <f>ZakladDPHSniVypocet+ZakladDPHZaklVypocet</f>
        <v>0</v>
      </c>
      <c r="H28" s="221"/>
      <c r="I28" s="221"/>
      <c r="J28" s="72" t="str">
        <f t="shared" si="0"/>
        <v>CZK</v>
      </c>
    </row>
    <row r="29" spans="1:10" ht="27.75" customHeight="1">
      <c r="A29" s="5">
        <f>(A27-INT(A27))*100</f>
        <v>0</v>
      </c>
      <c r="B29" s="68" t="s">
        <v>30</v>
      </c>
      <c r="C29" s="73"/>
      <c r="D29" s="73"/>
      <c r="E29" s="73"/>
      <c r="F29" s="73"/>
      <c r="G29" s="222">
        <f>IF(A29&gt;50,ROUNDUP(A27,0),ROUNDDOWN(A27,0))</f>
        <v>0</v>
      </c>
      <c r="H29" s="222"/>
      <c r="I29" s="222"/>
      <c r="J29" s="74" t="s">
        <v>31</v>
      </c>
    </row>
    <row r="30" spans="1:10" ht="12.75" customHeight="1">
      <c r="A30" s="5"/>
      <c r="B30" s="5"/>
      <c r="C30" s="16"/>
      <c r="D30" s="16"/>
      <c r="E30" s="16"/>
      <c r="F30" s="16"/>
      <c r="G30" s="29"/>
      <c r="H30" s="16"/>
      <c r="I30" s="29"/>
      <c r="J30" s="75"/>
    </row>
    <row r="31" spans="1:10" ht="30" customHeight="1">
      <c r="A31" s="5"/>
      <c r="B31" s="5"/>
      <c r="C31" s="16"/>
      <c r="D31" s="16"/>
      <c r="E31" s="16"/>
      <c r="F31" s="16"/>
      <c r="G31" s="29"/>
      <c r="H31" s="16"/>
      <c r="I31" s="29"/>
      <c r="J31" s="75"/>
    </row>
    <row r="32" spans="1:10" ht="18.75" customHeight="1">
      <c r="A32" s="5"/>
      <c r="B32" s="76"/>
      <c r="C32" s="77" t="s">
        <v>32</v>
      </c>
      <c r="D32" s="78"/>
      <c r="E32" s="78"/>
      <c r="F32" s="77" t="s">
        <v>33</v>
      </c>
      <c r="G32" s="78"/>
      <c r="H32" s="79">
        <f ca="1">TODAY()</f>
        <v>43277</v>
      </c>
      <c r="I32" s="78"/>
      <c r="J32" s="75"/>
    </row>
    <row r="33" spans="1:10" ht="47.25" customHeight="1">
      <c r="A33" s="5"/>
      <c r="B33" s="5"/>
      <c r="C33" s="16"/>
      <c r="D33" s="16"/>
      <c r="E33" s="16"/>
      <c r="F33" s="16"/>
      <c r="G33" s="29"/>
      <c r="H33" s="16"/>
      <c r="I33" s="29"/>
      <c r="J33" s="75"/>
    </row>
    <row r="34" spans="1:10" s="2" customFormat="1" ht="18.75" customHeight="1">
      <c r="A34" s="80"/>
      <c r="B34" s="80"/>
      <c r="C34" s="81"/>
      <c r="D34" s="223"/>
      <c r="E34" s="223"/>
      <c r="F34" s="81"/>
      <c r="G34" s="223"/>
      <c r="H34" s="223"/>
      <c r="I34" s="223"/>
      <c r="J34" s="82"/>
    </row>
    <row r="35" spans="1:10" ht="12.75" customHeight="1">
      <c r="A35" s="5"/>
      <c r="B35" s="5"/>
      <c r="C35" s="16"/>
      <c r="D35" s="224" t="s">
        <v>34</v>
      </c>
      <c r="E35" s="224"/>
      <c r="F35" s="16"/>
      <c r="G35" s="29"/>
      <c r="H35" s="83" t="s">
        <v>35</v>
      </c>
      <c r="I35" s="29"/>
      <c r="J35" s="75"/>
    </row>
    <row r="36" spans="1:10" ht="13.5" customHeight="1">
      <c r="A36" s="84"/>
      <c r="B36" s="84"/>
      <c r="C36" s="85"/>
      <c r="D36" s="85"/>
      <c r="E36" s="85"/>
      <c r="F36" s="85"/>
      <c r="G36" s="86"/>
      <c r="H36" s="85"/>
      <c r="I36" s="86"/>
      <c r="J36" s="87"/>
    </row>
    <row r="37" spans="2:10" ht="27" customHeight="1">
      <c r="B37" s="88" t="s">
        <v>36</v>
      </c>
      <c r="C37" s="89"/>
      <c r="D37" s="89"/>
      <c r="E37" s="89"/>
      <c r="F37" s="90"/>
      <c r="G37" s="90"/>
      <c r="H37" s="90"/>
      <c r="I37" s="90"/>
      <c r="J37" s="89"/>
    </row>
    <row r="38" spans="1:10" ht="25.5" customHeight="1">
      <c r="A38" s="91" t="s">
        <v>37</v>
      </c>
      <c r="B38" s="92" t="s">
        <v>38</v>
      </c>
      <c r="C38" s="93" t="s">
        <v>39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40</v>
      </c>
      <c r="I38" s="96" t="s">
        <v>41</v>
      </c>
      <c r="J38" s="97" t="s">
        <v>24</v>
      </c>
    </row>
    <row r="39" spans="1:10" ht="25.5" customHeight="1" hidden="1">
      <c r="A39" s="91">
        <v>1</v>
      </c>
      <c r="B39" s="98" t="s">
        <v>42</v>
      </c>
      <c r="C39" s="225"/>
      <c r="D39" s="225"/>
      <c r="E39" s="225"/>
      <c r="F39" s="99">
        <f>'00 00 Naklady'!AE30+'SO-01 01.1 _15-1-18 Pol'!AE1742+'SO-02 02.1 Pol'!AE254+'SO-03 03.1 Pol'!AE23</f>
        <v>0</v>
      </c>
      <c r="G39" s="100">
        <f>'00 00 Naklady'!AF30+'SO-01 01.1 _15-1-18 Pol'!AF1742+'SO-02 02.1 Pol'!AF254+'SO-03 03.1 Pol'!AF23</f>
        <v>0</v>
      </c>
      <c r="H39" s="101">
        <f aca="true" t="shared" si="1" ref="H39:H47">(F39*SazbaDPH1/100)+(G39*SazbaDPH2/100)</f>
        <v>0</v>
      </c>
      <c r="I39" s="101">
        <f aca="true" t="shared" si="2" ref="I39:I47">F39+G39+H39</f>
        <v>0</v>
      </c>
      <c r="J39" s="102">
        <f aca="true" t="shared" si="3" ref="J39:J47">IF(CenaCelkemVypocet=0,"",I39/CenaCelkemVypocet*100)</f>
      </c>
    </row>
    <row r="40" spans="1:10" ht="25.5" customHeight="1">
      <c r="A40" s="91">
        <v>2</v>
      </c>
      <c r="B40" s="103" t="s">
        <v>43</v>
      </c>
      <c r="C40" s="226" t="s">
        <v>44</v>
      </c>
      <c r="D40" s="226"/>
      <c r="E40" s="226"/>
      <c r="F40" s="104">
        <f>'00 00 Naklady'!AE30</f>
        <v>0</v>
      </c>
      <c r="G40" s="105">
        <f>'00 00 Naklady'!AF30</f>
        <v>0</v>
      </c>
      <c r="H40" s="105">
        <f t="shared" si="1"/>
        <v>0</v>
      </c>
      <c r="I40" s="105">
        <f t="shared" si="2"/>
        <v>0</v>
      </c>
      <c r="J40" s="106">
        <f t="shared" si="3"/>
      </c>
    </row>
    <row r="41" spans="1:10" ht="25.5" customHeight="1">
      <c r="A41" s="91">
        <v>3</v>
      </c>
      <c r="B41" s="107" t="s">
        <v>43</v>
      </c>
      <c r="C41" s="225" t="s">
        <v>44</v>
      </c>
      <c r="D41" s="225"/>
      <c r="E41" s="225"/>
      <c r="F41" s="108">
        <f>'00 00 Naklady'!AE30</f>
        <v>0</v>
      </c>
      <c r="G41" s="101">
        <f>'00 00 Naklady'!AF30</f>
        <v>0</v>
      </c>
      <c r="H41" s="101">
        <f t="shared" si="1"/>
        <v>0</v>
      </c>
      <c r="I41" s="101">
        <f t="shared" si="2"/>
        <v>0</v>
      </c>
      <c r="J41" s="102">
        <f t="shared" si="3"/>
      </c>
    </row>
    <row r="42" spans="1:10" ht="25.5" customHeight="1">
      <c r="A42" s="91">
        <v>2</v>
      </c>
      <c r="B42" s="103" t="s">
        <v>45</v>
      </c>
      <c r="C42" s="226" t="s">
        <v>46</v>
      </c>
      <c r="D42" s="226"/>
      <c r="E42" s="226"/>
      <c r="F42" s="104">
        <f>'SO-01 01.1 _15-1-18 Pol'!AE1742</f>
        <v>0</v>
      </c>
      <c r="G42" s="105">
        <f>'SO-01 01.1 _15-1-18 Pol'!AF1742</f>
        <v>0</v>
      </c>
      <c r="H42" s="105">
        <f t="shared" si="1"/>
        <v>0</v>
      </c>
      <c r="I42" s="105">
        <f t="shared" si="2"/>
        <v>0</v>
      </c>
      <c r="J42" s="106">
        <f t="shared" si="3"/>
      </c>
    </row>
    <row r="43" spans="1:10" ht="25.5" customHeight="1">
      <c r="A43" s="91">
        <v>3</v>
      </c>
      <c r="B43" s="107" t="s">
        <v>47</v>
      </c>
      <c r="C43" s="225" t="s">
        <v>48</v>
      </c>
      <c r="D43" s="225"/>
      <c r="E43" s="225"/>
      <c r="F43" s="108">
        <f>'SO-01 01.1 _15-1-18 Pol'!AE1742</f>
        <v>0</v>
      </c>
      <c r="G43" s="101">
        <f>'SO-01 01.1 _15-1-18 Pol'!AF1742</f>
        <v>0</v>
      </c>
      <c r="H43" s="101">
        <f t="shared" si="1"/>
        <v>0</v>
      </c>
      <c r="I43" s="101">
        <f t="shared" si="2"/>
        <v>0</v>
      </c>
      <c r="J43" s="102">
        <f t="shared" si="3"/>
      </c>
    </row>
    <row r="44" spans="1:10" ht="25.5" customHeight="1">
      <c r="A44" s="91">
        <v>2</v>
      </c>
      <c r="B44" s="103" t="s">
        <v>49</v>
      </c>
      <c r="C44" s="226" t="s">
        <v>50</v>
      </c>
      <c r="D44" s="226"/>
      <c r="E44" s="226"/>
      <c r="F44" s="104">
        <f>'SO-02 02.1 Pol'!AE254</f>
        <v>0</v>
      </c>
      <c r="G44" s="105">
        <f>'SO-02 02.1 Pol'!AF254</f>
        <v>0</v>
      </c>
      <c r="H44" s="105">
        <f t="shared" si="1"/>
        <v>0</v>
      </c>
      <c r="I44" s="105">
        <f t="shared" si="2"/>
        <v>0</v>
      </c>
      <c r="J44" s="106">
        <f t="shared" si="3"/>
      </c>
    </row>
    <row r="45" spans="1:10" ht="25.5" customHeight="1">
      <c r="A45" s="91">
        <v>3</v>
      </c>
      <c r="B45" s="107" t="s">
        <v>51</v>
      </c>
      <c r="C45" s="225" t="s">
        <v>50</v>
      </c>
      <c r="D45" s="225"/>
      <c r="E45" s="225"/>
      <c r="F45" s="108">
        <f>'SO-02 02.1 Pol'!AE254</f>
        <v>0</v>
      </c>
      <c r="G45" s="101">
        <f>'SO-02 02.1 Pol'!AF254</f>
        <v>0</v>
      </c>
      <c r="H45" s="101">
        <f t="shared" si="1"/>
        <v>0</v>
      </c>
      <c r="I45" s="101">
        <f t="shared" si="2"/>
        <v>0</v>
      </c>
      <c r="J45" s="102">
        <f t="shared" si="3"/>
      </c>
    </row>
    <row r="46" spans="1:10" ht="25.5" customHeight="1">
      <c r="A46" s="91">
        <v>2</v>
      </c>
      <c r="B46" s="103" t="s">
        <v>52</v>
      </c>
      <c r="C46" s="226" t="s">
        <v>53</v>
      </c>
      <c r="D46" s="226"/>
      <c r="E46" s="226"/>
      <c r="F46" s="104">
        <f>'SO-03 03.1 Pol'!AE23</f>
        <v>0</v>
      </c>
      <c r="G46" s="105">
        <f>'SO-03 03.1 Pol'!AF23</f>
        <v>0</v>
      </c>
      <c r="H46" s="105">
        <f t="shared" si="1"/>
        <v>0</v>
      </c>
      <c r="I46" s="105">
        <f t="shared" si="2"/>
        <v>0</v>
      </c>
      <c r="J46" s="106">
        <f t="shared" si="3"/>
      </c>
    </row>
    <row r="47" spans="1:10" ht="25.5" customHeight="1">
      <c r="A47" s="91">
        <v>3</v>
      </c>
      <c r="B47" s="107" t="s">
        <v>54</v>
      </c>
      <c r="C47" s="225" t="s">
        <v>53</v>
      </c>
      <c r="D47" s="225"/>
      <c r="E47" s="225"/>
      <c r="F47" s="108">
        <f>'SO-03 03.1 Pol'!AE23</f>
        <v>0</v>
      </c>
      <c r="G47" s="101">
        <f>'SO-03 03.1 Pol'!AF23</f>
        <v>0</v>
      </c>
      <c r="H47" s="101">
        <f t="shared" si="1"/>
        <v>0</v>
      </c>
      <c r="I47" s="101">
        <f t="shared" si="2"/>
        <v>0</v>
      </c>
      <c r="J47" s="102">
        <f t="shared" si="3"/>
      </c>
    </row>
    <row r="48" spans="1:10" ht="25.5" customHeight="1">
      <c r="A48" s="91"/>
      <c r="B48" s="227" t="s">
        <v>55</v>
      </c>
      <c r="C48" s="227"/>
      <c r="D48" s="227"/>
      <c r="E48" s="227"/>
      <c r="F48" s="109">
        <f>SUMIF(A39:A47,"=1",F39:F47)</f>
        <v>0</v>
      </c>
      <c r="G48" s="110">
        <f>SUMIF(A39:A47,"=1",G39:G47)</f>
        <v>0</v>
      </c>
      <c r="H48" s="110">
        <f>SUMIF(A39:A47,"=1",H39:H47)</f>
        <v>0</v>
      </c>
      <c r="I48" s="110">
        <f>SUMIF(A39:A47,"=1",I39:I47)</f>
        <v>0</v>
      </c>
      <c r="J48" s="111">
        <f>SUMIF(A39:A47,"=1",J39:J47)</f>
        <v>0</v>
      </c>
    </row>
    <row r="49" ht="12.75"/>
    <row r="50" ht="12.75"/>
    <row r="51" ht="12.75"/>
    <row r="52" ht="15.75">
      <c r="B52" s="112" t="s">
        <v>56</v>
      </c>
    </row>
    <row r="53" ht="12.75"/>
    <row r="54" spans="1:10" ht="25.5" customHeight="1">
      <c r="A54" s="113"/>
      <c r="B54" s="114" t="s">
        <v>38</v>
      </c>
      <c r="C54" s="114" t="s">
        <v>39</v>
      </c>
      <c r="D54" s="115"/>
      <c r="E54" s="115"/>
      <c r="F54" s="116" t="s">
        <v>57</v>
      </c>
      <c r="G54" s="116"/>
      <c r="H54" s="116"/>
      <c r="I54" s="116" t="s">
        <v>14</v>
      </c>
      <c r="J54" s="116" t="s">
        <v>24</v>
      </c>
    </row>
    <row r="55" spans="1:10" ht="25.5" customHeight="1">
      <c r="A55" s="117"/>
      <c r="B55" s="118" t="s">
        <v>58</v>
      </c>
      <c r="C55" s="228" t="s">
        <v>59</v>
      </c>
      <c r="D55" s="228"/>
      <c r="E55" s="228"/>
      <c r="F55" s="119" t="s">
        <v>15</v>
      </c>
      <c r="G55" s="120"/>
      <c r="H55" s="120"/>
      <c r="I55" s="120">
        <f>'SO-01 01.1 _15-1-18 Pol'!G8+'SO-02 02.1 Pol'!G8</f>
        <v>0</v>
      </c>
      <c r="J55" s="121">
        <f>IF(I119=0,"",I55/I119*100)</f>
      </c>
    </row>
    <row r="56" spans="1:10" ht="25.5" customHeight="1">
      <c r="A56" s="117"/>
      <c r="B56" s="118" t="s">
        <v>60</v>
      </c>
      <c r="C56" s="228" t="s">
        <v>61</v>
      </c>
      <c r="D56" s="228"/>
      <c r="E56" s="228"/>
      <c r="F56" s="119" t="s">
        <v>15</v>
      </c>
      <c r="G56" s="120"/>
      <c r="H56" s="120"/>
      <c r="I56" s="120">
        <f>'SO-02 02.1 Pol'!G35</f>
        <v>0</v>
      </c>
      <c r="J56" s="121">
        <f>IF(I119=0,"",I56/I119*100)</f>
      </c>
    </row>
    <row r="57" spans="1:10" ht="25.5" customHeight="1">
      <c r="A57" s="117"/>
      <c r="B57" s="118" t="s">
        <v>62</v>
      </c>
      <c r="C57" s="228" t="s">
        <v>63</v>
      </c>
      <c r="D57" s="228"/>
      <c r="E57" s="228"/>
      <c r="F57" s="119" t="s">
        <v>15</v>
      </c>
      <c r="G57" s="120"/>
      <c r="H57" s="120"/>
      <c r="I57" s="120">
        <f>'SO-02 02.1 Pol'!G58</f>
        <v>0</v>
      </c>
      <c r="J57" s="121">
        <f>IF(I119=0,"",I57/I119*100)</f>
      </c>
    </row>
    <row r="58" spans="1:10" ht="25.5" customHeight="1">
      <c r="A58" s="117"/>
      <c r="B58" s="118" t="s">
        <v>64</v>
      </c>
      <c r="C58" s="228" t="s">
        <v>65</v>
      </c>
      <c r="D58" s="228"/>
      <c r="E58" s="228"/>
      <c r="F58" s="119" t="s">
        <v>15</v>
      </c>
      <c r="G58" s="120"/>
      <c r="H58" s="120"/>
      <c r="I58" s="120">
        <f>'SO-02 02.1 Pol'!G63</f>
        <v>0</v>
      </c>
      <c r="J58" s="121">
        <f>IF(I119=0,"",I58/I119*100)</f>
      </c>
    </row>
    <row r="59" spans="1:10" ht="25.5" customHeight="1">
      <c r="A59" s="117"/>
      <c r="B59" s="118" t="s">
        <v>66</v>
      </c>
      <c r="C59" s="228" t="s">
        <v>67</v>
      </c>
      <c r="D59" s="228"/>
      <c r="E59" s="228"/>
      <c r="F59" s="119" t="s">
        <v>15</v>
      </c>
      <c r="G59" s="120"/>
      <c r="H59" s="120"/>
      <c r="I59" s="120">
        <f>'SO-02 02.1 Pol'!G68</f>
        <v>0</v>
      </c>
      <c r="J59" s="121">
        <f>IF(I119=0,"",I59/I119*100)</f>
      </c>
    </row>
    <row r="60" spans="1:10" ht="25.5" customHeight="1">
      <c r="A60" s="117"/>
      <c r="B60" s="118" t="s">
        <v>68</v>
      </c>
      <c r="C60" s="228" t="s">
        <v>69</v>
      </c>
      <c r="D60" s="228"/>
      <c r="E60" s="228"/>
      <c r="F60" s="119" t="s">
        <v>15</v>
      </c>
      <c r="G60" s="120"/>
      <c r="H60" s="120"/>
      <c r="I60" s="120">
        <f>'SO-01 01.1 _15-1-18 Pol'!G26</f>
        <v>0</v>
      </c>
      <c r="J60" s="121">
        <f>IF(I119=0,"",I60/I119*100)</f>
      </c>
    </row>
    <row r="61" spans="1:10" ht="25.5" customHeight="1">
      <c r="A61" s="117"/>
      <c r="B61" s="118" t="s">
        <v>70</v>
      </c>
      <c r="C61" s="228" t="s">
        <v>71</v>
      </c>
      <c r="D61" s="228"/>
      <c r="E61" s="228"/>
      <c r="F61" s="119" t="s">
        <v>15</v>
      </c>
      <c r="G61" s="120"/>
      <c r="H61" s="120"/>
      <c r="I61" s="120">
        <f>'SO-01 01.1 _15-1-18 Pol'!G29</f>
        <v>0</v>
      </c>
      <c r="J61" s="121">
        <f>IF(I119=0,"",I61/I119*100)</f>
      </c>
    </row>
    <row r="62" spans="1:10" ht="25.5" customHeight="1">
      <c r="A62" s="117"/>
      <c r="B62" s="118" t="s">
        <v>72</v>
      </c>
      <c r="C62" s="228" t="s">
        <v>73</v>
      </c>
      <c r="D62" s="228"/>
      <c r="E62" s="228"/>
      <c r="F62" s="119" t="s">
        <v>15</v>
      </c>
      <c r="G62" s="120"/>
      <c r="H62" s="120"/>
      <c r="I62" s="120">
        <f>'SO-01 01.1 _15-1-18 Pol'!G67</f>
        <v>0</v>
      </c>
      <c r="J62" s="121">
        <f>IF(I119=0,"",I62/I119*100)</f>
      </c>
    </row>
    <row r="63" spans="1:10" ht="25.5" customHeight="1">
      <c r="A63" s="117"/>
      <c r="B63" s="118" t="s">
        <v>74</v>
      </c>
      <c r="C63" s="228" t="s">
        <v>75</v>
      </c>
      <c r="D63" s="228"/>
      <c r="E63" s="228"/>
      <c r="F63" s="119" t="s">
        <v>15</v>
      </c>
      <c r="G63" s="120"/>
      <c r="H63" s="120"/>
      <c r="I63" s="120">
        <f>'SO-01 01.1 _15-1-18 Pol'!G77+'SO-02 02.1 Pol'!G93</f>
        <v>0</v>
      </c>
      <c r="J63" s="121">
        <f>IF(I119=0,"",I63/I119*100)</f>
      </c>
    </row>
    <row r="64" spans="1:10" ht="25.5" customHeight="1">
      <c r="A64" s="117"/>
      <c r="B64" s="118" t="s">
        <v>76</v>
      </c>
      <c r="C64" s="228" t="s">
        <v>77</v>
      </c>
      <c r="D64" s="228"/>
      <c r="E64" s="228"/>
      <c r="F64" s="119" t="s">
        <v>15</v>
      </c>
      <c r="G64" s="120"/>
      <c r="H64" s="120"/>
      <c r="I64" s="120">
        <f>'SO-01 01.1 _15-1-18 Pol'!G143</f>
        <v>0</v>
      </c>
      <c r="J64" s="121">
        <f>IF(I119=0,"",I64/I119*100)</f>
      </c>
    </row>
    <row r="65" spans="1:10" ht="25.5" customHeight="1">
      <c r="A65" s="117"/>
      <c r="B65" s="118" t="s">
        <v>78</v>
      </c>
      <c r="C65" s="228" t="s">
        <v>79</v>
      </c>
      <c r="D65" s="228"/>
      <c r="E65" s="228"/>
      <c r="F65" s="119" t="s">
        <v>15</v>
      </c>
      <c r="G65" s="120"/>
      <c r="H65" s="120"/>
      <c r="I65" s="120">
        <f>'SO-01 01.1 _15-1-18 Pol'!G156</f>
        <v>0</v>
      </c>
      <c r="J65" s="121">
        <f>IF(I119=0,"",I65/I119*100)</f>
      </c>
    </row>
    <row r="66" spans="1:10" ht="25.5" customHeight="1">
      <c r="A66" s="117"/>
      <c r="B66" s="118" t="s">
        <v>80</v>
      </c>
      <c r="C66" s="228" t="s">
        <v>81</v>
      </c>
      <c r="D66" s="228"/>
      <c r="E66" s="228"/>
      <c r="F66" s="119" t="s">
        <v>15</v>
      </c>
      <c r="G66" s="120"/>
      <c r="H66" s="120"/>
      <c r="I66" s="120">
        <f>'SO-01 01.1 _15-1-18 Pol'!G204</f>
        <v>0</v>
      </c>
      <c r="J66" s="121">
        <f>IF(I119=0,"",I66/I119*100)</f>
      </c>
    </row>
    <row r="67" spans="1:10" ht="25.5" customHeight="1">
      <c r="A67" s="117"/>
      <c r="B67" s="118" t="s">
        <v>82</v>
      </c>
      <c r="C67" s="228" t="s">
        <v>83</v>
      </c>
      <c r="D67" s="228"/>
      <c r="E67" s="228"/>
      <c r="F67" s="119" t="s">
        <v>15</v>
      </c>
      <c r="G67" s="120"/>
      <c r="H67" s="120"/>
      <c r="I67" s="120">
        <f>'SO-01 01.1 _15-1-18 Pol'!G221+'SO-02 02.1 Pol'!G99</f>
        <v>0</v>
      </c>
      <c r="J67" s="121">
        <f>IF(I119=0,"",I67/I119*100)</f>
      </c>
    </row>
    <row r="68" spans="1:10" ht="25.5" customHeight="1">
      <c r="A68" s="117"/>
      <c r="B68" s="118" t="s">
        <v>84</v>
      </c>
      <c r="C68" s="228" t="s">
        <v>85</v>
      </c>
      <c r="D68" s="228"/>
      <c r="E68" s="228"/>
      <c r="F68" s="119" t="s">
        <v>15</v>
      </c>
      <c r="G68" s="120"/>
      <c r="H68" s="120"/>
      <c r="I68" s="120">
        <f>'SO-01 01.1 _15-1-18 Pol'!G244</f>
        <v>0</v>
      </c>
      <c r="J68" s="121">
        <f>IF(I119=0,"",I68/I119*100)</f>
      </c>
    </row>
    <row r="69" spans="1:10" ht="25.5" customHeight="1">
      <c r="A69" s="117"/>
      <c r="B69" s="118" t="s">
        <v>86</v>
      </c>
      <c r="C69" s="228" t="s">
        <v>87</v>
      </c>
      <c r="D69" s="228"/>
      <c r="E69" s="228"/>
      <c r="F69" s="119" t="s">
        <v>15</v>
      </c>
      <c r="G69" s="120"/>
      <c r="H69" s="120"/>
      <c r="I69" s="120">
        <f>'SO-02 02.1 Pol'!G103+'SO-03 03.1 Pol'!G8</f>
        <v>0</v>
      </c>
      <c r="J69" s="121">
        <f>IF(I119=0,"",I69/I119*100)</f>
      </c>
    </row>
    <row r="70" spans="1:10" ht="25.5" customHeight="1">
      <c r="A70" s="117"/>
      <c r="B70" s="118" t="s">
        <v>88</v>
      </c>
      <c r="C70" s="228" t="s">
        <v>89</v>
      </c>
      <c r="D70" s="228"/>
      <c r="E70" s="228"/>
      <c r="F70" s="119" t="s">
        <v>15</v>
      </c>
      <c r="G70" s="120"/>
      <c r="H70" s="120"/>
      <c r="I70" s="120">
        <f>'SO-01 01.1 _15-1-18 Pol'!G24+'SO-01 01.1 _15-1-18 Pol'!G323</f>
        <v>0</v>
      </c>
      <c r="J70" s="121">
        <f>IF(I119=0,"",I70/I119*100)</f>
      </c>
    </row>
    <row r="71" spans="1:10" ht="25.5" customHeight="1">
      <c r="A71" s="117"/>
      <c r="B71" s="118" t="s">
        <v>90</v>
      </c>
      <c r="C71" s="228" t="s">
        <v>91</v>
      </c>
      <c r="D71" s="228"/>
      <c r="E71" s="228"/>
      <c r="F71" s="119" t="s">
        <v>15</v>
      </c>
      <c r="G71" s="120"/>
      <c r="H71" s="120"/>
      <c r="I71" s="120">
        <f>'SO-01 01.1 _15-1-18 Pol'!G471+'SO-02 02.1 Pol'!G141</f>
        <v>0</v>
      </c>
      <c r="J71" s="121">
        <f>IF(I119=0,"",I71/I119*100)</f>
      </c>
    </row>
    <row r="72" spans="1:10" ht="25.5" customHeight="1">
      <c r="A72" s="117"/>
      <c r="B72" s="118" t="s">
        <v>92</v>
      </c>
      <c r="C72" s="228" t="s">
        <v>93</v>
      </c>
      <c r="D72" s="228"/>
      <c r="E72" s="228"/>
      <c r="F72" s="119" t="s">
        <v>15</v>
      </c>
      <c r="G72" s="120"/>
      <c r="H72" s="120"/>
      <c r="I72" s="120">
        <f>'SO-01 01.1 _15-1-18 Pol'!G577</f>
        <v>0</v>
      </c>
      <c r="J72" s="121">
        <f>IF(I119=0,"",I72/I119*100)</f>
      </c>
    </row>
    <row r="73" spans="1:10" ht="25.5" customHeight="1">
      <c r="A73" s="117"/>
      <c r="B73" s="118" t="s">
        <v>94</v>
      </c>
      <c r="C73" s="228" t="s">
        <v>95</v>
      </c>
      <c r="D73" s="228"/>
      <c r="E73" s="228"/>
      <c r="F73" s="119" t="s">
        <v>15</v>
      </c>
      <c r="G73" s="120"/>
      <c r="H73" s="120"/>
      <c r="I73" s="120">
        <f>'SO-01 01.1 _15-1-18 Pol'!G596</f>
        <v>0</v>
      </c>
      <c r="J73" s="121">
        <f>IF(I119=0,"",I73/I119*100)</f>
      </c>
    </row>
    <row r="74" spans="1:10" ht="25.5" customHeight="1">
      <c r="A74" s="117"/>
      <c r="B74" s="118" t="s">
        <v>96</v>
      </c>
      <c r="C74" s="228" t="s">
        <v>97</v>
      </c>
      <c r="D74" s="228"/>
      <c r="E74" s="228"/>
      <c r="F74" s="119" t="s">
        <v>15</v>
      </c>
      <c r="G74" s="120"/>
      <c r="H74" s="120"/>
      <c r="I74" s="120">
        <f>'SO-02 02.1 Pol'!G148</f>
        <v>0</v>
      </c>
      <c r="J74" s="121">
        <f>IF(I119=0,"",I74/I119*100)</f>
      </c>
    </row>
    <row r="75" spans="1:10" ht="25.5" customHeight="1">
      <c r="A75" s="117"/>
      <c r="B75" s="118" t="s">
        <v>98</v>
      </c>
      <c r="C75" s="228" t="s">
        <v>99</v>
      </c>
      <c r="D75" s="228"/>
      <c r="E75" s="228"/>
      <c r="F75" s="119" t="s">
        <v>15</v>
      </c>
      <c r="G75" s="120"/>
      <c r="H75" s="120"/>
      <c r="I75" s="120">
        <f>'SO-02 02.1 Pol'!G161</f>
        <v>0</v>
      </c>
      <c r="J75" s="121">
        <f>IF(I119=0,"",I75/I119*100)</f>
      </c>
    </row>
    <row r="76" spans="1:10" ht="25.5" customHeight="1">
      <c r="A76" s="117"/>
      <c r="B76" s="118" t="s">
        <v>100</v>
      </c>
      <c r="C76" s="228" t="s">
        <v>101</v>
      </c>
      <c r="D76" s="228"/>
      <c r="E76" s="228"/>
      <c r="F76" s="119" t="s">
        <v>15</v>
      </c>
      <c r="G76" s="120"/>
      <c r="H76" s="120"/>
      <c r="I76" s="120">
        <f>'SO-01 01.1 _15-1-18 Pol'!G640+'SO-02 02.1 Pol'!G163</f>
        <v>0</v>
      </c>
      <c r="J76" s="121">
        <f>IF(I119=0,"",I76/I119*100)</f>
      </c>
    </row>
    <row r="77" spans="1:10" ht="25.5" customHeight="1">
      <c r="A77" s="117"/>
      <c r="B77" s="118" t="s">
        <v>102</v>
      </c>
      <c r="C77" s="228" t="s">
        <v>103</v>
      </c>
      <c r="D77" s="228"/>
      <c r="E77" s="228"/>
      <c r="F77" s="119" t="s">
        <v>15</v>
      </c>
      <c r="G77" s="120"/>
      <c r="H77" s="120"/>
      <c r="I77" s="120">
        <f>'SO-02 02.1 Pol'!G165+'SO-03 03.1 Pol'!G13</f>
        <v>0</v>
      </c>
      <c r="J77" s="121">
        <f>IF(I119=0,"",I77/I119*100)</f>
      </c>
    </row>
    <row r="78" spans="1:10" ht="25.5" customHeight="1">
      <c r="A78" s="117"/>
      <c r="B78" s="118" t="s">
        <v>104</v>
      </c>
      <c r="C78" s="228" t="s">
        <v>105</v>
      </c>
      <c r="D78" s="228"/>
      <c r="E78" s="228"/>
      <c r="F78" s="119" t="s">
        <v>15</v>
      </c>
      <c r="G78" s="120"/>
      <c r="H78" s="120"/>
      <c r="I78" s="120">
        <f>'SO-02 02.1 Pol'!G172</f>
        <v>0</v>
      </c>
      <c r="J78" s="121">
        <f>IF(I119=0,"",I78/I119*100)</f>
      </c>
    </row>
    <row r="79" spans="1:10" ht="25.5" customHeight="1">
      <c r="A79" s="117"/>
      <c r="B79" s="118" t="s">
        <v>106</v>
      </c>
      <c r="C79" s="228" t="s">
        <v>107</v>
      </c>
      <c r="D79" s="228"/>
      <c r="E79" s="228"/>
      <c r="F79" s="119" t="s">
        <v>15</v>
      </c>
      <c r="G79" s="120"/>
      <c r="H79" s="120"/>
      <c r="I79" s="120">
        <f>'SO-01 01.1 _15-1-18 Pol'!G642</f>
        <v>0</v>
      </c>
      <c r="J79" s="121">
        <f>IF(I119=0,"",I79/I119*100)</f>
      </c>
    </row>
    <row r="80" spans="1:10" ht="25.5" customHeight="1">
      <c r="A80" s="117"/>
      <c r="B80" s="118" t="s">
        <v>108</v>
      </c>
      <c r="C80" s="228" t="s">
        <v>109</v>
      </c>
      <c r="D80" s="228"/>
      <c r="E80" s="228"/>
      <c r="F80" s="119" t="s">
        <v>15</v>
      </c>
      <c r="G80" s="120"/>
      <c r="H80" s="120"/>
      <c r="I80" s="120">
        <f>'SO-01 01.1 _15-1-18 Pol'!G661</f>
        <v>0</v>
      </c>
      <c r="J80" s="121">
        <f>IF(I119=0,"",I80/I119*100)</f>
      </c>
    </row>
    <row r="81" spans="1:10" ht="25.5" customHeight="1">
      <c r="A81" s="117"/>
      <c r="B81" s="118" t="s">
        <v>110</v>
      </c>
      <c r="C81" s="228" t="s">
        <v>111</v>
      </c>
      <c r="D81" s="228"/>
      <c r="E81" s="228"/>
      <c r="F81" s="119" t="s">
        <v>15</v>
      </c>
      <c r="G81" s="120"/>
      <c r="H81" s="120"/>
      <c r="I81" s="120">
        <f>'SO-01 01.1 _15-1-18 Pol'!G676</f>
        <v>0</v>
      </c>
      <c r="J81" s="121">
        <f>IF(I119=0,"",I81/I119*100)</f>
      </c>
    </row>
    <row r="82" spans="1:10" ht="25.5" customHeight="1">
      <c r="A82" s="117"/>
      <c r="B82" s="118" t="s">
        <v>112</v>
      </c>
      <c r="C82" s="228" t="s">
        <v>113</v>
      </c>
      <c r="D82" s="228"/>
      <c r="E82" s="228"/>
      <c r="F82" s="119" t="s">
        <v>15</v>
      </c>
      <c r="G82" s="120"/>
      <c r="H82" s="120"/>
      <c r="I82" s="120">
        <f>'SO-01 01.1 _15-1-18 Pol'!G777</f>
        <v>0</v>
      </c>
      <c r="J82" s="121">
        <f>IF(I119=0,"",I82/I119*100)</f>
      </c>
    </row>
    <row r="83" spans="1:10" ht="25.5" customHeight="1">
      <c r="A83" s="117"/>
      <c r="B83" s="118" t="s">
        <v>114</v>
      </c>
      <c r="C83" s="228" t="s">
        <v>115</v>
      </c>
      <c r="D83" s="228"/>
      <c r="E83" s="228"/>
      <c r="F83" s="119" t="s">
        <v>15</v>
      </c>
      <c r="G83" s="120"/>
      <c r="H83" s="120"/>
      <c r="I83" s="120">
        <f>'SO-01 01.1 _15-1-18 Pol'!G784+'SO-02 02.1 Pol'!G190+'SO-03 03.1 Pol'!G20</f>
        <v>0</v>
      </c>
      <c r="J83" s="121">
        <f>IF(I119=0,"",I83/I119*100)</f>
      </c>
    </row>
    <row r="84" spans="1:10" ht="25.5" customHeight="1">
      <c r="A84" s="117"/>
      <c r="B84" s="118" t="s">
        <v>116</v>
      </c>
      <c r="C84" s="228" t="s">
        <v>117</v>
      </c>
      <c r="D84" s="228"/>
      <c r="E84" s="228"/>
      <c r="F84" s="119" t="s">
        <v>16</v>
      </c>
      <c r="G84" s="120"/>
      <c r="H84" s="120"/>
      <c r="I84" s="120">
        <f>'SO-01 01.1 _15-1-18 Pol'!G786+'SO-02 02.1 Pol'!G196</f>
        <v>0</v>
      </c>
      <c r="J84" s="121">
        <f>IF(I119=0,"",I84/I119*100)</f>
      </c>
    </row>
    <row r="85" spans="1:10" ht="25.5" customHeight="1">
      <c r="A85" s="117"/>
      <c r="B85" s="118" t="s">
        <v>118</v>
      </c>
      <c r="C85" s="228" t="s">
        <v>119</v>
      </c>
      <c r="D85" s="228"/>
      <c r="E85" s="228"/>
      <c r="F85" s="119" t="s">
        <v>16</v>
      </c>
      <c r="G85" s="120"/>
      <c r="H85" s="120"/>
      <c r="I85" s="120">
        <f>'SO-01 01.1 _15-1-18 Pol'!G800</f>
        <v>0</v>
      </c>
      <c r="J85" s="121">
        <f>IF(I119=0,"",I85/I119*100)</f>
      </c>
    </row>
    <row r="86" spans="1:10" ht="25.5" customHeight="1">
      <c r="A86" s="117"/>
      <c r="B86" s="118" t="s">
        <v>120</v>
      </c>
      <c r="C86" s="228" t="s">
        <v>121</v>
      </c>
      <c r="D86" s="228"/>
      <c r="E86" s="228"/>
      <c r="F86" s="119" t="s">
        <v>16</v>
      </c>
      <c r="G86" s="120"/>
      <c r="H86" s="120"/>
      <c r="I86" s="120">
        <f>'SO-01 01.1 _15-1-18 Pol'!G838</f>
        <v>0</v>
      </c>
      <c r="J86" s="121">
        <f>IF(I119=0,"",I86/I119*100)</f>
      </c>
    </row>
    <row r="87" spans="1:10" ht="25.5" customHeight="1">
      <c r="A87" s="117"/>
      <c r="B87" s="118" t="s">
        <v>122</v>
      </c>
      <c r="C87" s="228" t="s">
        <v>123</v>
      </c>
      <c r="D87" s="228"/>
      <c r="E87" s="228"/>
      <c r="F87" s="119" t="s">
        <v>16</v>
      </c>
      <c r="G87" s="120"/>
      <c r="H87" s="120"/>
      <c r="I87" s="120">
        <f>'SO-01 01.1 _15-1-18 Pol'!G848</f>
        <v>0</v>
      </c>
      <c r="J87" s="121">
        <f>IF(I119=0,"",I87/I119*100)</f>
      </c>
    </row>
    <row r="88" spans="1:10" ht="25.5" customHeight="1">
      <c r="A88" s="117"/>
      <c r="B88" s="118" t="s">
        <v>124</v>
      </c>
      <c r="C88" s="228" t="s">
        <v>125</v>
      </c>
      <c r="D88" s="228"/>
      <c r="E88" s="228"/>
      <c r="F88" s="119" t="s">
        <v>16</v>
      </c>
      <c r="G88" s="120"/>
      <c r="H88" s="120"/>
      <c r="I88" s="120">
        <f>'SO-01 01.1 _15-1-18 Pol'!G863</f>
        <v>0</v>
      </c>
      <c r="J88" s="121">
        <f>IF(I119=0,"",I88/I119*100)</f>
      </c>
    </row>
    <row r="89" spans="1:10" ht="25.5" customHeight="1">
      <c r="A89" s="117"/>
      <c r="B89" s="118" t="s">
        <v>126</v>
      </c>
      <c r="C89" s="228" t="s">
        <v>127</v>
      </c>
      <c r="D89" s="228"/>
      <c r="E89" s="228"/>
      <c r="F89" s="119" t="s">
        <v>16</v>
      </c>
      <c r="G89" s="120"/>
      <c r="H89" s="120"/>
      <c r="I89" s="120">
        <f>'SO-01 01.1 _15-1-18 Pol'!G886</f>
        <v>0</v>
      </c>
      <c r="J89" s="121">
        <f>IF(I119=0,"",I89/I119*100)</f>
      </c>
    </row>
    <row r="90" spans="1:10" ht="25.5" customHeight="1">
      <c r="A90" s="117"/>
      <c r="B90" s="118" t="s">
        <v>128</v>
      </c>
      <c r="C90" s="228" t="s">
        <v>129</v>
      </c>
      <c r="D90" s="228"/>
      <c r="E90" s="228"/>
      <c r="F90" s="119" t="s">
        <v>16</v>
      </c>
      <c r="G90" s="120"/>
      <c r="H90" s="120"/>
      <c r="I90" s="120">
        <f>'SO-01 01.1 _15-1-18 Pol'!G900</f>
        <v>0</v>
      </c>
      <c r="J90" s="121">
        <f>IF(I119=0,"",I90/I119*100)</f>
      </c>
    </row>
    <row r="91" spans="1:10" ht="25.5" customHeight="1">
      <c r="A91" s="117"/>
      <c r="B91" s="118" t="s">
        <v>130</v>
      </c>
      <c r="C91" s="228" t="s">
        <v>131</v>
      </c>
      <c r="D91" s="228"/>
      <c r="E91" s="228"/>
      <c r="F91" s="119" t="s">
        <v>16</v>
      </c>
      <c r="G91" s="120"/>
      <c r="H91" s="120"/>
      <c r="I91" s="120">
        <f>'SO-01 01.1 _15-1-18 Pol'!G902</f>
        <v>0</v>
      </c>
      <c r="J91" s="121">
        <f>IF(I119=0,"",I91/I119*100)</f>
      </c>
    </row>
    <row r="92" spans="1:10" ht="25.5" customHeight="1">
      <c r="A92" s="117"/>
      <c r="B92" s="118" t="s">
        <v>132</v>
      </c>
      <c r="C92" s="228" t="s">
        <v>133</v>
      </c>
      <c r="D92" s="228"/>
      <c r="E92" s="228"/>
      <c r="F92" s="119" t="s">
        <v>16</v>
      </c>
      <c r="G92" s="120"/>
      <c r="H92" s="120"/>
      <c r="I92" s="120">
        <f>'SO-01 01.1 _15-1-18 Pol'!G906</f>
        <v>0</v>
      </c>
      <c r="J92" s="121">
        <f>IF(I119=0,"",I92/I119*100)</f>
      </c>
    </row>
    <row r="93" spans="1:10" ht="25.5" customHeight="1">
      <c r="A93" s="117"/>
      <c r="B93" s="118" t="s">
        <v>134</v>
      </c>
      <c r="C93" s="228" t="s">
        <v>135</v>
      </c>
      <c r="D93" s="228"/>
      <c r="E93" s="228"/>
      <c r="F93" s="119" t="s">
        <v>16</v>
      </c>
      <c r="G93" s="120"/>
      <c r="H93" s="120"/>
      <c r="I93" s="120">
        <f>'SO-01 01.1 _15-1-18 Pol'!G918</f>
        <v>0</v>
      </c>
      <c r="J93" s="121">
        <f>IF(I119=0,"",I93/I119*100)</f>
      </c>
    </row>
    <row r="94" spans="1:10" ht="25.5" customHeight="1">
      <c r="A94" s="117"/>
      <c r="B94" s="118" t="s">
        <v>136</v>
      </c>
      <c r="C94" s="228" t="s">
        <v>137</v>
      </c>
      <c r="D94" s="228"/>
      <c r="E94" s="228"/>
      <c r="F94" s="119" t="s">
        <v>16</v>
      </c>
      <c r="G94" s="120"/>
      <c r="H94" s="120"/>
      <c r="I94" s="120">
        <f>'SO-01 01.1 _15-1-18 Pol'!G929</f>
        <v>0</v>
      </c>
      <c r="J94" s="121">
        <f>IF(I119=0,"",I94/I119*100)</f>
      </c>
    </row>
    <row r="95" spans="1:10" ht="25.5" customHeight="1">
      <c r="A95" s="117"/>
      <c r="B95" s="118" t="s">
        <v>138</v>
      </c>
      <c r="C95" s="228" t="s">
        <v>139</v>
      </c>
      <c r="D95" s="228"/>
      <c r="E95" s="228"/>
      <c r="F95" s="119" t="s">
        <v>16</v>
      </c>
      <c r="G95" s="120"/>
      <c r="H95" s="120"/>
      <c r="I95" s="120">
        <f>'SO-01 01.1 _15-1-18 Pol'!G952+'SO-02 02.1 Pol'!G205</f>
        <v>0</v>
      </c>
      <c r="J95" s="121">
        <f>IF(I119=0,"",I95/I119*100)</f>
      </c>
    </row>
    <row r="96" spans="1:10" ht="25.5" customHeight="1">
      <c r="A96" s="117"/>
      <c r="B96" s="118" t="s">
        <v>140</v>
      </c>
      <c r="C96" s="228" t="s">
        <v>141</v>
      </c>
      <c r="D96" s="228"/>
      <c r="E96" s="228"/>
      <c r="F96" s="119" t="s">
        <v>16</v>
      </c>
      <c r="G96" s="120"/>
      <c r="H96" s="120"/>
      <c r="I96" s="120">
        <f>'SO-01 01.1 _15-1-18 Pol'!G1024+'SO-02 02.1 Pol'!G216</f>
        <v>0</v>
      </c>
      <c r="J96" s="121">
        <f>IF(I119=0,"",I96/I119*100)</f>
      </c>
    </row>
    <row r="97" spans="1:10" ht="25.5" customHeight="1">
      <c r="A97" s="117"/>
      <c r="B97" s="118" t="s">
        <v>142</v>
      </c>
      <c r="C97" s="228" t="s">
        <v>143</v>
      </c>
      <c r="D97" s="228"/>
      <c r="E97" s="228"/>
      <c r="F97" s="119" t="s">
        <v>16</v>
      </c>
      <c r="G97" s="120"/>
      <c r="H97" s="120"/>
      <c r="I97" s="120">
        <f>'SO-01 01.1 _15-1-18 Pol'!G1051</f>
        <v>0</v>
      </c>
      <c r="J97" s="121">
        <f>IF(I119=0,"",I97/I119*100)</f>
      </c>
    </row>
    <row r="98" spans="1:10" ht="25.5" customHeight="1">
      <c r="A98" s="117"/>
      <c r="B98" s="118" t="s">
        <v>144</v>
      </c>
      <c r="C98" s="228" t="s">
        <v>145</v>
      </c>
      <c r="D98" s="228"/>
      <c r="E98" s="228"/>
      <c r="F98" s="119" t="s">
        <v>16</v>
      </c>
      <c r="G98" s="120"/>
      <c r="H98" s="120"/>
      <c r="I98" s="120">
        <f>'SO-01 01.1 _15-1-18 Pol'!G1064</f>
        <v>0</v>
      </c>
      <c r="J98" s="121">
        <f>IF(I119=0,"",I98/I119*100)</f>
      </c>
    </row>
    <row r="99" spans="1:10" ht="25.5" customHeight="1">
      <c r="A99" s="117"/>
      <c r="B99" s="118" t="s">
        <v>146</v>
      </c>
      <c r="C99" s="228" t="s">
        <v>147</v>
      </c>
      <c r="D99" s="228"/>
      <c r="E99" s="228"/>
      <c r="F99" s="119" t="s">
        <v>16</v>
      </c>
      <c r="G99" s="120"/>
      <c r="H99" s="120"/>
      <c r="I99" s="120">
        <f>'SO-01 01.1 _15-1-18 Pol'!G1073</f>
        <v>0</v>
      </c>
      <c r="J99" s="121">
        <f>IF(I119=0,"",I99/I119*100)</f>
      </c>
    </row>
    <row r="100" spans="1:10" ht="25.5" customHeight="1">
      <c r="A100" s="117"/>
      <c r="B100" s="118" t="s">
        <v>148</v>
      </c>
      <c r="C100" s="228" t="s">
        <v>149</v>
      </c>
      <c r="D100" s="228"/>
      <c r="E100" s="228"/>
      <c r="F100" s="119" t="s">
        <v>16</v>
      </c>
      <c r="G100" s="120"/>
      <c r="H100" s="120"/>
      <c r="I100" s="120">
        <f>'SO-01 01.1 _15-1-18 Pol'!G1114+'SO-02 02.1 Pol'!G222</f>
        <v>0</v>
      </c>
      <c r="J100" s="121">
        <f>IF(I119=0,"",I100/I119*100)</f>
      </c>
    </row>
    <row r="101" spans="1:10" ht="25.5" customHeight="1">
      <c r="A101" s="117"/>
      <c r="B101" s="118" t="s">
        <v>150</v>
      </c>
      <c r="C101" s="228" t="s">
        <v>151</v>
      </c>
      <c r="D101" s="228"/>
      <c r="E101" s="228"/>
      <c r="F101" s="119" t="s">
        <v>16</v>
      </c>
      <c r="G101" s="120"/>
      <c r="H101" s="120"/>
      <c r="I101" s="120">
        <f>'SO-01 01.1 _15-1-18 Pol'!G1187</f>
        <v>0</v>
      </c>
      <c r="J101" s="121">
        <f>IF(I119=0,"",I101/I119*100)</f>
      </c>
    </row>
    <row r="102" spans="1:10" ht="25.5" customHeight="1">
      <c r="A102" s="117"/>
      <c r="B102" s="118" t="s">
        <v>152</v>
      </c>
      <c r="C102" s="228" t="s">
        <v>153</v>
      </c>
      <c r="D102" s="228"/>
      <c r="E102" s="228"/>
      <c r="F102" s="119" t="s">
        <v>16</v>
      </c>
      <c r="G102" s="120"/>
      <c r="H102" s="120"/>
      <c r="I102" s="120">
        <f>'SO-01 01.1 _15-1-18 Pol'!G1231</f>
        <v>0</v>
      </c>
      <c r="J102" s="121">
        <f>IF(I119=0,"",I102/I119*100)</f>
      </c>
    </row>
    <row r="103" spans="1:10" ht="25.5" customHeight="1">
      <c r="A103" s="117"/>
      <c r="B103" s="118" t="s">
        <v>154</v>
      </c>
      <c r="C103" s="228" t="s">
        <v>155</v>
      </c>
      <c r="D103" s="228"/>
      <c r="E103" s="228"/>
      <c r="F103" s="119" t="s">
        <v>16</v>
      </c>
      <c r="G103" s="120"/>
      <c r="H103" s="120"/>
      <c r="I103" s="120">
        <f>'SO-01 01.1 _15-1-18 Pol'!G1272</f>
        <v>0</v>
      </c>
      <c r="J103" s="121">
        <f>IF(I119=0,"",I103/I119*100)</f>
      </c>
    </row>
    <row r="104" spans="1:10" ht="25.5" customHeight="1">
      <c r="A104" s="117"/>
      <c r="B104" s="118" t="s">
        <v>156</v>
      </c>
      <c r="C104" s="228" t="s">
        <v>157</v>
      </c>
      <c r="D104" s="228"/>
      <c r="E104" s="228"/>
      <c r="F104" s="119" t="s">
        <v>16</v>
      </c>
      <c r="G104" s="120"/>
      <c r="H104" s="120"/>
      <c r="I104" s="120">
        <f>'SO-01 01.1 _15-1-18 Pol'!G1305</f>
        <v>0</v>
      </c>
      <c r="J104" s="121">
        <f>IF(I119=0,"",I104/I119*100)</f>
      </c>
    </row>
    <row r="105" spans="1:10" ht="25.5" customHeight="1">
      <c r="A105" s="117"/>
      <c r="B105" s="118" t="s">
        <v>158</v>
      </c>
      <c r="C105" s="228" t="s">
        <v>159</v>
      </c>
      <c r="D105" s="228"/>
      <c r="E105" s="228"/>
      <c r="F105" s="119" t="s">
        <v>16</v>
      </c>
      <c r="G105" s="120"/>
      <c r="H105" s="120"/>
      <c r="I105" s="120">
        <f>'SO-01 01.1 _15-1-18 Pol'!G1347</f>
        <v>0</v>
      </c>
      <c r="J105" s="121">
        <f>IF(I119=0,"",I105/I119*100)</f>
      </c>
    </row>
    <row r="106" spans="1:10" ht="25.5" customHeight="1">
      <c r="A106" s="117"/>
      <c r="B106" s="118" t="s">
        <v>160</v>
      </c>
      <c r="C106" s="228" t="s">
        <v>161</v>
      </c>
      <c r="D106" s="228"/>
      <c r="E106" s="228"/>
      <c r="F106" s="119" t="s">
        <v>16</v>
      </c>
      <c r="G106" s="120"/>
      <c r="H106" s="120"/>
      <c r="I106" s="120">
        <f>'SO-01 01.1 _15-1-18 Pol'!G1396</f>
        <v>0</v>
      </c>
      <c r="J106" s="121">
        <f>IF(I119=0,"",I106/I119*100)</f>
      </c>
    </row>
    <row r="107" spans="1:10" ht="25.5" customHeight="1">
      <c r="A107" s="117"/>
      <c r="B107" s="118" t="s">
        <v>162</v>
      </c>
      <c r="C107" s="228" t="s">
        <v>163</v>
      </c>
      <c r="D107" s="228"/>
      <c r="E107" s="228"/>
      <c r="F107" s="119" t="s">
        <v>16</v>
      </c>
      <c r="G107" s="120"/>
      <c r="H107" s="120"/>
      <c r="I107" s="120">
        <f>'SO-01 01.1 _15-1-18 Pol'!G1490</f>
        <v>0</v>
      </c>
      <c r="J107" s="121">
        <f>IF(I119=0,"",I107/I119*100)</f>
      </c>
    </row>
    <row r="108" spans="1:10" ht="25.5" customHeight="1">
      <c r="A108" s="117"/>
      <c r="B108" s="118" t="s">
        <v>164</v>
      </c>
      <c r="C108" s="228" t="s">
        <v>165</v>
      </c>
      <c r="D108" s="228"/>
      <c r="E108" s="228"/>
      <c r="F108" s="119" t="s">
        <v>17</v>
      </c>
      <c r="G108" s="120"/>
      <c r="H108" s="120"/>
      <c r="I108" s="120">
        <f>'SO-01 01.1 _15-1-18 Pol'!G1502</f>
        <v>0</v>
      </c>
      <c r="J108" s="121">
        <f>IF(I119=0,"",I108/I119*100)</f>
      </c>
    </row>
    <row r="109" spans="1:10" ht="25.5" customHeight="1">
      <c r="A109" s="117"/>
      <c r="B109" s="118" t="s">
        <v>166</v>
      </c>
      <c r="C109" s="228" t="s">
        <v>167</v>
      </c>
      <c r="D109" s="228"/>
      <c r="E109" s="228"/>
      <c r="F109" s="119" t="s">
        <v>17</v>
      </c>
      <c r="G109" s="120"/>
      <c r="H109" s="120"/>
      <c r="I109" s="120">
        <f>'SO-01 01.1 _15-1-18 Pol'!G1619</f>
        <v>0</v>
      </c>
      <c r="J109" s="121">
        <f>IF(I119=0,"",I109/I119*100)</f>
      </c>
    </row>
    <row r="110" spans="1:10" ht="25.5" customHeight="1">
      <c r="A110" s="117"/>
      <c r="B110" s="118" t="s">
        <v>168</v>
      </c>
      <c r="C110" s="228" t="s">
        <v>169</v>
      </c>
      <c r="D110" s="228"/>
      <c r="E110" s="228"/>
      <c r="F110" s="119" t="s">
        <v>17</v>
      </c>
      <c r="G110" s="120"/>
      <c r="H110" s="120"/>
      <c r="I110" s="120">
        <f>'SO-01 01.1 _15-1-18 Pol'!G1649</f>
        <v>0</v>
      </c>
      <c r="J110" s="121">
        <f>IF(I119=0,"",I110/I119*100)</f>
      </c>
    </row>
    <row r="111" spans="1:10" ht="25.5" customHeight="1">
      <c r="A111" s="117"/>
      <c r="B111" s="118" t="s">
        <v>170</v>
      </c>
      <c r="C111" s="228" t="s">
        <v>171</v>
      </c>
      <c r="D111" s="228"/>
      <c r="E111" s="228"/>
      <c r="F111" s="119" t="s">
        <v>17</v>
      </c>
      <c r="G111" s="120"/>
      <c r="H111" s="120"/>
      <c r="I111" s="120">
        <f>'SO-01 01.1 _15-1-18 Pol'!G1687</f>
        <v>0</v>
      </c>
      <c r="J111" s="121">
        <f>IF(I119=0,"",I111/I119*100)</f>
      </c>
    </row>
    <row r="112" spans="1:10" ht="25.5" customHeight="1">
      <c r="A112" s="117"/>
      <c r="B112" s="118" t="s">
        <v>172</v>
      </c>
      <c r="C112" s="228" t="s">
        <v>173</v>
      </c>
      <c r="D112" s="228"/>
      <c r="E112" s="228"/>
      <c r="F112" s="119" t="s">
        <v>17</v>
      </c>
      <c r="G112" s="120"/>
      <c r="H112" s="120"/>
      <c r="I112" s="120">
        <f>'SO-01 01.1 _15-1-18 Pol'!G1695+'SO-01 01.1 _15-1-18 Pol'!G1739</f>
        <v>0</v>
      </c>
      <c r="J112" s="121">
        <f>IF(I119=0,"",I112/I119*100)</f>
      </c>
    </row>
    <row r="113" spans="1:10" ht="25.5" customHeight="1">
      <c r="A113" s="117"/>
      <c r="B113" s="118" t="s">
        <v>174</v>
      </c>
      <c r="C113" s="228" t="s">
        <v>175</v>
      </c>
      <c r="D113" s="228"/>
      <c r="E113" s="228"/>
      <c r="F113" s="119" t="s">
        <v>17</v>
      </c>
      <c r="G113" s="120"/>
      <c r="H113" s="120"/>
      <c r="I113" s="120">
        <f>'SO-01 01.1 _15-1-18 Pol'!G1702</f>
        <v>0</v>
      </c>
      <c r="J113" s="121">
        <f>IF(I119=0,"",I113/I119*100)</f>
      </c>
    </row>
    <row r="114" spans="1:10" ht="25.5" customHeight="1">
      <c r="A114" s="117"/>
      <c r="B114" s="118" t="s">
        <v>176</v>
      </c>
      <c r="C114" s="228" t="s">
        <v>177</v>
      </c>
      <c r="D114" s="228"/>
      <c r="E114" s="228"/>
      <c r="F114" s="119" t="s">
        <v>17</v>
      </c>
      <c r="G114" s="120"/>
      <c r="H114" s="120"/>
      <c r="I114" s="120">
        <f>'SO-01 01.1 _15-1-18 Pol'!G1707</f>
        <v>0</v>
      </c>
      <c r="J114" s="121">
        <f>IF(I119=0,"",I114/I119*100)</f>
      </c>
    </row>
    <row r="115" spans="1:10" ht="25.5" customHeight="1">
      <c r="A115" s="117"/>
      <c r="B115" s="118" t="s">
        <v>178</v>
      </c>
      <c r="C115" s="228" t="s">
        <v>179</v>
      </c>
      <c r="D115" s="228"/>
      <c r="E115" s="228"/>
      <c r="F115" s="119" t="s">
        <v>17</v>
      </c>
      <c r="G115" s="120"/>
      <c r="H115" s="120"/>
      <c r="I115" s="120">
        <f>'SO-01 01.1 _15-1-18 Pol'!G1712</f>
        <v>0</v>
      </c>
      <c r="J115" s="121">
        <f>IF(I119=0,"",I115/I119*100)</f>
      </c>
    </row>
    <row r="116" spans="1:10" ht="25.5" customHeight="1">
      <c r="A116" s="117"/>
      <c r="B116" s="118" t="s">
        <v>180</v>
      </c>
      <c r="C116" s="228" t="s">
        <v>181</v>
      </c>
      <c r="D116" s="228"/>
      <c r="E116" s="228"/>
      <c r="F116" s="119" t="s">
        <v>182</v>
      </c>
      <c r="G116" s="120"/>
      <c r="H116" s="120"/>
      <c r="I116" s="120">
        <f>'SO-01 01.1 _15-1-18 Pol'!G1730+'SO-02 02.1 Pol'!G231</f>
        <v>0</v>
      </c>
      <c r="J116" s="121">
        <f>IF(I119=0,"",I116/I119*100)</f>
      </c>
    </row>
    <row r="117" spans="1:10" ht="25.5" customHeight="1">
      <c r="A117" s="117"/>
      <c r="B117" s="118" t="s">
        <v>18</v>
      </c>
      <c r="C117" s="228" t="s">
        <v>19</v>
      </c>
      <c r="D117" s="228"/>
      <c r="E117" s="228"/>
      <c r="F117" s="119" t="s">
        <v>18</v>
      </c>
      <c r="G117" s="120"/>
      <c r="H117" s="120"/>
      <c r="I117" s="120">
        <f>'00 00 Naklady'!G8+'00 00 Naklady'!G19+'00 00 Naklady'!G26</f>
        <v>0</v>
      </c>
      <c r="J117" s="121">
        <f>IF(I119=0,"",I117/I119*100)</f>
      </c>
    </row>
    <row r="118" spans="1:10" ht="25.5" customHeight="1">
      <c r="A118" s="117"/>
      <c r="B118" s="118" t="s">
        <v>20</v>
      </c>
      <c r="C118" s="228" t="s">
        <v>21</v>
      </c>
      <c r="D118" s="228"/>
      <c r="E118" s="228"/>
      <c r="F118" s="119" t="s">
        <v>20</v>
      </c>
      <c r="G118" s="120"/>
      <c r="H118" s="120"/>
      <c r="I118" s="120">
        <f>'00 00 Naklady'!G12+'00 00 Naklady'!G22</f>
        <v>0</v>
      </c>
      <c r="J118" s="121">
        <f>IF(I119=0,"",I118/I119*100)</f>
      </c>
    </row>
    <row r="119" spans="1:10" ht="25.5" customHeight="1">
      <c r="A119" s="122"/>
      <c r="B119" s="123" t="s">
        <v>41</v>
      </c>
      <c r="C119" s="123"/>
      <c r="D119" s="124"/>
      <c r="E119" s="124"/>
      <c r="F119" s="125"/>
      <c r="G119" s="126"/>
      <c r="H119" s="126"/>
      <c r="I119" s="126">
        <f>SUM(I55:I118)</f>
        <v>0</v>
      </c>
      <c r="J119" s="127">
        <f>SUM(J55:J118)</f>
        <v>0</v>
      </c>
    </row>
    <row r="120" spans="6:10" ht="25.5" customHeight="1">
      <c r="F120" s="128"/>
      <c r="G120" s="129"/>
      <c r="H120" s="128"/>
      <c r="I120" s="129"/>
      <c r="J120" s="130"/>
    </row>
    <row r="121" spans="6:10" ht="25.5" customHeight="1">
      <c r="F121" s="128"/>
      <c r="G121" s="129"/>
      <c r="H121" s="128"/>
      <c r="I121" s="129"/>
      <c r="J121" s="130"/>
    </row>
    <row r="122" spans="6:10" ht="25.5" customHeight="1">
      <c r="F122" s="128"/>
      <c r="G122" s="129"/>
      <c r="H122" s="128"/>
      <c r="I122" s="129"/>
      <c r="J122" s="130"/>
    </row>
  </sheetData>
  <sheetProtection selectLockedCells="1" selectUnlockedCells="1"/>
  <mergeCells count="112">
    <mergeCell ref="C116:E116"/>
    <mergeCell ref="C117:E117"/>
    <mergeCell ref="C118:E118"/>
    <mergeCell ref="C110:E110"/>
    <mergeCell ref="C111:E111"/>
    <mergeCell ref="C112:E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44:E44"/>
    <mergeCell ref="C45:E45"/>
    <mergeCell ref="C46:E46"/>
    <mergeCell ref="C47:E47"/>
    <mergeCell ref="B48:E48"/>
    <mergeCell ref="C55:E55"/>
    <mergeCell ref="D35:E35"/>
    <mergeCell ref="C39:E39"/>
    <mergeCell ref="C40:E40"/>
    <mergeCell ref="C41:E41"/>
    <mergeCell ref="C42:E42"/>
    <mergeCell ref="C43:E43"/>
    <mergeCell ref="G26:I26"/>
    <mergeCell ref="G27:I27"/>
    <mergeCell ref="G28:I28"/>
    <mergeCell ref="G29:I29"/>
    <mergeCell ref="D34:E34"/>
    <mergeCell ref="G34:I34"/>
    <mergeCell ref="E21:F21"/>
    <mergeCell ref="G21:H21"/>
    <mergeCell ref="I21:J21"/>
    <mergeCell ref="G23:I23"/>
    <mergeCell ref="G24:I24"/>
    <mergeCell ref="G25:I25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3:G13"/>
    <mergeCell ref="E15:F15"/>
    <mergeCell ref="G15:H15"/>
    <mergeCell ref="I15:J15"/>
    <mergeCell ref="E16:F16"/>
    <mergeCell ref="G16:H16"/>
    <mergeCell ref="I16:J16"/>
    <mergeCell ref="B1:J1"/>
    <mergeCell ref="E2:J2"/>
    <mergeCell ref="E3:J3"/>
    <mergeCell ref="E4:J4"/>
    <mergeCell ref="D11:G11"/>
    <mergeCell ref="D12:G12"/>
  </mergeCells>
  <printOptions/>
  <pageMargins left="0.39375" right="0.19652777777777777" top="0.5902777777777778" bottom="0.39305555555555555" header="0.5118055555555555" footer="0.19652777777777777"/>
  <pageSetup horizontalDpi="300" verticalDpi="300" orientation="portrait" paperSize="9"/>
  <headerFooter alignWithMargins="0">
    <oddFooter>&amp;L&amp;"Arial CE,Běžné"&amp;9Zpracováno programem BUILDpower S,  © RTS, a.s.&amp;R&amp;"Arial CE,Běžné"&amp;9Stránka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40625" defaultRowHeight="24.75" customHeight="1"/>
  <cols>
    <col min="1" max="1" width="4.28125" style="131" customWidth="1"/>
    <col min="2" max="2" width="14.421875" style="131" customWidth="1"/>
    <col min="3" max="3" width="38.28125" style="132" customWidth="1"/>
    <col min="4" max="4" width="4.57421875" style="131" customWidth="1"/>
    <col min="5" max="5" width="10.57421875" style="131" customWidth="1"/>
    <col min="6" max="6" width="9.8515625" style="131" customWidth="1"/>
    <col min="7" max="7" width="12.7109375" style="131" customWidth="1"/>
    <col min="8" max="16384" width="9.140625" style="131" customWidth="1"/>
  </cols>
  <sheetData>
    <row r="1" spans="1:7" ht="15.75">
      <c r="A1" s="229" t="s">
        <v>183</v>
      </c>
      <c r="B1" s="229"/>
      <c r="C1" s="229"/>
      <c r="D1" s="229"/>
      <c r="E1" s="229"/>
      <c r="F1" s="229"/>
      <c r="G1" s="229"/>
    </row>
    <row r="2" spans="1:7" ht="24.75" customHeight="1">
      <c r="A2" s="133" t="s">
        <v>184</v>
      </c>
      <c r="B2" s="134"/>
      <c r="C2" s="230"/>
      <c r="D2" s="230"/>
      <c r="E2" s="230"/>
      <c r="F2" s="230"/>
      <c r="G2" s="230"/>
    </row>
    <row r="3" spans="1:7" ht="24.75" customHeight="1">
      <c r="A3" s="133" t="s">
        <v>185</v>
      </c>
      <c r="B3" s="134"/>
      <c r="C3" s="230"/>
      <c r="D3" s="230"/>
      <c r="E3" s="230"/>
      <c r="F3" s="230"/>
      <c r="G3" s="230"/>
    </row>
    <row r="4" spans="1:7" ht="24.75" customHeight="1">
      <c r="A4" s="133" t="s">
        <v>186</v>
      </c>
      <c r="B4" s="134"/>
      <c r="C4" s="230"/>
      <c r="D4" s="230"/>
      <c r="E4" s="230"/>
      <c r="F4" s="230"/>
      <c r="G4" s="230"/>
    </row>
    <row r="5" spans="2:4" ht="24.75" customHeight="1">
      <c r="B5" s="135"/>
      <c r="C5" s="136"/>
      <c r="D5" s="137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 S,  © RTS, a.s.&amp;RStrana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6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109375" defaultRowHeight="12.75" outlineLevelRow="1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3" width="0" style="1" hidden="1" customWidth="1"/>
    <col min="24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231" t="s">
        <v>183</v>
      </c>
      <c r="B1" s="231"/>
      <c r="C1" s="231"/>
      <c r="D1" s="231"/>
      <c r="E1" s="231"/>
      <c r="F1" s="231"/>
      <c r="G1" s="231"/>
      <c r="AG1" s="1" t="s">
        <v>187</v>
      </c>
    </row>
    <row r="2" spans="1:33" ht="24.75" customHeight="1">
      <c r="A2" s="133" t="s">
        <v>184</v>
      </c>
      <c r="B2" s="134" t="s">
        <v>5</v>
      </c>
      <c r="C2" s="232" t="s">
        <v>6</v>
      </c>
      <c r="D2" s="232"/>
      <c r="E2" s="232"/>
      <c r="F2" s="232"/>
      <c r="G2" s="232"/>
      <c r="AG2" s="1" t="s">
        <v>188</v>
      </c>
    </row>
    <row r="3" spans="1:33" ht="24.75" customHeight="1">
      <c r="A3" s="133" t="s">
        <v>185</v>
      </c>
      <c r="B3" s="134" t="s">
        <v>43</v>
      </c>
      <c r="C3" s="232" t="s">
        <v>44</v>
      </c>
      <c r="D3" s="232"/>
      <c r="E3" s="232"/>
      <c r="F3" s="232"/>
      <c r="G3" s="232"/>
      <c r="AC3" s="138" t="s">
        <v>189</v>
      </c>
      <c r="AG3" s="1" t="s">
        <v>190</v>
      </c>
    </row>
    <row r="4" spans="1:33" ht="24.75" customHeight="1">
      <c r="A4" s="139" t="s">
        <v>186</v>
      </c>
      <c r="B4" s="140" t="s">
        <v>43</v>
      </c>
      <c r="C4" s="233" t="s">
        <v>44</v>
      </c>
      <c r="D4" s="233"/>
      <c r="E4" s="233"/>
      <c r="F4" s="233"/>
      <c r="G4" s="233"/>
      <c r="AG4" s="1" t="s">
        <v>191</v>
      </c>
    </row>
    <row r="5" ht="12.75">
      <c r="D5" s="141"/>
    </row>
    <row r="6" spans="1:23" ht="318.75">
      <c r="A6" s="142" t="s">
        <v>192</v>
      </c>
      <c r="B6" s="143" t="s">
        <v>193</v>
      </c>
      <c r="C6" s="143" t="s">
        <v>194</v>
      </c>
      <c r="D6" s="144" t="s">
        <v>195</v>
      </c>
      <c r="E6" s="142" t="s">
        <v>196</v>
      </c>
      <c r="F6" s="145" t="s">
        <v>197</v>
      </c>
      <c r="G6" s="142" t="s">
        <v>14</v>
      </c>
      <c r="H6" s="146" t="s">
        <v>198</v>
      </c>
      <c r="I6" s="146" t="s">
        <v>199</v>
      </c>
      <c r="J6" s="146" t="s">
        <v>200</v>
      </c>
      <c r="K6" s="146" t="s">
        <v>201</v>
      </c>
      <c r="L6" s="146" t="s">
        <v>202</v>
      </c>
      <c r="M6" s="146" t="s">
        <v>203</v>
      </c>
      <c r="N6" s="146" t="s">
        <v>204</v>
      </c>
      <c r="O6" s="146" t="s">
        <v>205</v>
      </c>
      <c r="P6" s="146" t="s">
        <v>206</v>
      </c>
      <c r="Q6" s="146" t="s">
        <v>207</v>
      </c>
      <c r="R6" s="146" t="s">
        <v>208</v>
      </c>
      <c r="S6" s="146" t="s">
        <v>209</v>
      </c>
      <c r="T6" s="146" t="s">
        <v>210</v>
      </c>
      <c r="U6" s="146" t="s">
        <v>211</v>
      </c>
      <c r="V6" s="146" t="s">
        <v>212</v>
      </c>
      <c r="W6" s="146" t="s">
        <v>213</v>
      </c>
    </row>
    <row r="7" spans="1:23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3" ht="12.75">
      <c r="A8" s="149" t="s">
        <v>214</v>
      </c>
      <c r="B8" s="150" t="s">
        <v>18</v>
      </c>
      <c r="C8" s="151" t="s">
        <v>19</v>
      </c>
      <c r="D8" s="152"/>
      <c r="E8" s="153"/>
      <c r="F8" s="154"/>
      <c r="G8" s="155">
        <f>SUMIF(AG9:AG11,"&lt;&gt;NOR",G9:G11)</f>
        <v>0</v>
      </c>
      <c r="H8" s="156"/>
      <c r="I8" s="156">
        <f>SUM(I9:I11)</f>
        <v>0</v>
      </c>
      <c r="J8" s="156"/>
      <c r="K8" s="156">
        <f>SUM(K9:K11)</f>
        <v>0</v>
      </c>
      <c r="L8" s="156"/>
      <c r="M8" s="156">
        <f>SUM(M9:M11)</f>
        <v>0</v>
      </c>
      <c r="N8" s="156"/>
      <c r="O8" s="156">
        <f>SUM(O9:O11)</f>
        <v>0</v>
      </c>
      <c r="P8" s="156"/>
      <c r="Q8" s="156">
        <f>SUM(Q9:Q11)</f>
        <v>0</v>
      </c>
      <c r="R8" s="156"/>
      <c r="S8" s="156"/>
      <c r="T8" s="156"/>
      <c r="U8" s="156"/>
      <c r="V8" s="156">
        <f>SUM(V9:V11)</f>
        <v>0</v>
      </c>
      <c r="W8" s="156"/>
      <c r="AG8" s="1" t="s">
        <v>215</v>
      </c>
    </row>
    <row r="9" spans="1:60" ht="12.75" outlineLevel="1">
      <c r="A9" s="157">
        <v>1</v>
      </c>
      <c r="B9" s="158" t="s">
        <v>216</v>
      </c>
      <c r="C9" s="159" t="s">
        <v>217</v>
      </c>
      <c r="D9" s="160" t="s">
        <v>218</v>
      </c>
      <c r="E9" s="161">
        <v>1</v>
      </c>
      <c r="F9" s="162"/>
      <c r="G9" s="163">
        <f>ROUND(E9*F9,2)</f>
        <v>0</v>
      </c>
      <c r="H9" s="164"/>
      <c r="I9" s="165">
        <f>ROUND(E9*H9,2)</f>
        <v>0</v>
      </c>
      <c r="J9" s="164"/>
      <c r="K9" s="165">
        <f>ROUND(E9*J9,2)</f>
        <v>0</v>
      </c>
      <c r="L9" s="165">
        <v>21</v>
      </c>
      <c r="M9" s="165">
        <f>G9*(1+L9/100)</f>
        <v>0</v>
      </c>
      <c r="N9" s="165">
        <v>0</v>
      </c>
      <c r="O9" s="165">
        <f>ROUND(E9*N9,2)</f>
        <v>0</v>
      </c>
      <c r="P9" s="165">
        <v>0</v>
      </c>
      <c r="Q9" s="165">
        <f>ROUND(E9*P9,2)</f>
        <v>0</v>
      </c>
      <c r="R9" s="165" t="s">
        <v>219</v>
      </c>
      <c r="S9" s="165" t="s">
        <v>220</v>
      </c>
      <c r="T9" s="165" t="s">
        <v>221</v>
      </c>
      <c r="U9" s="165">
        <v>0</v>
      </c>
      <c r="V9" s="165">
        <f>ROUND(E9*U9,2)</f>
        <v>0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222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57">
        <v>2</v>
      </c>
      <c r="B10" s="158" t="s">
        <v>223</v>
      </c>
      <c r="C10" s="159" t="s">
        <v>224</v>
      </c>
      <c r="D10" s="160" t="s">
        <v>218</v>
      </c>
      <c r="E10" s="161">
        <v>1</v>
      </c>
      <c r="F10" s="162"/>
      <c r="G10" s="163">
        <f>ROUND(E10*F10,2)</f>
        <v>0</v>
      </c>
      <c r="H10" s="164"/>
      <c r="I10" s="165">
        <f>ROUND(E10*H10,2)</f>
        <v>0</v>
      </c>
      <c r="J10" s="164"/>
      <c r="K10" s="165">
        <f>ROUND(E10*J10,2)</f>
        <v>0</v>
      </c>
      <c r="L10" s="165">
        <v>21</v>
      </c>
      <c r="M10" s="165">
        <f>G10*(1+L10/100)</f>
        <v>0</v>
      </c>
      <c r="N10" s="165">
        <v>0</v>
      </c>
      <c r="O10" s="165">
        <f>ROUND(E10*N10,2)</f>
        <v>0</v>
      </c>
      <c r="P10" s="165">
        <v>0</v>
      </c>
      <c r="Q10" s="165">
        <f>ROUND(E10*P10,2)</f>
        <v>0</v>
      </c>
      <c r="R10" s="165" t="s">
        <v>219</v>
      </c>
      <c r="S10" s="165" t="s">
        <v>220</v>
      </c>
      <c r="T10" s="165" t="s">
        <v>221</v>
      </c>
      <c r="U10" s="165">
        <v>0</v>
      </c>
      <c r="V10" s="165">
        <f>ROUND(E10*U10,2)</f>
        <v>0</v>
      </c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222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57">
        <v>3</v>
      </c>
      <c r="B11" s="158" t="s">
        <v>225</v>
      </c>
      <c r="C11" s="159" t="s">
        <v>226</v>
      </c>
      <c r="D11" s="160" t="s">
        <v>218</v>
      </c>
      <c r="E11" s="161">
        <v>1</v>
      </c>
      <c r="F11" s="162"/>
      <c r="G11" s="163">
        <f>ROUND(E11*F11,2)</f>
        <v>0</v>
      </c>
      <c r="H11" s="164"/>
      <c r="I11" s="165">
        <f>ROUND(E11*H11,2)</f>
        <v>0</v>
      </c>
      <c r="J11" s="164"/>
      <c r="K11" s="165">
        <f>ROUND(E11*J11,2)</f>
        <v>0</v>
      </c>
      <c r="L11" s="165">
        <v>21</v>
      </c>
      <c r="M11" s="165">
        <f>G11*(1+L11/100)</f>
        <v>0</v>
      </c>
      <c r="N11" s="165">
        <v>0</v>
      </c>
      <c r="O11" s="165">
        <f>ROUND(E11*N11,2)</f>
        <v>0</v>
      </c>
      <c r="P11" s="165">
        <v>0</v>
      </c>
      <c r="Q11" s="165">
        <f>ROUND(E11*P11,2)</f>
        <v>0</v>
      </c>
      <c r="R11" s="165"/>
      <c r="S11" s="165" t="s">
        <v>220</v>
      </c>
      <c r="T11" s="165" t="s">
        <v>221</v>
      </c>
      <c r="U11" s="165">
        <v>0</v>
      </c>
      <c r="V11" s="165">
        <f>ROUND(E11*U11,2)</f>
        <v>0</v>
      </c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227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33" ht="12.75">
      <c r="A12" s="149" t="s">
        <v>214</v>
      </c>
      <c r="B12" s="150" t="s">
        <v>20</v>
      </c>
      <c r="C12" s="151" t="s">
        <v>21</v>
      </c>
      <c r="D12" s="152"/>
      <c r="E12" s="153"/>
      <c r="F12" s="154"/>
      <c r="G12" s="155">
        <f>SUMIF(AG13:AG18,"&lt;&gt;NOR",G13:G18)</f>
        <v>0</v>
      </c>
      <c r="H12" s="156"/>
      <c r="I12" s="156">
        <f>SUM(I13:I18)</f>
        <v>0</v>
      </c>
      <c r="J12" s="156"/>
      <c r="K12" s="156">
        <f>SUM(K13:K18)</f>
        <v>0</v>
      </c>
      <c r="L12" s="156"/>
      <c r="M12" s="156">
        <f>SUM(M13:M18)</f>
        <v>0</v>
      </c>
      <c r="N12" s="156"/>
      <c r="O12" s="156">
        <f>SUM(O13:O18)</f>
        <v>0</v>
      </c>
      <c r="P12" s="156"/>
      <c r="Q12" s="156">
        <f>SUM(Q13:Q18)</f>
        <v>0</v>
      </c>
      <c r="R12" s="156"/>
      <c r="S12" s="156"/>
      <c r="T12" s="156"/>
      <c r="U12" s="156"/>
      <c r="V12" s="156">
        <f>SUM(V13:V18)</f>
        <v>0</v>
      </c>
      <c r="W12" s="156"/>
      <c r="AG12" s="1" t="s">
        <v>215</v>
      </c>
    </row>
    <row r="13" spans="1:60" ht="12.75" outlineLevel="1">
      <c r="A13" s="157">
        <v>4</v>
      </c>
      <c r="B13" s="158" t="s">
        <v>228</v>
      </c>
      <c r="C13" s="159" t="s">
        <v>229</v>
      </c>
      <c r="D13" s="160" t="s">
        <v>218</v>
      </c>
      <c r="E13" s="161">
        <v>1</v>
      </c>
      <c r="F13" s="162"/>
      <c r="G13" s="163">
        <f aca="true" t="shared" si="0" ref="G13:G18">ROUND(E13*F13,2)</f>
        <v>0</v>
      </c>
      <c r="H13" s="164"/>
      <c r="I13" s="165">
        <f aca="true" t="shared" si="1" ref="I13:I18">ROUND(E13*H13,2)</f>
        <v>0</v>
      </c>
      <c r="J13" s="164"/>
      <c r="K13" s="165">
        <f aca="true" t="shared" si="2" ref="K13:K18">ROUND(E13*J13,2)</f>
        <v>0</v>
      </c>
      <c r="L13" s="165">
        <v>21</v>
      </c>
      <c r="M13" s="165">
        <f aca="true" t="shared" si="3" ref="M13:M18">G13*(1+L13/100)</f>
        <v>0</v>
      </c>
      <c r="N13" s="165">
        <v>0</v>
      </c>
      <c r="O13" s="165">
        <f aca="true" t="shared" si="4" ref="O13:O18">ROUND(E13*N13,2)</f>
        <v>0</v>
      </c>
      <c r="P13" s="165">
        <v>0</v>
      </c>
      <c r="Q13" s="165">
        <f aca="true" t="shared" si="5" ref="Q13:Q18">ROUND(E13*P13,2)</f>
        <v>0</v>
      </c>
      <c r="R13" s="165"/>
      <c r="S13" s="165" t="s">
        <v>220</v>
      </c>
      <c r="T13" s="165" t="s">
        <v>221</v>
      </c>
      <c r="U13" s="165">
        <v>0</v>
      </c>
      <c r="V13" s="165">
        <f aca="true" t="shared" si="6" ref="V13:V18">ROUND(E13*U13,2)</f>
        <v>0</v>
      </c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227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57">
        <v>5</v>
      </c>
      <c r="B14" s="158" t="s">
        <v>230</v>
      </c>
      <c r="C14" s="159" t="s">
        <v>231</v>
      </c>
      <c r="D14" s="160" t="s">
        <v>218</v>
      </c>
      <c r="E14" s="161">
        <v>1</v>
      </c>
      <c r="F14" s="162"/>
      <c r="G14" s="163">
        <f t="shared" si="0"/>
        <v>0</v>
      </c>
      <c r="H14" s="164"/>
      <c r="I14" s="165">
        <f t="shared" si="1"/>
        <v>0</v>
      </c>
      <c r="J14" s="164"/>
      <c r="K14" s="165">
        <f t="shared" si="2"/>
        <v>0</v>
      </c>
      <c r="L14" s="165">
        <v>21</v>
      </c>
      <c r="M14" s="165">
        <f t="shared" si="3"/>
        <v>0</v>
      </c>
      <c r="N14" s="165">
        <v>0</v>
      </c>
      <c r="O14" s="165">
        <f t="shared" si="4"/>
        <v>0</v>
      </c>
      <c r="P14" s="165">
        <v>0</v>
      </c>
      <c r="Q14" s="165">
        <f t="shared" si="5"/>
        <v>0</v>
      </c>
      <c r="R14" s="165" t="s">
        <v>219</v>
      </c>
      <c r="S14" s="165" t="s">
        <v>220</v>
      </c>
      <c r="T14" s="165" t="s">
        <v>221</v>
      </c>
      <c r="U14" s="165">
        <v>0</v>
      </c>
      <c r="V14" s="165">
        <f t="shared" si="6"/>
        <v>0</v>
      </c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222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57">
        <v>6</v>
      </c>
      <c r="B15" s="158" t="s">
        <v>232</v>
      </c>
      <c r="C15" s="159" t="s">
        <v>233</v>
      </c>
      <c r="D15" s="160" t="s">
        <v>218</v>
      </c>
      <c r="E15" s="161">
        <v>1</v>
      </c>
      <c r="F15" s="162"/>
      <c r="G15" s="163">
        <f t="shared" si="0"/>
        <v>0</v>
      </c>
      <c r="H15" s="164"/>
      <c r="I15" s="165">
        <f t="shared" si="1"/>
        <v>0</v>
      </c>
      <c r="J15" s="164"/>
      <c r="K15" s="165">
        <f t="shared" si="2"/>
        <v>0</v>
      </c>
      <c r="L15" s="165">
        <v>21</v>
      </c>
      <c r="M15" s="165">
        <f t="shared" si="3"/>
        <v>0</v>
      </c>
      <c r="N15" s="165">
        <v>0</v>
      </c>
      <c r="O15" s="165">
        <f t="shared" si="4"/>
        <v>0</v>
      </c>
      <c r="P15" s="165">
        <v>0</v>
      </c>
      <c r="Q15" s="165">
        <f t="shared" si="5"/>
        <v>0</v>
      </c>
      <c r="R15" s="165" t="s">
        <v>219</v>
      </c>
      <c r="S15" s="165" t="s">
        <v>220</v>
      </c>
      <c r="T15" s="165" t="s">
        <v>221</v>
      </c>
      <c r="U15" s="165">
        <v>0</v>
      </c>
      <c r="V15" s="165">
        <f t="shared" si="6"/>
        <v>0</v>
      </c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222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57">
        <v>7</v>
      </c>
      <c r="B16" s="158" t="s">
        <v>234</v>
      </c>
      <c r="C16" s="159" t="s">
        <v>235</v>
      </c>
      <c r="D16" s="160" t="s">
        <v>218</v>
      </c>
      <c r="E16" s="161">
        <v>1</v>
      </c>
      <c r="F16" s="162"/>
      <c r="G16" s="163">
        <f t="shared" si="0"/>
        <v>0</v>
      </c>
      <c r="H16" s="164"/>
      <c r="I16" s="165">
        <f t="shared" si="1"/>
        <v>0</v>
      </c>
      <c r="J16" s="164"/>
      <c r="K16" s="165">
        <f t="shared" si="2"/>
        <v>0</v>
      </c>
      <c r="L16" s="165">
        <v>21</v>
      </c>
      <c r="M16" s="165">
        <f t="shared" si="3"/>
        <v>0</v>
      </c>
      <c r="N16" s="165">
        <v>0</v>
      </c>
      <c r="O16" s="165">
        <f t="shared" si="4"/>
        <v>0</v>
      </c>
      <c r="P16" s="165">
        <v>0</v>
      </c>
      <c r="Q16" s="165">
        <f t="shared" si="5"/>
        <v>0</v>
      </c>
      <c r="R16" s="165"/>
      <c r="S16" s="165" t="s">
        <v>220</v>
      </c>
      <c r="T16" s="165" t="s">
        <v>221</v>
      </c>
      <c r="U16" s="165">
        <v>0</v>
      </c>
      <c r="V16" s="165">
        <f t="shared" si="6"/>
        <v>0</v>
      </c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236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57">
        <v>8</v>
      </c>
      <c r="B17" s="158" t="s">
        <v>237</v>
      </c>
      <c r="C17" s="159" t="s">
        <v>238</v>
      </c>
      <c r="D17" s="160" t="s">
        <v>218</v>
      </c>
      <c r="E17" s="161">
        <v>1</v>
      </c>
      <c r="F17" s="162"/>
      <c r="G17" s="163">
        <f t="shared" si="0"/>
        <v>0</v>
      </c>
      <c r="H17" s="164"/>
      <c r="I17" s="165">
        <f t="shared" si="1"/>
        <v>0</v>
      </c>
      <c r="J17" s="164"/>
      <c r="K17" s="165">
        <f t="shared" si="2"/>
        <v>0</v>
      </c>
      <c r="L17" s="165">
        <v>21</v>
      </c>
      <c r="M17" s="165">
        <f t="shared" si="3"/>
        <v>0</v>
      </c>
      <c r="N17" s="165">
        <v>0</v>
      </c>
      <c r="O17" s="165">
        <f t="shared" si="4"/>
        <v>0</v>
      </c>
      <c r="P17" s="165">
        <v>0</v>
      </c>
      <c r="Q17" s="165">
        <f t="shared" si="5"/>
        <v>0</v>
      </c>
      <c r="R17" s="165"/>
      <c r="S17" s="165" t="s">
        <v>220</v>
      </c>
      <c r="T17" s="165" t="s">
        <v>221</v>
      </c>
      <c r="U17" s="165">
        <v>0</v>
      </c>
      <c r="V17" s="165">
        <f t="shared" si="6"/>
        <v>0</v>
      </c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236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57">
        <v>9</v>
      </c>
      <c r="B18" s="158" t="s">
        <v>239</v>
      </c>
      <c r="C18" s="159" t="s">
        <v>240</v>
      </c>
      <c r="D18" s="160" t="s">
        <v>218</v>
      </c>
      <c r="E18" s="161">
        <v>1</v>
      </c>
      <c r="F18" s="162"/>
      <c r="G18" s="163">
        <f t="shared" si="0"/>
        <v>0</v>
      </c>
      <c r="H18" s="164"/>
      <c r="I18" s="165">
        <f t="shared" si="1"/>
        <v>0</v>
      </c>
      <c r="J18" s="164"/>
      <c r="K18" s="165">
        <f t="shared" si="2"/>
        <v>0</v>
      </c>
      <c r="L18" s="165">
        <v>21</v>
      </c>
      <c r="M18" s="165">
        <f t="shared" si="3"/>
        <v>0</v>
      </c>
      <c r="N18" s="165">
        <v>0</v>
      </c>
      <c r="O18" s="165">
        <f t="shared" si="4"/>
        <v>0</v>
      </c>
      <c r="P18" s="165">
        <v>0</v>
      </c>
      <c r="Q18" s="165">
        <f t="shared" si="5"/>
        <v>0</v>
      </c>
      <c r="R18" s="165"/>
      <c r="S18" s="165" t="s">
        <v>220</v>
      </c>
      <c r="T18" s="165" t="s">
        <v>221</v>
      </c>
      <c r="U18" s="165">
        <v>0</v>
      </c>
      <c r="V18" s="165">
        <f t="shared" si="6"/>
        <v>0</v>
      </c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227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33" ht="12.75">
      <c r="A19" s="149" t="s">
        <v>214</v>
      </c>
      <c r="B19" s="150" t="s">
        <v>18</v>
      </c>
      <c r="C19" s="151" t="s">
        <v>19</v>
      </c>
      <c r="D19" s="152"/>
      <c r="E19" s="153"/>
      <c r="F19" s="154"/>
      <c r="G19" s="155">
        <f>SUMIF(AG20:AG21,"&lt;&gt;NOR",G20:G21)</f>
        <v>0</v>
      </c>
      <c r="H19" s="156"/>
      <c r="I19" s="156">
        <f>SUM(I20:I21)</f>
        <v>0</v>
      </c>
      <c r="J19" s="156"/>
      <c r="K19" s="156">
        <f>SUM(K20:K21)</f>
        <v>0</v>
      </c>
      <c r="L19" s="156"/>
      <c r="M19" s="156">
        <f>SUM(M20:M21)</f>
        <v>0</v>
      </c>
      <c r="N19" s="156"/>
      <c r="O19" s="156">
        <f>SUM(O20:O21)</f>
        <v>0</v>
      </c>
      <c r="P19" s="156"/>
      <c r="Q19" s="156">
        <f>SUM(Q20:Q21)</f>
        <v>0</v>
      </c>
      <c r="R19" s="156"/>
      <c r="S19" s="156"/>
      <c r="T19" s="156"/>
      <c r="U19" s="156"/>
      <c r="V19" s="156">
        <f>SUM(V20:V21)</f>
        <v>0</v>
      </c>
      <c r="W19" s="156"/>
      <c r="AG19" s="1" t="s">
        <v>215</v>
      </c>
    </row>
    <row r="20" spans="1:60" ht="12.75" outlineLevel="1">
      <c r="A20" s="157">
        <v>10</v>
      </c>
      <c r="B20" s="158" t="s">
        <v>241</v>
      </c>
      <c r="C20" s="159" t="s">
        <v>242</v>
      </c>
      <c r="D20" s="160" t="s">
        <v>218</v>
      </c>
      <c r="E20" s="161">
        <v>1</v>
      </c>
      <c r="F20" s="162"/>
      <c r="G20" s="163">
        <f>ROUND(E20*F20,2)</f>
        <v>0</v>
      </c>
      <c r="H20" s="164"/>
      <c r="I20" s="165">
        <f>ROUND(E20*H20,2)</f>
        <v>0</v>
      </c>
      <c r="J20" s="164"/>
      <c r="K20" s="165">
        <f>ROUND(E20*J20,2)</f>
        <v>0</v>
      </c>
      <c r="L20" s="165">
        <v>21</v>
      </c>
      <c r="M20" s="165">
        <f>G20*(1+L20/100)</f>
        <v>0</v>
      </c>
      <c r="N20" s="165">
        <v>0</v>
      </c>
      <c r="O20" s="165">
        <f>ROUND(E20*N20,2)</f>
        <v>0</v>
      </c>
      <c r="P20" s="165">
        <v>0</v>
      </c>
      <c r="Q20" s="165">
        <f>ROUND(E20*P20,2)</f>
        <v>0</v>
      </c>
      <c r="R20" s="165"/>
      <c r="S20" s="165" t="s">
        <v>243</v>
      </c>
      <c r="T20" s="165" t="s">
        <v>221</v>
      </c>
      <c r="U20" s="165">
        <v>0</v>
      </c>
      <c r="V20" s="165">
        <f>ROUND(E20*U20,2)</f>
        <v>0</v>
      </c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244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22.5" outlineLevel="1">
      <c r="A21" s="157">
        <v>11</v>
      </c>
      <c r="B21" s="158" t="s">
        <v>245</v>
      </c>
      <c r="C21" s="159" t="s">
        <v>246</v>
      </c>
      <c r="D21" s="160" t="s">
        <v>218</v>
      </c>
      <c r="E21" s="161">
        <v>1</v>
      </c>
      <c r="F21" s="162"/>
      <c r="G21" s="163">
        <f>ROUND(E21*F21,2)</f>
        <v>0</v>
      </c>
      <c r="H21" s="164"/>
      <c r="I21" s="165">
        <f>ROUND(E21*H21,2)</f>
        <v>0</v>
      </c>
      <c r="J21" s="164"/>
      <c r="K21" s="165">
        <f>ROUND(E21*J21,2)</f>
        <v>0</v>
      </c>
      <c r="L21" s="165">
        <v>21</v>
      </c>
      <c r="M21" s="165">
        <f>G21*(1+L21/100)</f>
        <v>0</v>
      </c>
      <c r="N21" s="165">
        <v>0</v>
      </c>
      <c r="O21" s="165">
        <f>ROUND(E21*N21,2)</f>
        <v>0</v>
      </c>
      <c r="P21" s="165">
        <v>0</v>
      </c>
      <c r="Q21" s="165">
        <f>ROUND(E21*P21,2)</f>
        <v>0</v>
      </c>
      <c r="R21" s="165"/>
      <c r="S21" s="165" t="s">
        <v>243</v>
      </c>
      <c r="T21" s="165" t="s">
        <v>221</v>
      </c>
      <c r="U21" s="165">
        <v>0</v>
      </c>
      <c r="V21" s="165">
        <f>ROUND(E21*U21,2)</f>
        <v>0</v>
      </c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244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33" ht="12.75">
      <c r="A22" s="149" t="s">
        <v>214</v>
      </c>
      <c r="B22" s="150" t="s">
        <v>20</v>
      </c>
      <c r="C22" s="151" t="s">
        <v>21</v>
      </c>
      <c r="D22" s="152"/>
      <c r="E22" s="153"/>
      <c r="F22" s="154"/>
      <c r="G22" s="155">
        <f>SUMIF(AG23:AG25,"&lt;&gt;NOR",G23:G25)</f>
        <v>0</v>
      </c>
      <c r="H22" s="156"/>
      <c r="I22" s="156">
        <f>SUM(I23:I25)</f>
        <v>0</v>
      </c>
      <c r="J22" s="156"/>
      <c r="K22" s="156">
        <f>SUM(K23:K25)</f>
        <v>0</v>
      </c>
      <c r="L22" s="156"/>
      <c r="M22" s="156">
        <f>SUM(M23:M25)</f>
        <v>0</v>
      </c>
      <c r="N22" s="156"/>
      <c r="O22" s="156">
        <f>SUM(O23:O25)</f>
        <v>0</v>
      </c>
      <c r="P22" s="156"/>
      <c r="Q22" s="156">
        <f>SUM(Q23:Q25)</f>
        <v>0</v>
      </c>
      <c r="R22" s="156"/>
      <c r="S22" s="156"/>
      <c r="T22" s="156"/>
      <c r="U22" s="156"/>
      <c r="V22" s="156">
        <f>SUM(V23:V25)</f>
        <v>0</v>
      </c>
      <c r="W22" s="156"/>
      <c r="AG22" s="1" t="s">
        <v>215</v>
      </c>
    </row>
    <row r="23" spans="1:60" ht="12.75" outlineLevel="1">
      <c r="A23" s="157">
        <v>12</v>
      </c>
      <c r="B23" s="158" t="s">
        <v>247</v>
      </c>
      <c r="C23" s="159" t="s">
        <v>248</v>
      </c>
      <c r="D23" s="160" t="s">
        <v>218</v>
      </c>
      <c r="E23" s="161">
        <v>1</v>
      </c>
      <c r="F23" s="162"/>
      <c r="G23" s="163">
        <f>ROUND(E23*F23,2)</f>
        <v>0</v>
      </c>
      <c r="H23" s="164"/>
      <c r="I23" s="165">
        <f>ROUND(E23*H23,2)</f>
        <v>0</v>
      </c>
      <c r="J23" s="164"/>
      <c r="K23" s="165">
        <f>ROUND(E23*J23,2)</f>
        <v>0</v>
      </c>
      <c r="L23" s="165">
        <v>21</v>
      </c>
      <c r="M23" s="165">
        <f>G23*(1+L23/100)</f>
        <v>0</v>
      </c>
      <c r="N23" s="165">
        <v>0</v>
      </c>
      <c r="O23" s="165">
        <f>ROUND(E23*N23,2)</f>
        <v>0</v>
      </c>
      <c r="P23" s="165">
        <v>0</v>
      </c>
      <c r="Q23" s="165">
        <f>ROUND(E23*P23,2)</f>
        <v>0</v>
      </c>
      <c r="R23" s="165"/>
      <c r="S23" s="165" t="s">
        <v>243</v>
      </c>
      <c r="T23" s="165" t="s">
        <v>221</v>
      </c>
      <c r="U23" s="165">
        <v>0</v>
      </c>
      <c r="V23" s="165">
        <f>ROUND(E23*U23,2)</f>
        <v>0</v>
      </c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244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57">
        <v>13</v>
      </c>
      <c r="B24" s="158" t="s">
        <v>249</v>
      </c>
      <c r="C24" s="159" t="s">
        <v>250</v>
      </c>
      <c r="D24" s="160" t="s">
        <v>218</v>
      </c>
      <c r="E24" s="161">
        <v>1</v>
      </c>
      <c r="F24" s="162"/>
      <c r="G24" s="163">
        <f>ROUND(E24*F24,2)</f>
        <v>0</v>
      </c>
      <c r="H24" s="164"/>
      <c r="I24" s="165">
        <f>ROUND(E24*H24,2)</f>
        <v>0</v>
      </c>
      <c r="J24" s="164"/>
      <c r="K24" s="165">
        <f>ROUND(E24*J24,2)</f>
        <v>0</v>
      </c>
      <c r="L24" s="165">
        <v>21</v>
      </c>
      <c r="M24" s="165">
        <f>G24*(1+L24/100)</f>
        <v>0</v>
      </c>
      <c r="N24" s="165">
        <v>0</v>
      </c>
      <c r="O24" s="165">
        <f>ROUND(E24*N24,2)</f>
        <v>0</v>
      </c>
      <c r="P24" s="165">
        <v>0</v>
      </c>
      <c r="Q24" s="165">
        <f>ROUND(E24*P24,2)</f>
        <v>0</v>
      </c>
      <c r="R24" s="165"/>
      <c r="S24" s="165" t="s">
        <v>243</v>
      </c>
      <c r="T24" s="165" t="s">
        <v>221</v>
      </c>
      <c r="U24" s="165">
        <v>0</v>
      </c>
      <c r="V24" s="165">
        <f>ROUND(E24*U24,2)</f>
        <v>0</v>
      </c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244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22.5" outlineLevel="1">
      <c r="A25" s="157">
        <v>14</v>
      </c>
      <c r="B25" s="158" t="s">
        <v>251</v>
      </c>
      <c r="C25" s="159" t="s">
        <v>252</v>
      </c>
      <c r="D25" s="160" t="s">
        <v>253</v>
      </c>
      <c r="E25" s="161">
        <v>1</v>
      </c>
      <c r="F25" s="162"/>
      <c r="G25" s="163">
        <f>ROUND(E25*F25,2)</f>
        <v>0</v>
      </c>
      <c r="H25" s="164"/>
      <c r="I25" s="165">
        <f>ROUND(E25*H25,2)</f>
        <v>0</v>
      </c>
      <c r="J25" s="164"/>
      <c r="K25" s="165">
        <f>ROUND(E25*J25,2)</f>
        <v>0</v>
      </c>
      <c r="L25" s="165">
        <v>21</v>
      </c>
      <c r="M25" s="165">
        <f>G25*(1+L25/100)</f>
        <v>0</v>
      </c>
      <c r="N25" s="165">
        <v>0</v>
      </c>
      <c r="O25" s="165">
        <f>ROUND(E25*N25,2)</f>
        <v>0</v>
      </c>
      <c r="P25" s="165">
        <v>0</v>
      </c>
      <c r="Q25" s="165">
        <f>ROUND(E25*P25,2)</f>
        <v>0</v>
      </c>
      <c r="R25" s="165"/>
      <c r="S25" s="165" t="s">
        <v>243</v>
      </c>
      <c r="T25" s="165" t="s">
        <v>221</v>
      </c>
      <c r="U25" s="165">
        <v>0</v>
      </c>
      <c r="V25" s="165">
        <f>ROUND(E25*U25,2)</f>
        <v>0</v>
      </c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244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33" ht="12.75">
      <c r="A26" s="149" t="s">
        <v>214</v>
      </c>
      <c r="B26" s="150" t="s">
        <v>18</v>
      </c>
      <c r="C26" s="151" t="s">
        <v>19</v>
      </c>
      <c r="D26" s="152"/>
      <c r="E26" s="153"/>
      <c r="F26" s="154"/>
      <c r="G26" s="155">
        <f>SUMIF(AG27:AG28,"&lt;&gt;NOR",G27:G28)</f>
        <v>0</v>
      </c>
      <c r="H26" s="156"/>
      <c r="I26" s="156">
        <f>SUM(I27:I28)</f>
        <v>0</v>
      </c>
      <c r="J26" s="156"/>
      <c r="K26" s="156">
        <f>SUM(K27:K28)</f>
        <v>0</v>
      </c>
      <c r="L26" s="156"/>
      <c r="M26" s="156">
        <f>SUM(M27:M28)</f>
        <v>0</v>
      </c>
      <c r="N26" s="156"/>
      <c r="O26" s="156">
        <f>SUM(O27:O28)</f>
        <v>0</v>
      </c>
      <c r="P26" s="156"/>
      <c r="Q26" s="156">
        <f>SUM(Q27:Q28)</f>
        <v>0</v>
      </c>
      <c r="R26" s="156"/>
      <c r="S26" s="156"/>
      <c r="T26" s="156"/>
      <c r="U26" s="156"/>
      <c r="V26" s="156">
        <f>SUM(V27:V28)</f>
        <v>0</v>
      </c>
      <c r="W26" s="156"/>
      <c r="AG26" s="1" t="s">
        <v>215</v>
      </c>
    </row>
    <row r="27" spans="1:60" ht="12.75" outlineLevel="1">
      <c r="A27" s="157">
        <v>15</v>
      </c>
      <c r="B27" s="158" t="s">
        <v>254</v>
      </c>
      <c r="C27" s="159" t="s">
        <v>255</v>
      </c>
      <c r="D27" s="160" t="s">
        <v>218</v>
      </c>
      <c r="E27" s="161">
        <v>1</v>
      </c>
      <c r="F27" s="162"/>
      <c r="G27" s="163">
        <f>ROUND(E27*F27,2)</f>
        <v>0</v>
      </c>
      <c r="H27" s="164"/>
      <c r="I27" s="165">
        <f>ROUND(E27*H27,2)</f>
        <v>0</v>
      </c>
      <c r="J27" s="164"/>
      <c r="K27" s="165">
        <f>ROUND(E27*J27,2)</f>
        <v>0</v>
      </c>
      <c r="L27" s="165">
        <v>21</v>
      </c>
      <c r="M27" s="165">
        <f>G27*(1+L27/100)</f>
        <v>0</v>
      </c>
      <c r="N27" s="165">
        <v>0</v>
      </c>
      <c r="O27" s="165">
        <f>ROUND(E27*N27,2)</f>
        <v>0</v>
      </c>
      <c r="P27" s="165">
        <v>0</v>
      </c>
      <c r="Q27" s="165">
        <f>ROUND(E27*P27,2)</f>
        <v>0</v>
      </c>
      <c r="R27" s="165"/>
      <c r="S27" s="165" t="s">
        <v>243</v>
      </c>
      <c r="T27" s="165" t="s">
        <v>221</v>
      </c>
      <c r="U27" s="165">
        <v>0</v>
      </c>
      <c r="V27" s="165">
        <f>ROUND(E27*U27,2)</f>
        <v>0</v>
      </c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244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33.75" outlineLevel="1">
      <c r="A28" s="167">
        <v>16</v>
      </c>
      <c r="B28" s="168" t="s">
        <v>256</v>
      </c>
      <c r="C28" s="169" t="s">
        <v>257</v>
      </c>
      <c r="D28" s="170" t="s">
        <v>218</v>
      </c>
      <c r="E28" s="171">
        <v>1</v>
      </c>
      <c r="F28" s="172"/>
      <c r="G28" s="173">
        <f>ROUND(E28*F28,2)</f>
        <v>0</v>
      </c>
      <c r="H28" s="164"/>
      <c r="I28" s="165">
        <f>ROUND(E28*H28,2)</f>
        <v>0</v>
      </c>
      <c r="J28" s="164"/>
      <c r="K28" s="165">
        <f>ROUND(E28*J28,2)</f>
        <v>0</v>
      </c>
      <c r="L28" s="165">
        <v>21</v>
      </c>
      <c r="M28" s="165">
        <f>G28*(1+L28/100)</f>
        <v>0</v>
      </c>
      <c r="N28" s="165">
        <v>0</v>
      </c>
      <c r="O28" s="165">
        <f>ROUND(E28*N28,2)</f>
        <v>0</v>
      </c>
      <c r="P28" s="165">
        <v>0</v>
      </c>
      <c r="Q28" s="165">
        <f>ROUND(E28*P28,2)</f>
        <v>0</v>
      </c>
      <c r="R28" s="165"/>
      <c r="S28" s="165" t="s">
        <v>243</v>
      </c>
      <c r="T28" s="165" t="s">
        <v>221</v>
      </c>
      <c r="U28" s="165">
        <v>0</v>
      </c>
      <c r="V28" s="165">
        <f>ROUND(E28*U28,2)</f>
        <v>0</v>
      </c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244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32" ht="12.75">
      <c r="A29" s="131"/>
      <c r="B29" s="135"/>
      <c r="C29" s="174"/>
      <c r="D29" s="137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AE29" s="1">
        <v>15</v>
      </c>
      <c r="AF29" s="1">
        <v>21</v>
      </c>
    </row>
    <row r="30" spans="1:33" ht="12.75">
      <c r="A30" s="175"/>
      <c r="B30" s="176" t="s">
        <v>14</v>
      </c>
      <c r="C30" s="177"/>
      <c r="D30" s="178"/>
      <c r="E30" s="179"/>
      <c r="F30" s="179"/>
      <c r="G30" s="180">
        <f>G8+G12+G19+G22+G26</f>
        <v>0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AE30" s="1">
        <f>SUMIF(L7:L28,AE29,G7:G28)</f>
        <v>0</v>
      </c>
      <c r="AF30" s="1">
        <f>SUMIF(L7:L28,AF29,G7:G28)</f>
        <v>0</v>
      </c>
      <c r="AG30" s="1" t="s">
        <v>258</v>
      </c>
    </row>
    <row r="31" spans="1:23" ht="12.75">
      <c r="A31" s="131"/>
      <c r="B31" s="135"/>
      <c r="C31" s="174"/>
      <c r="D31" s="137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</row>
    <row r="32" spans="1:23" ht="12.75">
      <c r="A32" s="131"/>
      <c r="B32" s="135"/>
      <c r="C32" s="174"/>
      <c r="D32" s="137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</row>
    <row r="33" spans="1:23" ht="12.75">
      <c r="A33" s="234" t="s">
        <v>259</v>
      </c>
      <c r="B33" s="234"/>
      <c r="C33" s="234"/>
      <c r="D33" s="137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</row>
    <row r="34" spans="1:33" ht="12.75">
      <c r="A34" s="235"/>
      <c r="B34" s="235"/>
      <c r="C34" s="235"/>
      <c r="D34" s="235"/>
      <c r="E34" s="235"/>
      <c r="F34" s="235"/>
      <c r="G34" s="235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AG34" s="1" t="s">
        <v>260</v>
      </c>
    </row>
    <row r="35" spans="1:23" ht="12.75">
      <c r="A35" s="235"/>
      <c r="B35" s="235"/>
      <c r="C35" s="235"/>
      <c r="D35" s="235"/>
      <c r="E35" s="235"/>
      <c r="F35" s="235"/>
      <c r="G35" s="235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</row>
    <row r="36" spans="1:23" ht="12.75">
      <c r="A36" s="235"/>
      <c r="B36" s="235"/>
      <c r="C36" s="235"/>
      <c r="D36" s="235"/>
      <c r="E36" s="235"/>
      <c r="F36" s="235"/>
      <c r="G36" s="235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</row>
    <row r="37" spans="1:23" ht="12.75">
      <c r="A37" s="235"/>
      <c r="B37" s="235"/>
      <c r="C37" s="235"/>
      <c r="D37" s="235"/>
      <c r="E37" s="235"/>
      <c r="F37" s="235"/>
      <c r="G37" s="235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</row>
    <row r="38" spans="1:23" ht="12.75">
      <c r="A38" s="235"/>
      <c r="B38" s="235"/>
      <c r="C38" s="235"/>
      <c r="D38" s="235"/>
      <c r="E38" s="235"/>
      <c r="F38" s="235"/>
      <c r="G38" s="235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</row>
    <row r="39" spans="1:23" ht="12.75">
      <c r="A39" s="131"/>
      <c r="B39" s="135"/>
      <c r="C39" s="174"/>
      <c r="D39" s="137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</row>
    <row r="40" spans="3:33" ht="12.75">
      <c r="C40" s="181"/>
      <c r="D40" s="141"/>
      <c r="AG40" s="1" t="s">
        <v>261</v>
      </c>
    </row>
    <row r="41" ht="12.75">
      <c r="D41" s="141"/>
    </row>
    <row r="42" ht="12.75">
      <c r="D42" s="141"/>
    </row>
    <row r="43" ht="12.75">
      <c r="D43" s="141"/>
    </row>
    <row r="44" ht="12.75">
      <c r="D44" s="141"/>
    </row>
    <row r="45" ht="12.75">
      <c r="D45" s="141"/>
    </row>
    <row r="46" ht="12.75">
      <c r="D46" s="141"/>
    </row>
    <row r="47" ht="12.75">
      <c r="D47" s="141"/>
    </row>
    <row r="48" ht="12.75">
      <c r="D48" s="141"/>
    </row>
    <row r="49" ht="12.75">
      <c r="D49" s="141"/>
    </row>
    <row r="50" ht="12.75">
      <c r="D50" s="141"/>
    </row>
    <row r="51" ht="12.75">
      <c r="D51" s="141"/>
    </row>
    <row r="52" ht="12.75">
      <c r="D52" s="141"/>
    </row>
    <row r="53" ht="12.75">
      <c r="D53" s="141"/>
    </row>
    <row r="54" ht="12.75">
      <c r="D54" s="141"/>
    </row>
    <row r="55" ht="12.75">
      <c r="D55" s="141"/>
    </row>
    <row r="56" ht="12.75">
      <c r="D56" s="141"/>
    </row>
    <row r="57" ht="12.75">
      <c r="D57" s="141"/>
    </row>
    <row r="58" ht="12.75">
      <c r="D58" s="141"/>
    </row>
    <row r="59" ht="12.75">
      <c r="D59" s="141"/>
    </row>
    <row r="60" ht="12.75">
      <c r="D60" s="141"/>
    </row>
    <row r="61" ht="12.75">
      <c r="D61" s="141"/>
    </row>
    <row r="62" ht="12.75">
      <c r="D62" s="141"/>
    </row>
    <row r="63" ht="12.75">
      <c r="D63" s="141"/>
    </row>
    <row r="64" ht="12.75">
      <c r="D64" s="141"/>
    </row>
    <row r="65" ht="12.75">
      <c r="D65" s="141"/>
    </row>
    <row r="66" ht="12.75">
      <c r="D66" s="141"/>
    </row>
    <row r="67" ht="12.75">
      <c r="D67" s="141"/>
    </row>
    <row r="68" ht="12.75">
      <c r="D68" s="141"/>
    </row>
    <row r="69" ht="12.75">
      <c r="D69" s="141"/>
    </row>
    <row r="70" ht="12.75">
      <c r="D70" s="141"/>
    </row>
    <row r="71" ht="12.75">
      <c r="D71" s="141"/>
    </row>
    <row r="72" ht="12.75">
      <c r="D72" s="141"/>
    </row>
    <row r="73" ht="12.75">
      <c r="D73" s="141"/>
    </row>
    <row r="74" ht="12.75">
      <c r="D74" s="141"/>
    </row>
    <row r="75" ht="12.75">
      <c r="D75" s="141"/>
    </row>
    <row r="76" ht="12.75">
      <c r="D76" s="141"/>
    </row>
    <row r="77" ht="12.75">
      <c r="D77" s="141"/>
    </row>
    <row r="78" ht="12.75">
      <c r="D78" s="141"/>
    </row>
    <row r="79" ht="12.75">
      <c r="D79" s="141"/>
    </row>
    <row r="80" ht="12.75">
      <c r="D80" s="141"/>
    </row>
    <row r="81" ht="12.75">
      <c r="D81" s="141"/>
    </row>
    <row r="82" ht="12.75">
      <c r="D82" s="141"/>
    </row>
    <row r="83" ht="12.75">
      <c r="D83" s="141"/>
    </row>
    <row r="84" ht="12.75">
      <c r="D84" s="141"/>
    </row>
    <row r="85" ht="12.75">
      <c r="D85" s="141"/>
    </row>
    <row r="86" ht="12.75">
      <c r="D86" s="141"/>
    </row>
    <row r="87" ht="12.75">
      <c r="D87" s="141"/>
    </row>
    <row r="88" ht="12.75">
      <c r="D88" s="141"/>
    </row>
    <row r="89" ht="12.75">
      <c r="D89" s="141"/>
    </row>
    <row r="90" ht="12.75">
      <c r="D90" s="141"/>
    </row>
    <row r="91" ht="12.75">
      <c r="D91" s="141"/>
    </row>
    <row r="92" ht="12.75">
      <c r="D92" s="141"/>
    </row>
    <row r="93" ht="12.75">
      <c r="D93" s="141"/>
    </row>
    <row r="94" ht="12.75">
      <c r="D94" s="141"/>
    </row>
    <row r="95" ht="12.75">
      <c r="D95" s="141"/>
    </row>
    <row r="96" ht="12.75">
      <c r="D96" s="141"/>
    </row>
    <row r="97" ht="12.75">
      <c r="D97" s="141"/>
    </row>
    <row r="98" ht="12.75">
      <c r="D98" s="141"/>
    </row>
    <row r="99" ht="12.75">
      <c r="D99" s="141"/>
    </row>
    <row r="100" ht="12.75">
      <c r="D100" s="141"/>
    </row>
    <row r="101" ht="12.75">
      <c r="D101" s="141"/>
    </row>
    <row r="102" ht="12.75">
      <c r="D102" s="141"/>
    </row>
    <row r="103" ht="12.75">
      <c r="D103" s="141"/>
    </row>
    <row r="104" ht="12.75">
      <c r="D104" s="141"/>
    </row>
    <row r="105" ht="12.75">
      <c r="D105" s="141"/>
    </row>
    <row r="106" ht="12.75">
      <c r="D106" s="141"/>
    </row>
    <row r="107" ht="12.75">
      <c r="D107" s="141"/>
    </row>
    <row r="108" ht="12.75">
      <c r="D108" s="141"/>
    </row>
    <row r="109" ht="12.75">
      <c r="D109" s="141"/>
    </row>
    <row r="110" ht="12.75">
      <c r="D110" s="141"/>
    </row>
    <row r="111" ht="12.75">
      <c r="D111" s="141"/>
    </row>
    <row r="112" ht="12.75">
      <c r="D112" s="141"/>
    </row>
    <row r="113" ht="12.75">
      <c r="D113" s="141"/>
    </row>
    <row r="114" ht="12.75">
      <c r="D114" s="141"/>
    </row>
    <row r="115" ht="12.75">
      <c r="D115" s="141"/>
    </row>
    <row r="116" ht="12.75">
      <c r="D116" s="141"/>
    </row>
    <row r="117" ht="12.75">
      <c r="D117" s="141"/>
    </row>
    <row r="118" ht="12.75">
      <c r="D118" s="141"/>
    </row>
    <row r="119" ht="12.75">
      <c r="D119" s="141"/>
    </row>
    <row r="120" ht="12.75">
      <c r="D120" s="141"/>
    </row>
    <row r="121" ht="12.75">
      <c r="D121" s="141"/>
    </row>
    <row r="122" ht="12.75">
      <c r="D122" s="141"/>
    </row>
    <row r="123" ht="12.75">
      <c r="D123" s="141"/>
    </row>
    <row r="124" ht="12.75">
      <c r="D124" s="141"/>
    </row>
    <row r="125" ht="12.75">
      <c r="D125" s="141"/>
    </row>
    <row r="126" ht="12.75">
      <c r="D126" s="141"/>
    </row>
    <row r="127" ht="12.75">
      <c r="D127" s="141"/>
    </row>
    <row r="128" ht="12.75">
      <c r="D128" s="141"/>
    </row>
    <row r="129" ht="12.75">
      <c r="D129" s="141"/>
    </row>
    <row r="130" ht="12.75">
      <c r="D130" s="141"/>
    </row>
    <row r="131" ht="12.75">
      <c r="D131" s="141"/>
    </row>
    <row r="132" ht="12.75">
      <c r="D132" s="141"/>
    </row>
    <row r="133" ht="12.75">
      <c r="D133" s="141"/>
    </row>
    <row r="134" ht="12.75">
      <c r="D134" s="141"/>
    </row>
    <row r="135" ht="12.75">
      <c r="D135" s="141"/>
    </row>
    <row r="136" ht="12.75">
      <c r="D136" s="141"/>
    </row>
    <row r="137" ht="12.75">
      <c r="D137" s="141"/>
    </row>
    <row r="138" ht="12.75">
      <c r="D138" s="141"/>
    </row>
    <row r="139" ht="12.75">
      <c r="D139" s="141"/>
    </row>
    <row r="140" ht="12.75">
      <c r="D140" s="141"/>
    </row>
    <row r="141" ht="12.75">
      <c r="D141" s="141"/>
    </row>
    <row r="142" ht="12.75">
      <c r="D142" s="141"/>
    </row>
    <row r="143" ht="12.75">
      <c r="D143" s="141"/>
    </row>
    <row r="144" ht="12.75">
      <c r="D144" s="141"/>
    </row>
    <row r="145" ht="12.75">
      <c r="D145" s="141"/>
    </row>
    <row r="146" ht="12.75">
      <c r="D146" s="141"/>
    </row>
    <row r="147" ht="12.75">
      <c r="D147" s="141"/>
    </row>
    <row r="148" ht="12.75">
      <c r="D148" s="141"/>
    </row>
    <row r="149" ht="12.75">
      <c r="D149" s="141"/>
    </row>
    <row r="150" ht="12.75">
      <c r="D150" s="141"/>
    </row>
    <row r="151" ht="12.75">
      <c r="D151" s="141"/>
    </row>
    <row r="152" ht="12.75">
      <c r="D152" s="141"/>
    </row>
    <row r="153" ht="12.75">
      <c r="D153" s="141"/>
    </row>
    <row r="154" ht="12.75">
      <c r="D154" s="141"/>
    </row>
    <row r="155" ht="12.75">
      <c r="D155" s="141"/>
    </row>
    <row r="156" ht="12.75">
      <c r="D156" s="141"/>
    </row>
    <row r="157" ht="12.75">
      <c r="D157" s="141"/>
    </row>
    <row r="158" ht="12.75">
      <c r="D158" s="141"/>
    </row>
    <row r="159" ht="12.75">
      <c r="D159" s="141"/>
    </row>
    <row r="160" ht="12.75">
      <c r="D160" s="141"/>
    </row>
    <row r="161" ht="12.75">
      <c r="D161" s="141"/>
    </row>
    <row r="162" ht="12.75">
      <c r="D162" s="141"/>
    </row>
    <row r="163" ht="12.75">
      <c r="D163" s="141"/>
    </row>
    <row r="164" ht="12.75">
      <c r="D164" s="141"/>
    </row>
    <row r="165" ht="12.75">
      <c r="D165" s="141"/>
    </row>
    <row r="166" ht="12.75">
      <c r="D166" s="141"/>
    </row>
    <row r="167" ht="12.75">
      <c r="D167" s="141"/>
    </row>
    <row r="168" ht="12.75">
      <c r="D168" s="141"/>
    </row>
  </sheetData>
  <sheetProtection selectLockedCells="1" selectUnlockedCells="1"/>
  <mergeCells count="6">
    <mergeCell ref="A1:G1"/>
    <mergeCell ref="C2:G2"/>
    <mergeCell ref="C3:G3"/>
    <mergeCell ref="C4:G4"/>
    <mergeCell ref="A33:C33"/>
    <mergeCell ref="A34:G38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880"/>
  <sheetViews>
    <sheetView zoomScalePageLayoutView="0" workbookViewId="0" topLeftCell="A1">
      <pane ySplit="7" topLeftCell="A80" activePane="bottomLeft" state="frozen"/>
      <selection pane="topLeft" activeCell="A1" sqref="A1"/>
      <selection pane="bottomLeft" activeCell="A1" sqref="A1"/>
    </sheetView>
  </sheetViews>
  <sheetFormatPr defaultColWidth="8.7109375" defaultRowHeight="12.75" outlineLevelRow="1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3" width="0" style="1" hidden="1" customWidth="1"/>
    <col min="24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231" t="s">
        <v>183</v>
      </c>
      <c r="B1" s="231"/>
      <c r="C1" s="231"/>
      <c r="D1" s="231"/>
      <c r="E1" s="231"/>
      <c r="F1" s="231"/>
      <c r="G1" s="231"/>
      <c r="AG1" s="1" t="s">
        <v>187</v>
      </c>
    </row>
    <row r="2" spans="1:33" ht="24.75" customHeight="1">
      <c r="A2" s="133" t="s">
        <v>184</v>
      </c>
      <c r="B2" s="134" t="s">
        <v>5</v>
      </c>
      <c r="C2" s="232" t="s">
        <v>6</v>
      </c>
      <c r="D2" s="232"/>
      <c r="E2" s="232"/>
      <c r="F2" s="232"/>
      <c r="G2" s="232"/>
      <c r="AG2" s="1" t="s">
        <v>188</v>
      </c>
    </row>
    <row r="3" spans="1:33" ht="24.75" customHeight="1">
      <c r="A3" s="133" t="s">
        <v>185</v>
      </c>
      <c r="B3" s="134" t="s">
        <v>45</v>
      </c>
      <c r="C3" s="232" t="s">
        <v>46</v>
      </c>
      <c r="D3" s="232"/>
      <c r="E3" s="232"/>
      <c r="F3" s="232"/>
      <c r="G3" s="232"/>
      <c r="AC3" s="138" t="s">
        <v>188</v>
      </c>
      <c r="AG3" s="1" t="s">
        <v>190</v>
      </c>
    </row>
    <row r="4" spans="1:33" ht="24.75" customHeight="1">
      <c r="A4" s="139" t="s">
        <v>186</v>
      </c>
      <c r="B4" s="140" t="s">
        <v>47</v>
      </c>
      <c r="C4" s="233" t="s">
        <v>48</v>
      </c>
      <c r="D4" s="233"/>
      <c r="E4" s="233"/>
      <c r="F4" s="233"/>
      <c r="G4" s="233"/>
      <c r="AG4" s="1" t="s">
        <v>191</v>
      </c>
    </row>
    <row r="5" ht="12.75">
      <c r="D5" s="141"/>
    </row>
    <row r="6" spans="1:23" ht="318.75">
      <c r="A6" s="142" t="s">
        <v>192</v>
      </c>
      <c r="B6" s="143" t="s">
        <v>193</v>
      </c>
      <c r="C6" s="143" t="s">
        <v>194</v>
      </c>
      <c r="D6" s="144" t="s">
        <v>195</v>
      </c>
      <c r="E6" s="142" t="s">
        <v>196</v>
      </c>
      <c r="F6" s="145" t="s">
        <v>197</v>
      </c>
      <c r="G6" s="142" t="s">
        <v>14</v>
      </c>
      <c r="H6" s="146" t="s">
        <v>198</v>
      </c>
      <c r="I6" s="146" t="s">
        <v>199</v>
      </c>
      <c r="J6" s="146" t="s">
        <v>200</v>
      </c>
      <c r="K6" s="146" t="s">
        <v>201</v>
      </c>
      <c r="L6" s="146" t="s">
        <v>202</v>
      </c>
      <c r="M6" s="146" t="s">
        <v>203</v>
      </c>
      <c r="N6" s="146" t="s">
        <v>204</v>
      </c>
      <c r="O6" s="146" t="s">
        <v>205</v>
      </c>
      <c r="P6" s="146" t="s">
        <v>206</v>
      </c>
      <c r="Q6" s="146" t="s">
        <v>207</v>
      </c>
      <c r="R6" s="146" t="s">
        <v>208</v>
      </c>
      <c r="S6" s="146" t="s">
        <v>209</v>
      </c>
      <c r="T6" s="146" t="s">
        <v>210</v>
      </c>
      <c r="U6" s="146" t="s">
        <v>211</v>
      </c>
      <c r="V6" s="146" t="s">
        <v>212</v>
      </c>
      <c r="W6" s="146" t="s">
        <v>213</v>
      </c>
    </row>
    <row r="7" spans="1:23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3" ht="12.75">
      <c r="A8" s="149" t="s">
        <v>214</v>
      </c>
      <c r="B8" s="150" t="s">
        <v>58</v>
      </c>
      <c r="C8" s="151" t="s">
        <v>59</v>
      </c>
      <c r="D8" s="152"/>
      <c r="E8" s="153"/>
      <c r="F8" s="154"/>
      <c r="G8" s="155">
        <f>SUMIF(AG9:AG23,"&lt;&gt;NOR",G9:G23)</f>
        <v>0</v>
      </c>
      <c r="H8" s="156"/>
      <c r="I8" s="156">
        <f>SUM(I9:I23)</f>
        <v>0</v>
      </c>
      <c r="J8" s="156"/>
      <c r="K8" s="156">
        <f>SUM(K9:K23)</f>
        <v>0</v>
      </c>
      <c r="L8" s="156"/>
      <c r="M8" s="156">
        <f>SUM(M9:M23)</f>
        <v>0</v>
      </c>
      <c r="N8" s="156"/>
      <c r="O8" s="156">
        <f>SUM(O9:O23)</f>
        <v>0</v>
      </c>
      <c r="P8" s="156"/>
      <c r="Q8" s="156">
        <f>SUM(Q9:Q23)</f>
        <v>0</v>
      </c>
      <c r="R8" s="156"/>
      <c r="S8" s="156"/>
      <c r="T8" s="156"/>
      <c r="U8" s="156"/>
      <c r="V8" s="156">
        <f>SUM(V9:V23)</f>
        <v>0</v>
      </c>
      <c r="W8" s="156"/>
      <c r="AG8" s="1" t="s">
        <v>215</v>
      </c>
    </row>
    <row r="9" spans="1:60" ht="12.75" outlineLevel="1">
      <c r="A9" s="167">
        <v>1</v>
      </c>
      <c r="B9" s="168" t="s">
        <v>262</v>
      </c>
      <c r="C9" s="169" t="s">
        <v>263</v>
      </c>
      <c r="D9" s="170" t="s">
        <v>264</v>
      </c>
      <c r="E9" s="171">
        <v>74.88</v>
      </c>
      <c r="F9" s="172"/>
      <c r="G9" s="173">
        <f>ROUND(E9*F9,2)</f>
        <v>0</v>
      </c>
      <c r="H9" s="164"/>
      <c r="I9" s="165">
        <f>ROUND(E9*H9,2)</f>
        <v>0</v>
      </c>
      <c r="J9" s="164"/>
      <c r="K9" s="165">
        <f>ROUND(E9*J9,2)</f>
        <v>0</v>
      </c>
      <c r="L9" s="165">
        <v>21</v>
      </c>
      <c r="M9" s="165">
        <f>G9*(1+L9/100)</f>
        <v>0</v>
      </c>
      <c r="N9" s="165">
        <v>0</v>
      </c>
      <c r="O9" s="165">
        <f>ROUND(E9*N9,2)</f>
        <v>0</v>
      </c>
      <c r="P9" s="165">
        <v>0</v>
      </c>
      <c r="Q9" s="165">
        <f>ROUND(E9*P9,2)</f>
        <v>0</v>
      </c>
      <c r="R9" s="165"/>
      <c r="S9" s="165" t="s">
        <v>220</v>
      </c>
      <c r="T9" s="165" t="s">
        <v>221</v>
      </c>
      <c r="U9" s="165">
        <v>0</v>
      </c>
      <c r="V9" s="165">
        <f>ROUND(E9*U9,2)</f>
        <v>0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265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82"/>
      <c r="B10" s="183"/>
      <c r="C10" s="184" t="s">
        <v>266</v>
      </c>
      <c r="D10" s="185"/>
      <c r="E10" s="186">
        <v>70.8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267</v>
      </c>
      <c r="AH10" s="166">
        <v>0</v>
      </c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82"/>
      <c r="B11" s="183"/>
      <c r="C11" s="184" t="s">
        <v>268</v>
      </c>
      <c r="D11" s="185"/>
      <c r="E11" s="186">
        <v>4.08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267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22.5" outlineLevel="1">
      <c r="A12" s="157">
        <v>2</v>
      </c>
      <c r="B12" s="158" t="s">
        <v>269</v>
      </c>
      <c r="C12" s="159" t="s">
        <v>270</v>
      </c>
      <c r="D12" s="160" t="s">
        <v>264</v>
      </c>
      <c r="E12" s="161">
        <v>74.88</v>
      </c>
      <c r="F12" s="162"/>
      <c r="G12" s="163">
        <f>ROUND(E12*F12,2)</f>
        <v>0</v>
      </c>
      <c r="H12" s="164"/>
      <c r="I12" s="165">
        <f>ROUND(E12*H12,2)</f>
        <v>0</v>
      </c>
      <c r="J12" s="164"/>
      <c r="K12" s="165">
        <f>ROUND(E12*J12,2)</f>
        <v>0</v>
      </c>
      <c r="L12" s="165">
        <v>21</v>
      </c>
      <c r="M12" s="165">
        <f>G12*(1+L12/100)</f>
        <v>0</v>
      </c>
      <c r="N12" s="165">
        <v>0</v>
      </c>
      <c r="O12" s="165">
        <f>ROUND(E12*N12,2)</f>
        <v>0</v>
      </c>
      <c r="P12" s="165">
        <v>0</v>
      </c>
      <c r="Q12" s="165">
        <f>ROUND(E12*P12,2)</f>
        <v>0</v>
      </c>
      <c r="R12" s="165"/>
      <c r="S12" s="165" t="s">
        <v>220</v>
      </c>
      <c r="T12" s="165" t="s">
        <v>221</v>
      </c>
      <c r="U12" s="165">
        <v>0</v>
      </c>
      <c r="V12" s="165">
        <f>ROUND(E12*U12,2)</f>
        <v>0</v>
      </c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265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33.75" outlineLevel="1">
      <c r="A13" s="167">
        <v>3</v>
      </c>
      <c r="B13" s="168" t="s">
        <v>271</v>
      </c>
      <c r="C13" s="169" t="s">
        <v>272</v>
      </c>
      <c r="D13" s="170" t="s">
        <v>264</v>
      </c>
      <c r="E13" s="171">
        <v>748.8</v>
      </c>
      <c r="F13" s="172"/>
      <c r="G13" s="173">
        <f>ROUND(E13*F13,2)</f>
        <v>0</v>
      </c>
      <c r="H13" s="164"/>
      <c r="I13" s="165">
        <f>ROUND(E13*H13,2)</f>
        <v>0</v>
      </c>
      <c r="J13" s="164"/>
      <c r="K13" s="165">
        <f>ROUND(E13*J13,2)</f>
        <v>0</v>
      </c>
      <c r="L13" s="165">
        <v>21</v>
      </c>
      <c r="M13" s="165">
        <f>G13*(1+L13/100)</f>
        <v>0</v>
      </c>
      <c r="N13" s="165">
        <v>0</v>
      </c>
      <c r="O13" s="165">
        <f>ROUND(E13*N13,2)</f>
        <v>0</v>
      </c>
      <c r="P13" s="165">
        <v>0</v>
      </c>
      <c r="Q13" s="165">
        <f>ROUND(E13*P13,2)</f>
        <v>0</v>
      </c>
      <c r="R13" s="165"/>
      <c r="S13" s="165" t="s">
        <v>220</v>
      </c>
      <c r="T13" s="165" t="s">
        <v>221</v>
      </c>
      <c r="U13" s="165">
        <v>0</v>
      </c>
      <c r="V13" s="165">
        <f>ROUND(E13*U13,2)</f>
        <v>0</v>
      </c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265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82"/>
      <c r="B14" s="183"/>
      <c r="C14" s="184" t="s">
        <v>273</v>
      </c>
      <c r="D14" s="185"/>
      <c r="E14" s="186">
        <v>748.8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267</v>
      </c>
      <c r="AH14" s="166">
        <v>0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22.5" outlineLevel="1">
      <c r="A15" s="157">
        <v>4</v>
      </c>
      <c r="B15" s="158" t="s">
        <v>274</v>
      </c>
      <c r="C15" s="159" t="s">
        <v>275</v>
      </c>
      <c r="D15" s="160" t="s">
        <v>264</v>
      </c>
      <c r="E15" s="161">
        <v>74.88</v>
      </c>
      <c r="F15" s="162"/>
      <c r="G15" s="163">
        <f>ROUND(E15*F15,2)</f>
        <v>0</v>
      </c>
      <c r="H15" s="164"/>
      <c r="I15" s="165">
        <f>ROUND(E15*H15,2)</f>
        <v>0</v>
      </c>
      <c r="J15" s="164"/>
      <c r="K15" s="165">
        <f>ROUND(E15*J15,2)</f>
        <v>0</v>
      </c>
      <c r="L15" s="165">
        <v>21</v>
      </c>
      <c r="M15" s="165">
        <f>G15*(1+L15/100)</f>
        <v>0</v>
      </c>
      <c r="N15" s="165">
        <v>0</v>
      </c>
      <c r="O15" s="165">
        <f>ROUND(E15*N15,2)</f>
        <v>0</v>
      </c>
      <c r="P15" s="165">
        <v>0</v>
      </c>
      <c r="Q15" s="165">
        <f>ROUND(E15*P15,2)</f>
        <v>0</v>
      </c>
      <c r="R15" s="165"/>
      <c r="S15" s="165" t="s">
        <v>220</v>
      </c>
      <c r="T15" s="165" t="s">
        <v>221</v>
      </c>
      <c r="U15" s="165">
        <v>0</v>
      </c>
      <c r="V15" s="165">
        <f>ROUND(E15*U15,2)</f>
        <v>0</v>
      </c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265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33.75" outlineLevel="1">
      <c r="A16" s="157">
        <v>5</v>
      </c>
      <c r="B16" s="158" t="s">
        <v>276</v>
      </c>
      <c r="C16" s="159" t="s">
        <v>277</v>
      </c>
      <c r="D16" s="160" t="s">
        <v>264</v>
      </c>
      <c r="E16" s="161">
        <v>74.88</v>
      </c>
      <c r="F16" s="162"/>
      <c r="G16" s="163">
        <f>ROUND(E16*F16,2)</f>
        <v>0</v>
      </c>
      <c r="H16" s="164"/>
      <c r="I16" s="165">
        <f>ROUND(E16*H16,2)</f>
        <v>0</v>
      </c>
      <c r="J16" s="164"/>
      <c r="K16" s="165">
        <f>ROUND(E16*J16,2)</f>
        <v>0</v>
      </c>
      <c r="L16" s="165">
        <v>21</v>
      </c>
      <c r="M16" s="165">
        <f>G16*(1+L16/100)</f>
        <v>0</v>
      </c>
      <c r="N16" s="165">
        <v>0</v>
      </c>
      <c r="O16" s="165">
        <f>ROUND(E16*N16,2)</f>
        <v>0</v>
      </c>
      <c r="P16" s="165">
        <v>0</v>
      </c>
      <c r="Q16" s="165">
        <f>ROUND(E16*P16,2)</f>
        <v>0</v>
      </c>
      <c r="R16" s="165"/>
      <c r="S16" s="165" t="s">
        <v>220</v>
      </c>
      <c r="T16" s="165" t="s">
        <v>221</v>
      </c>
      <c r="U16" s="165">
        <v>0</v>
      </c>
      <c r="V16" s="165">
        <f>ROUND(E16*U16,2)</f>
        <v>0</v>
      </c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265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22.5" outlineLevel="1">
      <c r="A17" s="157">
        <v>6</v>
      </c>
      <c r="B17" s="158" t="s">
        <v>278</v>
      </c>
      <c r="C17" s="159" t="s">
        <v>279</v>
      </c>
      <c r="D17" s="160" t="s">
        <v>264</v>
      </c>
      <c r="E17" s="161">
        <v>74.88</v>
      </c>
      <c r="F17" s="162"/>
      <c r="G17" s="163">
        <f>ROUND(E17*F17,2)</f>
        <v>0</v>
      </c>
      <c r="H17" s="164"/>
      <c r="I17" s="165">
        <f>ROUND(E17*H17,2)</f>
        <v>0</v>
      </c>
      <c r="J17" s="164"/>
      <c r="K17" s="165">
        <f>ROUND(E17*J17,2)</f>
        <v>0</v>
      </c>
      <c r="L17" s="165">
        <v>21</v>
      </c>
      <c r="M17" s="165">
        <f>G17*(1+L17/100)</f>
        <v>0</v>
      </c>
      <c r="N17" s="165">
        <v>0</v>
      </c>
      <c r="O17" s="165">
        <f>ROUND(E17*N17,2)</f>
        <v>0</v>
      </c>
      <c r="P17" s="165">
        <v>0</v>
      </c>
      <c r="Q17" s="165">
        <f>ROUND(E17*P17,2)</f>
        <v>0</v>
      </c>
      <c r="R17" s="165"/>
      <c r="S17" s="165" t="s">
        <v>220</v>
      </c>
      <c r="T17" s="165" t="s">
        <v>221</v>
      </c>
      <c r="U17" s="165">
        <v>0</v>
      </c>
      <c r="V17" s="165">
        <f>ROUND(E17*U17,2)</f>
        <v>0</v>
      </c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265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57">
        <v>7</v>
      </c>
      <c r="B18" s="158" t="s">
        <v>280</v>
      </c>
      <c r="C18" s="159" t="s">
        <v>281</v>
      </c>
      <c r="D18" s="160" t="s">
        <v>264</v>
      </c>
      <c r="E18" s="161">
        <v>74.88</v>
      </c>
      <c r="F18" s="162"/>
      <c r="G18" s="163">
        <f>ROUND(E18*F18,2)</f>
        <v>0</v>
      </c>
      <c r="H18" s="164"/>
      <c r="I18" s="165">
        <f>ROUND(E18*H18,2)</f>
        <v>0</v>
      </c>
      <c r="J18" s="164"/>
      <c r="K18" s="165">
        <f>ROUND(E18*J18,2)</f>
        <v>0</v>
      </c>
      <c r="L18" s="165">
        <v>21</v>
      </c>
      <c r="M18" s="165">
        <f>G18*(1+L18/100)</f>
        <v>0</v>
      </c>
      <c r="N18" s="165">
        <v>0</v>
      </c>
      <c r="O18" s="165">
        <f>ROUND(E18*N18,2)</f>
        <v>0</v>
      </c>
      <c r="P18" s="165">
        <v>0</v>
      </c>
      <c r="Q18" s="165">
        <f>ROUND(E18*P18,2)</f>
        <v>0</v>
      </c>
      <c r="R18" s="165"/>
      <c r="S18" s="165" t="s">
        <v>243</v>
      </c>
      <c r="T18" s="165" t="s">
        <v>221</v>
      </c>
      <c r="U18" s="165">
        <v>0</v>
      </c>
      <c r="V18" s="165">
        <f>ROUND(E18*U18,2)</f>
        <v>0</v>
      </c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282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33.75" outlineLevel="1">
      <c r="A19" s="167">
        <v>8</v>
      </c>
      <c r="B19" s="168" t="s">
        <v>283</v>
      </c>
      <c r="C19" s="169" t="s">
        <v>284</v>
      </c>
      <c r="D19" s="170" t="s">
        <v>264</v>
      </c>
      <c r="E19" s="171">
        <v>22.2</v>
      </c>
      <c r="F19" s="172"/>
      <c r="G19" s="173">
        <f>ROUND(E19*F19,2)</f>
        <v>0</v>
      </c>
      <c r="H19" s="164"/>
      <c r="I19" s="165">
        <f>ROUND(E19*H19,2)</f>
        <v>0</v>
      </c>
      <c r="J19" s="164"/>
      <c r="K19" s="165">
        <f>ROUND(E19*J19,2)</f>
        <v>0</v>
      </c>
      <c r="L19" s="165">
        <v>21</v>
      </c>
      <c r="M19" s="165">
        <f>G19*(1+L19/100)</f>
        <v>0</v>
      </c>
      <c r="N19" s="165">
        <v>0</v>
      </c>
      <c r="O19" s="165">
        <f>ROUND(E19*N19,2)</f>
        <v>0</v>
      </c>
      <c r="P19" s="165">
        <v>0</v>
      </c>
      <c r="Q19" s="165">
        <f>ROUND(E19*P19,2)</f>
        <v>0</v>
      </c>
      <c r="R19" s="165"/>
      <c r="S19" s="165" t="s">
        <v>220</v>
      </c>
      <c r="T19" s="165" t="s">
        <v>221</v>
      </c>
      <c r="U19" s="165">
        <v>0</v>
      </c>
      <c r="V19" s="165">
        <f>ROUND(E19*U19,2)</f>
        <v>0</v>
      </c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265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82"/>
      <c r="B20" s="183"/>
      <c r="C20" s="184" t="s">
        <v>285</v>
      </c>
      <c r="D20" s="185"/>
      <c r="E20" s="186">
        <v>22.2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267</v>
      </c>
      <c r="AH20" s="166">
        <v>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22.5" outlineLevel="1">
      <c r="A21" s="167">
        <v>9</v>
      </c>
      <c r="B21" s="168" t="s">
        <v>286</v>
      </c>
      <c r="C21" s="169" t="s">
        <v>287</v>
      </c>
      <c r="D21" s="170" t="s">
        <v>288</v>
      </c>
      <c r="E21" s="171">
        <v>389.4</v>
      </c>
      <c r="F21" s="172"/>
      <c r="G21" s="173">
        <f>ROUND(E21*F21,2)</f>
        <v>0</v>
      </c>
      <c r="H21" s="164"/>
      <c r="I21" s="165">
        <f>ROUND(E21*H21,2)</f>
        <v>0</v>
      </c>
      <c r="J21" s="164"/>
      <c r="K21" s="165">
        <f>ROUND(E21*J21,2)</f>
        <v>0</v>
      </c>
      <c r="L21" s="165">
        <v>21</v>
      </c>
      <c r="M21" s="165">
        <f>G21*(1+L21/100)</f>
        <v>0</v>
      </c>
      <c r="N21" s="165">
        <v>0</v>
      </c>
      <c r="O21" s="165">
        <f>ROUND(E21*N21,2)</f>
        <v>0</v>
      </c>
      <c r="P21" s="165">
        <v>0</v>
      </c>
      <c r="Q21" s="165">
        <f>ROUND(E21*P21,2)</f>
        <v>0</v>
      </c>
      <c r="R21" s="165"/>
      <c r="S21" s="165" t="s">
        <v>220</v>
      </c>
      <c r="T21" s="165" t="s">
        <v>221</v>
      </c>
      <c r="U21" s="165">
        <v>0</v>
      </c>
      <c r="V21" s="165">
        <f>ROUND(E21*U21,2)</f>
        <v>0</v>
      </c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265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82"/>
      <c r="B22" s="183"/>
      <c r="C22" s="184" t="s">
        <v>289</v>
      </c>
      <c r="D22" s="185"/>
      <c r="E22" s="186">
        <v>389.4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267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75" outlineLevel="1">
      <c r="A23" s="157">
        <v>10</v>
      </c>
      <c r="B23" s="158" t="s">
        <v>290</v>
      </c>
      <c r="C23" s="159" t="s">
        <v>291</v>
      </c>
      <c r="D23" s="160" t="s">
        <v>264</v>
      </c>
      <c r="E23" s="161">
        <v>74.8</v>
      </c>
      <c r="F23" s="162"/>
      <c r="G23" s="163">
        <f>ROUND(E23*F23,2)</f>
        <v>0</v>
      </c>
      <c r="H23" s="164"/>
      <c r="I23" s="165">
        <f>ROUND(E23*H23,2)</f>
        <v>0</v>
      </c>
      <c r="J23" s="164"/>
      <c r="K23" s="165">
        <f>ROUND(E23*J23,2)</f>
        <v>0</v>
      </c>
      <c r="L23" s="165">
        <v>21</v>
      </c>
      <c r="M23" s="165">
        <f>G23*(1+L23/100)</f>
        <v>0</v>
      </c>
      <c r="N23" s="165">
        <v>0</v>
      </c>
      <c r="O23" s="165">
        <f>ROUND(E23*N23,2)</f>
        <v>0</v>
      </c>
      <c r="P23" s="165">
        <v>0</v>
      </c>
      <c r="Q23" s="165">
        <f>ROUND(E23*P23,2)</f>
        <v>0</v>
      </c>
      <c r="R23" s="165"/>
      <c r="S23" s="165" t="s">
        <v>220</v>
      </c>
      <c r="T23" s="165" t="s">
        <v>221</v>
      </c>
      <c r="U23" s="165">
        <v>0</v>
      </c>
      <c r="V23" s="165">
        <f>ROUND(E23*U23,2)</f>
        <v>0</v>
      </c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265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33" ht="12.75">
      <c r="A24" s="149" t="s">
        <v>214</v>
      </c>
      <c r="B24" s="150" t="s">
        <v>88</v>
      </c>
      <c r="C24" s="151" t="s">
        <v>89</v>
      </c>
      <c r="D24" s="152"/>
      <c r="E24" s="153"/>
      <c r="F24" s="154"/>
      <c r="G24" s="155">
        <f>SUMIF(AG25:AG25,"&lt;&gt;NOR",G25:G25)</f>
        <v>0</v>
      </c>
      <c r="H24" s="156"/>
      <c r="I24" s="156">
        <f>SUM(I25:I25)</f>
        <v>0</v>
      </c>
      <c r="J24" s="156"/>
      <c r="K24" s="156">
        <f>SUM(K25:K25)</f>
        <v>0</v>
      </c>
      <c r="L24" s="156"/>
      <c r="M24" s="156">
        <f>SUM(M25:M25)</f>
        <v>0</v>
      </c>
      <c r="N24" s="156"/>
      <c r="O24" s="156">
        <f>SUM(O25:O25)</f>
        <v>0.1</v>
      </c>
      <c r="P24" s="156"/>
      <c r="Q24" s="156">
        <f>SUM(Q25:Q25)</f>
        <v>0</v>
      </c>
      <c r="R24" s="156"/>
      <c r="S24" s="156"/>
      <c r="T24" s="156"/>
      <c r="U24" s="156"/>
      <c r="V24" s="156">
        <f>SUM(V25:V25)</f>
        <v>0</v>
      </c>
      <c r="W24" s="156"/>
      <c r="AG24" s="1" t="s">
        <v>215</v>
      </c>
    </row>
    <row r="25" spans="1:60" ht="12.75" outlineLevel="1">
      <c r="A25" s="157">
        <v>11</v>
      </c>
      <c r="B25" s="158" t="s">
        <v>292</v>
      </c>
      <c r="C25" s="159" t="s">
        <v>293</v>
      </c>
      <c r="D25" s="160" t="s">
        <v>294</v>
      </c>
      <c r="E25" s="161">
        <v>220</v>
      </c>
      <c r="F25" s="162"/>
      <c r="G25" s="163">
        <f>ROUND(E25*F25,2)</f>
        <v>0</v>
      </c>
      <c r="H25" s="164"/>
      <c r="I25" s="165">
        <f>ROUND(E25*H25,2)</f>
        <v>0</v>
      </c>
      <c r="J25" s="164"/>
      <c r="K25" s="165">
        <f>ROUND(E25*J25,2)</f>
        <v>0</v>
      </c>
      <c r="L25" s="165">
        <v>21</v>
      </c>
      <c r="M25" s="165">
        <f>G25*(1+L25/100)</f>
        <v>0</v>
      </c>
      <c r="N25" s="165">
        <v>0.00046</v>
      </c>
      <c r="O25" s="165">
        <f>ROUND(E25*N25,2)</f>
        <v>0.1</v>
      </c>
      <c r="P25" s="165">
        <v>0</v>
      </c>
      <c r="Q25" s="165">
        <f>ROUND(E25*P25,2)</f>
        <v>0</v>
      </c>
      <c r="R25" s="165"/>
      <c r="S25" s="165" t="s">
        <v>220</v>
      </c>
      <c r="T25" s="165" t="s">
        <v>295</v>
      </c>
      <c r="U25" s="165">
        <v>0</v>
      </c>
      <c r="V25" s="165">
        <f>ROUND(E25*U25,2)</f>
        <v>0</v>
      </c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282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33" ht="12.75">
      <c r="A26" s="149" t="s">
        <v>214</v>
      </c>
      <c r="B26" s="150" t="s">
        <v>68</v>
      </c>
      <c r="C26" s="151" t="s">
        <v>69</v>
      </c>
      <c r="D26" s="152"/>
      <c r="E26" s="153"/>
      <c r="F26" s="154"/>
      <c r="G26" s="155">
        <f>SUMIF(AG27:AG28,"&lt;&gt;NOR",G27:G28)</f>
        <v>0</v>
      </c>
      <c r="H26" s="156"/>
      <c r="I26" s="156">
        <f>SUM(I27:I28)</f>
        <v>0</v>
      </c>
      <c r="J26" s="156"/>
      <c r="K26" s="156">
        <f>SUM(K27:K28)</f>
        <v>0</v>
      </c>
      <c r="L26" s="156"/>
      <c r="M26" s="156">
        <f>SUM(M27:M28)</f>
        <v>0</v>
      </c>
      <c r="N26" s="156"/>
      <c r="O26" s="156">
        <f>SUM(O27:O28)</f>
        <v>0</v>
      </c>
      <c r="P26" s="156"/>
      <c r="Q26" s="156">
        <f>SUM(Q27:Q28)</f>
        <v>0</v>
      </c>
      <c r="R26" s="156"/>
      <c r="S26" s="156"/>
      <c r="T26" s="156"/>
      <c r="U26" s="156"/>
      <c r="V26" s="156">
        <f>SUM(V27:V28)</f>
        <v>0</v>
      </c>
      <c r="W26" s="156"/>
      <c r="AG26" s="1" t="s">
        <v>215</v>
      </c>
    </row>
    <row r="27" spans="1:60" ht="12.75" outlineLevel="1">
      <c r="A27" s="167">
        <v>12</v>
      </c>
      <c r="B27" s="168" t="s">
        <v>296</v>
      </c>
      <c r="C27" s="169" t="s">
        <v>297</v>
      </c>
      <c r="D27" s="170" t="s">
        <v>294</v>
      </c>
      <c r="E27" s="171">
        <v>206.4</v>
      </c>
      <c r="F27" s="172"/>
      <c r="G27" s="173">
        <f>ROUND(E27*F27,2)</f>
        <v>0</v>
      </c>
      <c r="H27" s="164"/>
      <c r="I27" s="165">
        <f>ROUND(E27*H27,2)</f>
        <v>0</v>
      </c>
      <c r="J27" s="164"/>
      <c r="K27" s="165">
        <f>ROUND(E27*J27,2)</f>
        <v>0</v>
      </c>
      <c r="L27" s="165">
        <v>21</v>
      </c>
      <c r="M27" s="165">
        <f>G27*(1+L27/100)</f>
        <v>0</v>
      </c>
      <c r="N27" s="165">
        <v>0</v>
      </c>
      <c r="O27" s="165">
        <f>ROUND(E27*N27,2)</f>
        <v>0</v>
      </c>
      <c r="P27" s="165">
        <v>0</v>
      </c>
      <c r="Q27" s="165">
        <f>ROUND(E27*P27,2)</f>
        <v>0</v>
      </c>
      <c r="R27" s="165"/>
      <c r="S27" s="165" t="s">
        <v>243</v>
      </c>
      <c r="T27" s="165" t="s">
        <v>221</v>
      </c>
      <c r="U27" s="165">
        <v>0</v>
      </c>
      <c r="V27" s="165">
        <f>ROUND(E27*U27,2)</f>
        <v>0</v>
      </c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282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22.5" outlineLevel="1">
      <c r="A28" s="182"/>
      <c r="B28" s="183"/>
      <c r="C28" s="184" t="s">
        <v>298</v>
      </c>
      <c r="D28" s="185"/>
      <c r="E28" s="186">
        <v>206.4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267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33" ht="12.75">
      <c r="A29" s="149" t="s">
        <v>214</v>
      </c>
      <c r="B29" s="150" t="s">
        <v>70</v>
      </c>
      <c r="C29" s="151" t="s">
        <v>71</v>
      </c>
      <c r="D29" s="152"/>
      <c r="E29" s="153"/>
      <c r="F29" s="154"/>
      <c r="G29" s="155">
        <f>SUMIF(AG30:AG66,"&lt;&gt;NOR",G30:G66)</f>
        <v>0</v>
      </c>
      <c r="H29" s="156"/>
      <c r="I29" s="156">
        <f>SUM(I30:I66)</f>
        <v>0</v>
      </c>
      <c r="J29" s="156"/>
      <c r="K29" s="156">
        <f>SUM(K30:K66)</f>
        <v>0</v>
      </c>
      <c r="L29" s="156"/>
      <c r="M29" s="156">
        <f>SUM(M30:M66)</f>
        <v>0</v>
      </c>
      <c r="N29" s="156"/>
      <c r="O29" s="156">
        <f>SUM(O30:O66)</f>
        <v>0</v>
      </c>
      <c r="P29" s="156"/>
      <c r="Q29" s="156">
        <f>SUM(Q30:Q66)</f>
        <v>0</v>
      </c>
      <c r="R29" s="156"/>
      <c r="S29" s="156"/>
      <c r="T29" s="156"/>
      <c r="U29" s="156"/>
      <c r="V29" s="156">
        <f>SUM(V30:V66)</f>
        <v>0</v>
      </c>
      <c r="W29" s="156"/>
      <c r="AG29" s="1" t="s">
        <v>215</v>
      </c>
    </row>
    <row r="30" spans="1:60" ht="22.5" outlineLevel="1">
      <c r="A30" s="157">
        <v>13</v>
      </c>
      <c r="B30" s="158" t="s">
        <v>299</v>
      </c>
      <c r="C30" s="159" t="s">
        <v>300</v>
      </c>
      <c r="D30" s="160" t="s">
        <v>301</v>
      </c>
      <c r="E30" s="161">
        <v>10</v>
      </c>
      <c r="F30" s="162"/>
      <c r="G30" s="163">
        <f>ROUND(E30*F30,2)</f>
        <v>0</v>
      </c>
      <c r="H30" s="164"/>
      <c r="I30" s="165">
        <f>ROUND(E30*H30,2)</f>
        <v>0</v>
      </c>
      <c r="J30" s="164"/>
      <c r="K30" s="165">
        <f>ROUND(E30*J30,2)</f>
        <v>0</v>
      </c>
      <c r="L30" s="165">
        <v>21</v>
      </c>
      <c r="M30" s="165">
        <f>G30*(1+L30/100)</f>
        <v>0</v>
      </c>
      <c r="N30" s="165">
        <v>0</v>
      </c>
      <c r="O30" s="165">
        <f>ROUND(E30*N30,2)</f>
        <v>0</v>
      </c>
      <c r="P30" s="165">
        <v>0</v>
      </c>
      <c r="Q30" s="165">
        <f>ROUND(E30*P30,2)</f>
        <v>0</v>
      </c>
      <c r="R30" s="165"/>
      <c r="S30" s="165" t="s">
        <v>220</v>
      </c>
      <c r="T30" s="165" t="s">
        <v>221</v>
      </c>
      <c r="U30" s="165">
        <v>0</v>
      </c>
      <c r="V30" s="165">
        <f>ROUND(E30*U30,2)</f>
        <v>0</v>
      </c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282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22.5" outlineLevel="1">
      <c r="A31" s="167">
        <v>14</v>
      </c>
      <c r="B31" s="168" t="s">
        <v>302</v>
      </c>
      <c r="C31" s="169" t="s">
        <v>303</v>
      </c>
      <c r="D31" s="170" t="s">
        <v>294</v>
      </c>
      <c r="E31" s="171">
        <v>6</v>
      </c>
      <c r="F31" s="172"/>
      <c r="G31" s="173">
        <f>ROUND(E31*F31,2)</f>
        <v>0</v>
      </c>
      <c r="H31" s="164"/>
      <c r="I31" s="165">
        <f>ROUND(E31*H31,2)</f>
        <v>0</v>
      </c>
      <c r="J31" s="164"/>
      <c r="K31" s="165">
        <f>ROUND(E31*J31,2)</f>
        <v>0</v>
      </c>
      <c r="L31" s="165">
        <v>21</v>
      </c>
      <c r="M31" s="165">
        <f>G31*(1+L31/100)</f>
        <v>0</v>
      </c>
      <c r="N31" s="165">
        <v>0</v>
      </c>
      <c r="O31" s="165">
        <f>ROUND(E31*N31,2)</f>
        <v>0</v>
      </c>
      <c r="P31" s="165">
        <v>0</v>
      </c>
      <c r="Q31" s="165">
        <f>ROUND(E31*P31,2)</f>
        <v>0</v>
      </c>
      <c r="R31" s="165"/>
      <c r="S31" s="165" t="s">
        <v>220</v>
      </c>
      <c r="T31" s="165" t="s">
        <v>221</v>
      </c>
      <c r="U31" s="165">
        <v>0</v>
      </c>
      <c r="V31" s="165">
        <f>ROUND(E31*U31,2)</f>
        <v>0</v>
      </c>
      <c r="W31" s="165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265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82"/>
      <c r="B32" s="183"/>
      <c r="C32" s="184" t="s">
        <v>304</v>
      </c>
      <c r="D32" s="185"/>
      <c r="E32" s="186">
        <v>6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267</v>
      </c>
      <c r="AH32" s="166">
        <v>0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45" outlineLevel="1">
      <c r="A33" s="167">
        <v>15</v>
      </c>
      <c r="B33" s="168" t="s">
        <v>305</v>
      </c>
      <c r="C33" s="169" t="s">
        <v>306</v>
      </c>
      <c r="D33" s="170" t="s">
        <v>301</v>
      </c>
      <c r="E33" s="171">
        <v>10</v>
      </c>
      <c r="F33" s="172"/>
      <c r="G33" s="173">
        <f>ROUND(E33*F33,2)</f>
        <v>0</v>
      </c>
      <c r="H33" s="164"/>
      <c r="I33" s="165">
        <f>ROUND(E33*H33,2)</f>
        <v>0</v>
      </c>
      <c r="J33" s="164"/>
      <c r="K33" s="165">
        <f>ROUND(E33*J33,2)</f>
        <v>0</v>
      </c>
      <c r="L33" s="165">
        <v>21</v>
      </c>
      <c r="M33" s="165">
        <f>G33*(1+L33/100)</f>
        <v>0</v>
      </c>
      <c r="N33" s="165">
        <v>0</v>
      </c>
      <c r="O33" s="165">
        <f>ROUND(E33*N33,2)</f>
        <v>0</v>
      </c>
      <c r="P33" s="165">
        <v>0</v>
      </c>
      <c r="Q33" s="165">
        <f>ROUND(E33*P33,2)</f>
        <v>0</v>
      </c>
      <c r="R33" s="165"/>
      <c r="S33" s="165" t="s">
        <v>220</v>
      </c>
      <c r="T33" s="165" t="s">
        <v>221</v>
      </c>
      <c r="U33" s="165">
        <v>0</v>
      </c>
      <c r="V33" s="165">
        <f>ROUND(E33*U33,2)</f>
        <v>0</v>
      </c>
      <c r="W33" s="165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265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outlineLevel="1">
      <c r="A34" s="182"/>
      <c r="B34" s="183"/>
      <c r="C34" s="184" t="s">
        <v>307</v>
      </c>
      <c r="D34" s="185"/>
      <c r="E34" s="186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267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82"/>
      <c r="B35" s="183"/>
      <c r="C35" s="184" t="s">
        <v>308</v>
      </c>
      <c r="D35" s="185"/>
      <c r="E35" s="186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267</v>
      </c>
      <c r="AH35" s="166">
        <v>0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82"/>
      <c r="B36" s="183"/>
      <c r="C36" s="184" t="s">
        <v>309</v>
      </c>
      <c r="D36" s="185"/>
      <c r="E36" s="186">
        <v>10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267</v>
      </c>
      <c r="AH36" s="166">
        <v>0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22.5" outlineLevel="1">
      <c r="A37" s="167">
        <v>16</v>
      </c>
      <c r="B37" s="168" t="s">
        <v>310</v>
      </c>
      <c r="C37" s="169" t="s">
        <v>311</v>
      </c>
      <c r="D37" s="170" t="s">
        <v>294</v>
      </c>
      <c r="E37" s="171">
        <v>86</v>
      </c>
      <c r="F37" s="172"/>
      <c r="G37" s="173">
        <f>ROUND(E37*F37,2)</f>
        <v>0</v>
      </c>
      <c r="H37" s="164"/>
      <c r="I37" s="165">
        <f>ROUND(E37*H37,2)</f>
        <v>0</v>
      </c>
      <c r="J37" s="164"/>
      <c r="K37" s="165">
        <f>ROUND(E37*J37,2)</f>
        <v>0</v>
      </c>
      <c r="L37" s="165">
        <v>21</v>
      </c>
      <c r="M37" s="165">
        <f>G37*(1+L37/100)</f>
        <v>0</v>
      </c>
      <c r="N37" s="165">
        <v>0</v>
      </c>
      <c r="O37" s="165">
        <f>ROUND(E37*N37,2)</f>
        <v>0</v>
      </c>
      <c r="P37" s="165">
        <v>0</v>
      </c>
      <c r="Q37" s="165">
        <f>ROUND(E37*P37,2)</f>
        <v>0</v>
      </c>
      <c r="R37" s="165"/>
      <c r="S37" s="165" t="s">
        <v>220</v>
      </c>
      <c r="T37" s="165" t="s">
        <v>221</v>
      </c>
      <c r="U37" s="165">
        <v>0</v>
      </c>
      <c r="V37" s="165">
        <f>ROUND(E37*U37,2)</f>
        <v>0</v>
      </c>
      <c r="W37" s="165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265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1">
      <c r="A38" s="182"/>
      <c r="B38" s="183"/>
      <c r="C38" s="184" t="s">
        <v>312</v>
      </c>
      <c r="D38" s="185"/>
      <c r="E38" s="186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267</v>
      </c>
      <c r="AH38" s="166">
        <v>0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82"/>
      <c r="B39" s="183"/>
      <c r="C39" s="184" t="s">
        <v>313</v>
      </c>
      <c r="D39" s="185"/>
      <c r="E39" s="186">
        <v>13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267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82"/>
      <c r="B40" s="183"/>
      <c r="C40" s="184" t="s">
        <v>314</v>
      </c>
      <c r="D40" s="185"/>
      <c r="E40" s="186">
        <v>13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267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82"/>
      <c r="B41" s="183"/>
      <c r="C41" s="184" t="s">
        <v>315</v>
      </c>
      <c r="D41" s="185"/>
      <c r="E41" s="186">
        <v>23.5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267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1">
      <c r="A42" s="182"/>
      <c r="B42" s="183"/>
      <c r="C42" s="184" t="s">
        <v>316</v>
      </c>
      <c r="D42" s="185"/>
      <c r="E42" s="186">
        <v>13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267</v>
      </c>
      <c r="AH42" s="166">
        <v>0</v>
      </c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82"/>
      <c r="B43" s="183"/>
      <c r="C43" s="184" t="s">
        <v>317</v>
      </c>
      <c r="D43" s="185"/>
      <c r="E43" s="186">
        <v>23.5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267</v>
      </c>
      <c r="AH43" s="166">
        <v>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1">
      <c r="A44" s="167">
        <v>17</v>
      </c>
      <c r="B44" s="168" t="s">
        <v>318</v>
      </c>
      <c r="C44" s="169" t="s">
        <v>319</v>
      </c>
      <c r="D44" s="170" t="s">
        <v>294</v>
      </c>
      <c r="E44" s="171">
        <v>86</v>
      </c>
      <c r="F44" s="172"/>
      <c r="G44" s="173">
        <f>ROUND(E44*F44,2)</f>
        <v>0</v>
      </c>
      <c r="H44" s="164"/>
      <c r="I44" s="165">
        <f>ROUND(E44*H44,2)</f>
        <v>0</v>
      </c>
      <c r="J44" s="164"/>
      <c r="K44" s="165">
        <f>ROUND(E44*J44,2)</f>
        <v>0</v>
      </c>
      <c r="L44" s="165">
        <v>21</v>
      </c>
      <c r="M44" s="165">
        <f>G44*(1+L44/100)</f>
        <v>0</v>
      </c>
      <c r="N44" s="165">
        <v>0</v>
      </c>
      <c r="O44" s="165">
        <f>ROUND(E44*N44,2)</f>
        <v>0</v>
      </c>
      <c r="P44" s="165">
        <v>0</v>
      </c>
      <c r="Q44" s="165">
        <f>ROUND(E44*P44,2)</f>
        <v>0</v>
      </c>
      <c r="R44" s="165"/>
      <c r="S44" s="165" t="s">
        <v>243</v>
      </c>
      <c r="T44" s="165" t="s">
        <v>221</v>
      </c>
      <c r="U44" s="165">
        <v>0</v>
      </c>
      <c r="V44" s="165">
        <f>ROUND(E44*U44,2)</f>
        <v>0</v>
      </c>
      <c r="W44" s="165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282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75" outlineLevel="1">
      <c r="A45" s="182"/>
      <c r="B45" s="183"/>
      <c r="C45" s="184" t="s">
        <v>307</v>
      </c>
      <c r="D45" s="185"/>
      <c r="E45" s="186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267</v>
      </c>
      <c r="AH45" s="166">
        <v>0</v>
      </c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82"/>
      <c r="B46" s="183"/>
      <c r="C46" s="184" t="s">
        <v>313</v>
      </c>
      <c r="D46" s="185"/>
      <c r="E46" s="186">
        <v>13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267</v>
      </c>
      <c r="AH46" s="166">
        <v>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82"/>
      <c r="B47" s="183"/>
      <c r="C47" s="184" t="s">
        <v>314</v>
      </c>
      <c r="D47" s="185"/>
      <c r="E47" s="186">
        <v>13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267</v>
      </c>
      <c r="AH47" s="166">
        <v>0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75" outlineLevel="1">
      <c r="A48" s="182"/>
      <c r="B48" s="183"/>
      <c r="C48" s="184" t="s">
        <v>315</v>
      </c>
      <c r="D48" s="185"/>
      <c r="E48" s="186">
        <v>23.5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267</v>
      </c>
      <c r="AH48" s="166">
        <v>0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82"/>
      <c r="B49" s="183"/>
      <c r="C49" s="184" t="s">
        <v>316</v>
      </c>
      <c r="D49" s="185"/>
      <c r="E49" s="186">
        <v>13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267</v>
      </c>
      <c r="AH49" s="166">
        <v>0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82"/>
      <c r="B50" s="183"/>
      <c r="C50" s="184" t="s">
        <v>317</v>
      </c>
      <c r="D50" s="185"/>
      <c r="E50" s="186">
        <v>23.5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267</v>
      </c>
      <c r="AH50" s="166">
        <v>0</v>
      </c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67">
        <v>18</v>
      </c>
      <c r="B51" s="168" t="s">
        <v>320</v>
      </c>
      <c r="C51" s="169" t="s">
        <v>321</v>
      </c>
      <c r="D51" s="170" t="s">
        <v>301</v>
      </c>
      <c r="E51" s="171">
        <v>10</v>
      </c>
      <c r="F51" s="172"/>
      <c r="G51" s="173">
        <f>ROUND(E51*F51,2)</f>
        <v>0</v>
      </c>
      <c r="H51" s="164"/>
      <c r="I51" s="165">
        <f>ROUND(E51*H51,2)</f>
        <v>0</v>
      </c>
      <c r="J51" s="164"/>
      <c r="K51" s="165">
        <f>ROUND(E51*J51,2)</f>
        <v>0</v>
      </c>
      <c r="L51" s="165">
        <v>21</v>
      </c>
      <c r="M51" s="165">
        <f>G51*(1+L51/100)</f>
        <v>0</v>
      </c>
      <c r="N51" s="165">
        <v>0</v>
      </c>
      <c r="O51" s="165">
        <f>ROUND(E51*N51,2)</f>
        <v>0</v>
      </c>
      <c r="P51" s="165">
        <v>0</v>
      </c>
      <c r="Q51" s="165">
        <f>ROUND(E51*P51,2)</f>
        <v>0</v>
      </c>
      <c r="R51" s="165"/>
      <c r="S51" s="165" t="s">
        <v>243</v>
      </c>
      <c r="T51" s="165" t="s">
        <v>221</v>
      </c>
      <c r="U51" s="165">
        <v>0</v>
      </c>
      <c r="V51" s="165">
        <f>ROUND(E51*U51,2)</f>
        <v>0</v>
      </c>
      <c r="W51" s="165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282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82"/>
      <c r="B52" s="183"/>
      <c r="C52" s="184" t="s">
        <v>307</v>
      </c>
      <c r="D52" s="185"/>
      <c r="E52" s="186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267</v>
      </c>
      <c r="AH52" s="166">
        <v>0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82"/>
      <c r="B53" s="183"/>
      <c r="C53" s="184" t="s">
        <v>309</v>
      </c>
      <c r="D53" s="185"/>
      <c r="E53" s="186">
        <v>10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267</v>
      </c>
      <c r="AH53" s="166">
        <v>0</v>
      </c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1">
      <c r="A54" s="157">
        <v>19</v>
      </c>
      <c r="B54" s="158" t="s">
        <v>322</v>
      </c>
      <c r="C54" s="159" t="s">
        <v>323</v>
      </c>
      <c r="D54" s="160" t="s">
        <v>301</v>
      </c>
      <c r="E54" s="161">
        <v>10</v>
      </c>
      <c r="F54" s="162"/>
      <c r="G54" s="163">
        <f>ROUND(E54*F54,2)</f>
        <v>0</v>
      </c>
      <c r="H54" s="164"/>
      <c r="I54" s="165">
        <f>ROUND(E54*H54,2)</f>
        <v>0</v>
      </c>
      <c r="J54" s="164"/>
      <c r="K54" s="165">
        <f>ROUND(E54*J54,2)</f>
        <v>0</v>
      </c>
      <c r="L54" s="165">
        <v>21</v>
      </c>
      <c r="M54" s="165">
        <f>G54*(1+L54/100)</f>
        <v>0</v>
      </c>
      <c r="N54" s="165">
        <v>0</v>
      </c>
      <c r="O54" s="165">
        <f>ROUND(E54*N54,2)</f>
        <v>0</v>
      </c>
      <c r="P54" s="165">
        <v>0</v>
      </c>
      <c r="Q54" s="165">
        <f>ROUND(E54*P54,2)</f>
        <v>0</v>
      </c>
      <c r="R54" s="165"/>
      <c r="S54" s="165" t="s">
        <v>243</v>
      </c>
      <c r="T54" s="165" t="s">
        <v>221</v>
      </c>
      <c r="U54" s="165">
        <v>0</v>
      </c>
      <c r="V54" s="165">
        <f>ROUND(E54*U54,2)</f>
        <v>0</v>
      </c>
      <c r="W54" s="165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282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57">
        <v>20</v>
      </c>
      <c r="B55" s="158" t="s">
        <v>324</v>
      </c>
      <c r="C55" s="159" t="s">
        <v>325</v>
      </c>
      <c r="D55" s="160" t="s">
        <v>301</v>
      </c>
      <c r="E55" s="161">
        <v>5</v>
      </c>
      <c r="F55" s="162"/>
      <c r="G55" s="163">
        <f>ROUND(E55*F55,2)</f>
        <v>0</v>
      </c>
      <c r="H55" s="164"/>
      <c r="I55" s="165">
        <f>ROUND(E55*H55,2)</f>
        <v>0</v>
      </c>
      <c r="J55" s="164"/>
      <c r="K55" s="165">
        <f>ROUND(E55*J55,2)</f>
        <v>0</v>
      </c>
      <c r="L55" s="165">
        <v>21</v>
      </c>
      <c r="M55" s="165">
        <f>G55*(1+L55/100)</f>
        <v>0</v>
      </c>
      <c r="N55" s="165">
        <v>0</v>
      </c>
      <c r="O55" s="165">
        <f>ROUND(E55*N55,2)</f>
        <v>0</v>
      </c>
      <c r="P55" s="165">
        <v>0</v>
      </c>
      <c r="Q55" s="165">
        <f>ROUND(E55*P55,2)</f>
        <v>0</v>
      </c>
      <c r="R55" s="165"/>
      <c r="S55" s="165" t="s">
        <v>243</v>
      </c>
      <c r="T55" s="165" t="s">
        <v>221</v>
      </c>
      <c r="U55" s="165">
        <v>0</v>
      </c>
      <c r="V55" s="165">
        <f>ROUND(E55*U55,2)</f>
        <v>0</v>
      </c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282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67">
        <v>21</v>
      </c>
      <c r="B56" s="168" t="s">
        <v>326</v>
      </c>
      <c r="C56" s="169" t="s">
        <v>327</v>
      </c>
      <c r="D56" s="170" t="s">
        <v>264</v>
      </c>
      <c r="E56" s="171">
        <v>0.602</v>
      </c>
      <c r="F56" s="172"/>
      <c r="G56" s="173">
        <f>ROUND(E56*F56,2)</f>
        <v>0</v>
      </c>
      <c r="H56" s="164"/>
      <c r="I56" s="165">
        <f>ROUND(E56*H56,2)</f>
        <v>0</v>
      </c>
      <c r="J56" s="164"/>
      <c r="K56" s="165">
        <f>ROUND(E56*J56,2)</f>
        <v>0</v>
      </c>
      <c r="L56" s="165">
        <v>21</v>
      </c>
      <c r="M56" s="165">
        <f>G56*(1+L56/100)</f>
        <v>0</v>
      </c>
      <c r="N56" s="165">
        <v>0</v>
      </c>
      <c r="O56" s="165">
        <f>ROUND(E56*N56,2)</f>
        <v>0</v>
      </c>
      <c r="P56" s="165">
        <v>0</v>
      </c>
      <c r="Q56" s="165">
        <f>ROUND(E56*P56,2)</f>
        <v>0</v>
      </c>
      <c r="R56" s="165"/>
      <c r="S56" s="165" t="s">
        <v>243</v>
      </c>
      <c r="T56" s="165" t="s">
        <v>221</v>
      </c>
      <c r="U56" s="165">
        <v>0</v>
      </c>
      <c r="V56" s="165">
        <f>ROUND(E56*U56,2)</f>
        <v>0</v>
      </c>
      <c r="W56" s="165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282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82"/>
      <c r="B57" s="183"/>
      <c r="C57" s="184" t="s">
        <v>312</v>
      </c>
      <c r="D57" s="185"/>
      <c r="E57" s="186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267</v>
      </c>
      <c r="AH57" s="166">
        <v>0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75" outlineLevel="1">
      <c r="A58" s="182"/>
      <c r="B58" s="183"/>
      <c r="C58" s="187" t="s">
        <v>328</v>
      </c>
      <c r="D58" s="188"/>
      <c r="E58" s="189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267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1">
      <c r="A59" s="182"/>
      <c r="B59" s="183"/>
      <c r="C59" s="187" t="s">
        <v>329</v>
      </c>
      <c r="D59" s="188"/>
      <c r="E59" s="189">
        <v>13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267</v>
      </c>
      <c r="AH59" s="166">
        <v>2</v>
      </c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1">
      <c r="A60" s="182"/>
      <c r="B60" s="183"/>
      <c r="C60" s="187" t="s">
        <v>330</v>
      </c>
      <c r="D60" s="188"/>
      <c r="E60" s="189">
        <v>13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267</v>
      </c>
      <c r="AH60" s="166">
        <v>2</v>
      </c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75" outlineLevel="1">
      <c r="A61" s="182"/>
      <c r="B61" s="183"/>
      <c r="C61" s="187" t="s">
        <v>331</v>
      </c>
      <c r="D61" s="188"/>
      <c r="E61" s="189">
        <v>23.5</v>
      </c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267</v>
      </c>
      <c r="AH61" s="166">
        <v>2</v>
      </c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12.75" outlineLevel="1">
      <c r="A62" s="182"/>
      <c r="B62" s="183"/>
      <c r="C62" s="187" t="s">
        <v>332</v>
      </c>
      <c r="D62" s="188"/>
      <c r="E62" s="189">
        <v>13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267</v>
      </c>
      <c r="AH62" s="166">
        <v>2</v>
      </c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12.75" outlineLevel="1">
      <c r="A63" s="182"/>
      <c r="B63" s="183"/>
      <c r="C63" s="187" t="s">
        <v>333</v>
      </c>
      <c r="D63" s="188"/>
      <c r="E63" s="189">
        <v>23.5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267</v>
      </c>
      <c r="AH63" s="166">
        <v>2</v>
      </c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12.75" outlineLevel="1">
      <c r="A64" s="182"/>
      <c r="B64" s="183"/>
      <c r="C64" s="190" t="s">
        <v>334</v>
      </c>
      <c r="D64" s="191"/>
      <c r="E64" s="192">
        <v>86</v>
      </c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267</v>
      </c>
      <c r="AH64" s="166">
        <v>3</v>
      </c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1">
      <c r="A65" s="182"/>
      <c r="B65" s="183"/>
      <c r="C65" s="187" t="s">
        <v>335</v>
      </c>
      <c r="D65" s="188"/>
      <c r="E65" s="189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267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12.75" outlineLevel="1">
      <c r="A66" s="182"/>
      <c r="B66" s="183"/>
      <c r="C66" s="184" t="s">
        <v>336</v>
      </c>
      <c r="D66" s="185"/>
      <c r="E66" s="186">
        <v>0.602</v>
      </c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267</v>
      </c>
      <c r="AH66" s="166">
        <v>0</v>
      </c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33" ht="12.75">
      <c r="A67" s="149" t="s">
        <v>214</v>
      </c>
      <c r="B67" s="150" t="s">
        <v>72</v>
      </c>
      <c r="C67" s="151" t="s">
        <v>73</v>
      </c>
      <c r="D67" s="152"/>
      <c r="E67" s="153"/>
      <c r="F67" s="154"/>
      <c r="G67" s="155">
        <f>SUMIF(AG68:AG76,"&lt;&gt;NOR",G68:G76)</f>
        <v>0</v>
      </c>
      <c r="H67" s="156"/>
      <c r="I67" s="156">
        <f>SUM(I68:I76)</f>
        <v>0</v>
      </c>
      <c r="J67" s="156"/>
      <c r="K67" s="156">
        <f>SUM(K68:K76)</f>
        <v>0</v>
      </c>
      <c r="L67" s="156"/>
      <c r="M67" s="156">
        <f>SUM(M68:M76)</f>
        <v>0</v>
      </c>
      <c r="N67" s="156"/>
      <c r="O67" s="156">
        <f>SUM(O68:O76)</f>
        <v>0</v>
      </c>
      <c r="P67" s="156"/>
      <c r="Q67" s="156">
        <f>SUM(Q68:Q76)</f>
        <v>0</v>
      </c>
      <c r="R67" s="156"/>
      <c r="S67" s="156"/>
      <c r="T67" s="156"/>
      <c r="U67" s="156"/>
      <c r="V67" s="156">
        <f>SUM(V68:V76)</f>
        <v>0</v>
      </c>
      <c r="W67" s="156"/>
      <c r="AG67" s="1" t="s">
        <v>215</v>
      </c>
    </row>
    <row r="68" spans="1:60" ht="22.5" outlineLevel="1">
      <c r="A68" s="167">
        <v>22</v>
      </c>
      <c r="B68" s="168" t="s">
        <v>337</v>
      </c>
      <c r="C68" s="169" t="s">
        <v>338</v>
      </c>
      <c r="D68" s="170" t="s">
        <v>288</v>
      </c>
      <c r="E68" s="171">
        <v>20</v>
      </c>
      <c r="F68" s="172"/>
      <c r="G68" s="173">
        <f>ROUND(E68*F68,2)</f>
        <v>0</v>
      </c>
      <c r="H68" s="164"/>
      <c r="I68" s="165">
        <f>ROUND(E68*H68,2)</f>
        <v>0</v>
      </c>
      <c r="J68" s="164"/>
      <c r="K68" s="165">
        <f>ROUND(E68*J68,2)</f>
        <v>0</v>
      </c>
      <c r="L68" s="165">
        <v>21</v>
      </c>
      <c r="M68" s="165">
        <f>G68*(1+L68/100)</f>
        <v>0</v>
      </c>
      <c r="N68" s="165">
        <v>0</v>
      </c>
      <c r="O68" s="165">
        <f>ROUND(E68*N68,2)</f>
        <v>0</v>
      </c>
      <c r="P68" s="165">
        <v>0</v>
      </c>
      <c r="Q68" s="165">
        <f>ROUND(E68*P68,2)</f>
        <v>0</v>
      </c>
      <c r="R68" s="165"/>
      <c r="S68" s="165" t="s">
        <v>220</v>
      </c>
      <c r="T68" s="165" t="s">
        <v>221</v>
      </c>
      <c r="U68" s="165">
        <v>0</v>
      </c>
      <c r="V68" s="165">
        <f>ROUND(E68*U68,2)</f>
        <v>0</v>
      </c>
      <c r="W68" s="165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265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22.5" outlineLevel="1">
      <c r="A69" s="182"/>
      <c r="B69" s="183"/>
      <c r="C69" s="184" t="s">
        <v>339</v>
      </c>
      <c r="D69" s="185"/>
      <c r="E69" s="186">
        <v>20</v>
      </c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267</v>
      </c>
      <c r="AH69" s="166">
        <v>0</v>
      </c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22.5" outlineLevel="1">
      <c r="A70" s="167">
        <v>23</v>
      </c>
      <c r="B70" s="168" t="s">
        <v>340</v>
      </c>
      <c r="C70" s="169" t="s">
        <v>341</v>
      </c>
      <c r="D70" s="170" t="s">
        <v>288</v>
      </c>
      <c r="E70" s="171">
        <v>66.45</v>
      </c>
      <c r="F70" s="172"/>
      <c r="G70" s="173">
        <f>ROUND(E70*F70,2)</f>
        <v>0</v>
      </c>
      <c r="H70" s="164"/>
      <c r="I70" s="165">
        <f>ROUND(E70*H70,2)</f>
        <v>0</v>
      </c>
      <c r="J70" s="164"/>
      <c r="K70" s="165">
        <f>ROUND(E70*J70,2)</f>
        <v>0</v>
      </c>
      <c r="L70" s="165">
        <v>21</v>
      </c>
      <c r="M70" s="165">
        <f>G70*(1+L70/100)</f>
        <v>0</v>
      </c>
      <c r="N70" s="165">
        <v>0</v>
      </c>
      <c r="O70" s="165">
        <f>ROUND(E70*N70,2)</f>
        <v>0</v>
      </c>
      <c r="P70" s="165">
        <v>0</v>
      </c>
      <c r="Q70" s="165">
        <f>ROUND(E70*P70,2)</f>
        <v>0</v>
      </c>
      <c r="R70" s="165"/>
      <c r="S70" s="165" t="s">
        <v>220</v>
      </c>
      <c r="T70" s="165" t="s">
        <v>221</v>
      </c>
      <c r="U70" s="165">
        <v>0</v>
      </c>
      <c r="V70" s="165">
        <f>ROUND(E70*U70,2)</f>
        <v>0</v>
      </c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265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1">
      <c r="A71" s="182"/>
      <c r="B71" s="183"/>
      <c r="C71" s="184" t="s">
        <v>342</v>
      </c>
      <c r="D71" s="185"/>
      <c r="E71" s="186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267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1">
      <c r="A72" s="182"/>
      <c r="B72" s="183"/>
      <c r="C72" s="184" t="s">
        <v>343</v>
      </c>
      <c r="D72" s="185"/>
      <c r="E72" s="186">
        <v>7.15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267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outlineLevel="1">
      <c r="A73" s="182"/>
      <c r="B73" s="183"/>
      <c r="C73" s="184" t="s">
        <v>344</v>
      </c>
      <c r="D73" s="185"/>
      <c r="E73" s="186">
        <v>48.8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267</v>
      </c>
      <c r="AH73" s="166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75" outlineLevel="1">
      <c r="A74" s="182"/>
      <c r="B74" s="183"/>
      <c r="C74" s="184" t="s">
        <v>345</v>
      </c>
      <c r="D74" s="185"/>
      <c r="E74" s="186">
        <v>10.5</v>
      </c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267</v>
      </c>
      <c r="AH74" s="166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12.75" outlineLevel="1">
      <c r="A75" s="167">
        <v>24</v>
      </c>
      <c r="B75" s="168" t="s">
        <v>346</v>
      </c>
      <c r="C75" s="169" t="s">
        <v>347</v>
      </c>
      <c r="D75" s="170" t="s">
        <v>294</v>
      </c>
      <c r="E75" s="171">
        <v>203.55</v>
      </c>
      <c r="F75" s="172"/>
      <c r="G75" s="173">
        <f>ROUND(E75*F75,2)</f>
        <v>0</v>
      </c>
      <c r="H75" s="164"/>
      <c r="I75" s="165">
        <f>ROUND(E75*H75,2)</f>
        <v>0</v>
      </c>
      <c r="J75" s="164"/>
      <c r="K75" s="165">
        <f>ROUND(E75*J75,2)</f>
        <v>0</v>
      </c>
      <c r="L75" s="165">
        <v>21</v>
      </c>
      <c r="M75" s="165">
        <f>G75*(1+L75/100)</f>
        <v>0</v>
      </c>
      <c r="N75" s="165">
        <v>0</v>
      </c>
      <c r="O75" s="165">
        <f>ROUND(E75*N75,2)</f>
        <v>0</v>
      </c>
      <c r="P75" s="165">
        <v>0</v>
      </c>
      <c r="Q75" s="165">
        <f>ROUND(E75*P75,2)</f>
        <v>0</v>
      </c>
      <c r="R75" s="165"/>
      <c r="S75" s="165" t="s">
        <v>243</v>
      </c>
      <c r="T75" s="165" t="s">
        <v>221</v>
      </c>
      <c r="U75" s="165">
        <v>0</v>
      </c>
      <c r="V75" s="165">
        <f>ROUND(E75*U75,2)</f>
        <v>0</v>
      </c>
      <c r="W75" s="165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282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75" outlineLevel="1">
      <c r="A76" s="182"/>
      <c r="B76" s="183"/>
      <c r="C76" s="184" t="s">
        <v>348</v>
      </c>
      <c r="D76" s="185"/>
      <c r="E76" s="186">
        <v>203.55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267</v>
      </c>
      <c r="AH76" s="166">
        <v>0</v>
      </c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33" ht="12.75">
      <c r="A77" s="149" t="s">
        <v>214</v>
      </c>
      <c r="B77" s="150" t="s">
        <v>74</v>
      </c>
      <c r="C77" s="151" t="s">
        <v>75</v>
      </c>
      <c r="D77" s="152"/>
      <c r="E77" s="153"/>
      <c r="F77" s="154"/>
      <c r="G77" s="155">
        <f>SUMIF(AG78:AG142,"&lt;&gt;NOR",G78:G142)</f>
        <v>0</v>
      </c>
      <c r="H77" s="156"/>
      <c r="I77" s="156">
        <f>SUM(I78:I142)</f>
        <v>0</v>
      </c>
      <c r="J77" s="156"/>
      <c r="K77" s="156">
        <f>SUM(K78:K142)</f>
        <v>0</v>
      </c>
      <c r="L77" s="156"/>
      <c r="M77" s="156">
        <f>SUM(M78:M142)</f>
        <v>0</v>
      </c>
      <c r="N77" s="156"/>
      <c r="O77" s="156">
        <f>SUM(O78:O142)</f>
        <v>0</v>
      </c>
      <c r="P77" s="156"/>
      <c r="Q77" s="156">
        <f>SUM(Q78:Q142)</f>
        <v>0</v>
      </c>
      <c r="R77" s="156"/>
      <c r="S77" s="156"/>
      <c r="T77" s="156"/>
      <c r="U77" s="156"/>
      <c r="V77" s="156">
        <f>SUM(V78:V142)</f>
        <v>0</v>
      </c>
      <c r="W77" s="156"/>
      <c r="AG77" s="1" t="s">
        <v>215</v>
      </c>
    </row>
    <row r="78" spans="1:60" ht="33.75" outlineLevel="1">
      <c r="A78" s="167">
        <v>25</v>
      </c>
      <c r="B78" s="168" t="s">
        <v>349</v>
      </c>
      <c r="C78" s="169" t="s">
        <v>350</v>
      </c>
      <c r="D78" s="170" t="s">
        <v>264</v>
      </c>
      <c r="E78" s="171">
        <v>1.5265</v>
      </c>
      <c r="F78" s="172"/>
      <c r="G78" s="173">
        <f>ROUND(E78*F78,2)</f>
        <v>0</v>
      </c>
      <c r="H78" s="164"/>
      <c r="I78" s="165">
        <f>ROUND(E78*H78,2)</f>
        <v>0</v>
      </c>
      <c r="J78" s="164"/>
      <c r="K78" s="165">
        <f>ROUND(E78*J78,2)</f>
        <v>0</v>
      </c>
      <c r="L78" s="165">
        <v>21</v>
      </c>
      <c r="M78" s="165">
        <f>G78*(1+L78/100)</f>
        <v>0</v>
      </c>
      <c r="N78" s="165">
        <v>0</v>
      </c>
      <c r="O78" s="165">
        <f>ROUND(E78*N78,2)</f>
        <v>0</v>
      </c>
      <c r="P78" s="165">
        <v>0</v>
      </c>
      <c r="Q78" s="165">
        <f>ROUND(E78*P78,2)</f>
        <v>0</v>
      </c>
      <c r="R78" s="165"/>
      <c r="S78" s="165" t="s">
        <v>220</v>
      </c>
      <c r="T78" s="165" t="s">
        <v>221</v>
      </c>
      <c r="U78" s="165">
        <v>0</v>
      </c>
      <c r="V78" s="165">
        <f>ROUND(E78*U78,2)</f>
        <v>0</v>
      </c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265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33.75" outlineLevel="1">
      <c r="A79" s="182"/>
      <c r="B79" s="183"/>
      <c r="C79" s="184" t="s">
        <v>351</v>
      </c>
      <c r="D79" s="185"/>
      <c r="E79" s="186">
        <v>1.5265</v>
      </c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267</v>
      </c>
      <c r="AH79" s="166">
        <v>0</v>
      </c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33.75" outlineLevel="1">
      <c r="A80" s="167">
        <v>26</v>
      </c>
      <c r="B80" s="168" t="s">
        <v>352</v>
      </c>
      <c r="C80" s="169" t="s">
        <v>353</v>
      </c>
      <c r="D80" s="170" t="s">
        <v>264</v>
      </c>
      <c r="E80" s="171">
        <v>12.48825</v>
      </c>
      <c r="F80" s="172"/>
      <c r="G80" s="173">
        <f>ROUND(E80*F80,2)</f>
        <v>0</v>
      </c>
      <c r="H80" s="164"/>
      <c r="I80" s="165">
        <f>ROUND(E80*H80,2)</f>
        <v>0</v>
      </c>
      <c r="J80" s="164"/>
      <c r="K80" s="165">
        <f>ROUND(E80*J80,2)</f>
        <v>0</v>
      </c>
      <c r="L80" s="165">
        <v>21</v>
      </c>
      <c r="M80" s="165">
        <f>G80*(1+L80/100)</f>
        <v>0</v>
      </c>
      <c r="N80" s="165">
        <v>0</v>
      </c>
      <c r="O80" s="165">
        <f>ROUND(E80*N80,2)</f>
        <v>0</v>
      </c>
      <c r="P80" s="165">
        <v>0</v>
      </c>
      <c r="Q80" s="165">
        <f>ROUND(E80*P80,2)</f>
        <v>0</v>
      </c>
      <c r="R80" s="165"/>
      <c r="S80" s="165" t="s">
        <v>220</v>
      </c>
      <c r="T80" s="165" t="s">
        <v>221</v>
      </c>
      <c r="U80" s="165">
        <v>0</v>
      </c>
      <c r="V80" s="165">
        <f>ROUND(E80*U80,2)</f>
        <v>0</v>
      </c>
      <c r="W80" s="165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265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33.75" outlineLevel="1">
      <c r="A81" s="182"/>
      <c r="B81" s="183"/>
      <c r="C81" s="184" t="s">
        <v>354</v>
      </c>
      <c r="D81" s="185"/>
      <c r="E81" s="186">
        <v>8.08275</v>
      </c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267</v>
      </c>
      <c r="AH81" s="166">
        <v>0</v>
      </c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1">
      <c r="A82" s="182"/>
      <c r="B82" s="183"/>
      <c r="C82" s="184" t="s">
        <v>355</v>
      </c>
      <c r="D82" s="185"/>
      <c r="E82" s="186">
        <v>4.4055</v>
      </c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267</v>
      </c>
      <c r="AH82" s="166">
        <v>0</v>
      </c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33.75" outlineLevel="1">
      <c r="A83" s="167">
        <v>27</v>
      </c>
      <c r="B83" s="168" t="s">
        <v>356</v>
      </c>
      <c r="C83" s="169" t="s">
        <v>357</v>
      </c>
      <c r="D83" s="170" t="s">
        <v>288</v>
      </c>
      <c r="E83" s="171">
        <v>149.5475</v>
      </c>
      <c r="F83" s="172"/>
      <c r="G83" s="173">
        <f>ROUND(E83*F83,2)</f>
        <v>0</v>
      </c>
      <c r="H83" s="164"/>
      <c r="I83" s="165">
        <f>ROUND(E83*H83,2)</f>
        <v>0</v>
      </c>
      <c r="J83" s="164"/>
      <c r="K83" s="165">
        <f>ROUND(E83*J83,2)</f>
        <v>0</v>
      </c>
      <c r="L83" s="165">
        <v>21</v>
      </c>
      <c r="M83" s="165">
        <f>G83*(1+L83/100)</f>
        <v>0</v>
      </c>
      <c r="N83" s="165">
        <v>0</v>
      </c>
      <c r="O83" s="165">
        <f>ROUND(E83*N83,2)</f>
        <v>0</v>
      </c>
      <c r="P83" s="165">
        <v>0</v>
      </c>
      <c r="Q83" s="165">
        <f>ROUND(E83*P83,2)</f>
        <v>0</v>
      </c>
      <c r="R83" s="165"/>
      <c r="S83" s="165" t="s">
        <v>220</v>
      </c>
      <c r="T83" s="165" t="s">
        <v>221</v>
      </c>
      <c r="U83" s="165">
        <v>0</v>
      </c>
      <c r="V83" s="165">
        <f>ROUND(E83*U83,2)</f>
        <v>0</v>
      </c>
      <c r="W83" s="165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265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1">
      <c r="A84" s="182"/>
      <c r="B84" s="183"/>
      <c r="C84" s="184" t="s">
        <v>358</v>
      </c>
      <c r="D84" s="185"/>
      <c r="E84" s="186">
        <v>9.0125</v>
      </c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267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1">
      <c r="A85" s="182"/>
      <c r="B85" s="183"/>
      <c r="C85" s="184" t="s">
        <v>359</v>
      </c>
      <c r="D85" s="185"/>
      <c r="E85" s="186">
        <v>36</v>
      </c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267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1">
      <c r="A86" s="182"/>
      <c r="B86" s="183"/>
      <c r="C86" s="184" t="s">
        <v>360</v>
      </c>
      <c r="D86" s="185"/>
      <c r="E86" s="186">
        <v>104.535</v>
      </c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6"/>
      <c r="Y86" s="166"/>
      <c r="Z86" s="166"/>
      <c r="AA86" s="166"/>
      <c r="AB86" s="166"/>
      <c r="AC86" s="166"/>
      <c r="AD86" s="166"/>
      <c r="AE86" s="166"/>
      <c r="AF86" s="166"/>
      <c r="AG86" s="166" t="s">
        <v>267</v>
      </c>
      <c r="AH86" s="166">
        <v>0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22.5" outlineLevel="1">
      <c r="A87" s="167">
        <v>28</v>
      </c>
      <c r="B87" s="168" t="s">
        <v>361</v>
      </c>
      <c r="C87" s="169" t="s">
        <v>362</v>
      </c>
      <c r="D87" s="170" t="s">
        <v>288</v>
      </c>
      <c r="E87" s="171">
        <v>56.24</v>
      </c>
      <c r="F87" s="172"/>
      <c r="G87" s="173">
        <f>ROUND(E87*F87,2)</f>
        <v>0</v>
      </c>
      <c r="H87" s="164"/>
      <c r="I87" s="165">
        <f>ROUND(E87*H87,2)</f>
        <v>0</v>
      </c>
      <c r="J87" s="164"/>
      <c r="K87" s="165">
        <f>ROUND(E87*J87,2)</f>
        <v>0</v>
      </c>
      <c r="L87" s="165">
        <v>21</v>
      </c>
      <c r="M87" s="165">
        <f>G87*(1+L87/100)</f>
        <v>0</v>
      </c>
      <c r="N87" s="165">
        <v>0</v>
      </c>
      <c r="O87" s="165">
        <f>ROUND(E87*N87,2)</f>
        <v>0</v>
      </c>
      <c r="P87" s="165">
        <v>0</v>
      </c>
      <c r="Q87" s="165">
        <f>ROUND(E87*P87,2)</f>
        <v>0</v>
      </c>
      <c r="R87" s="165"/>
      <c r="S87" s="165" t="s">
        <v>220</v>
      </c>
      <c r="T87" s="165" t="s">
        <v>221</v>
      </c>
      <c r="U87" s="165">
        <v>0</v>
      </c>
      <c r="V87" s="165">
        <f>ROUND(E87*U87,2)</f>
        <v>0</v>
      </c>
      <c r="W87" s="165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265</v>
      </c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1">
      <c r="A88" s="182"/>
      <c r="B88" s="183"/>
      <c r="C88" s="184" t="s">
        <v>363</v>
      </c>
      <c r="D88" s="185"/>
      <c r="E88" s="186">
        <v>56.24</v>
      </c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267</v>
      </c>
      <c r="AH88" s="166">
        <v>0</v>
      </c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22.5" outlineLevel="1">
      <c r="A89" s="167">
        <v>29</v>
      </c>
      <c r="B89" s="168" t="s">
        <v>364</v>
      </c>
      <c r="C89" s="169" t="s">
        <v>365</v>
      </c>
      <c r="D89" s="170" t="s">
        <v>366</v>
      </c>
      <c r="E89" s="171">
        <v>0.352</v>
      </c>
      <c r="F89" s="172"/>
      <c r="G89" s="173">
        <f>ROUND(E89*F89,2)</f>
        <v>0</v>
      </c>
      <c r="H89" s="164"/>
      <c r="I89" s="165">
        <f>ROUND(E89*H89,2)</f>
        <v>0</v>
      </c>
      <c r="J89" s="164"/>
      <c r="K89" s="165">
        <f>ROUND(E89*J89,2)</f>
        <v>0</v>
      </c>
      <c r="L89" s="165">
        <v>21</v>
      </c>
      <c r="M89" s="165">
        <f>G89*(1+L89/100)</f>
        <v>0</v>
      </c>
      <c r="N89" s="165">
        <v>0</v>
      </c>
      <c r="O89" s="165">
        <f>ROUND(E89*N89,2)</f>
        <v>0</v>
      </c>
      <c r="P89" s="165">
        <v>0</v>
      </c>
      <c r="Q89" s="165">
        <f>ROUND(E89*P89,2)</f>
        <v>0</v>
      </c>
      <c r="R89" s="165"/>
      <c r="S89" s="165" t="s">
        <v>220</v>
      </c>
      <c r="T89" s="165" t="s">
        <v>221</v>
      </c>
      <c r="U89" s="165">
        <v>0</v>
      </c>
      <c r="V89" s="165">
        <f>ROUND(E89*U89,2)</f>
        <v>0</v>
      </c>
      <c r="W89" s="165"/>
      <c r="X89" s="166"/>
      <c r="Y89" s="166"/>
      <c r="Z89" s="166"/>
      <c r="AA89" s="166"/>
      <c r="AB89" s="166"/>
      <c r="AC89" s="166"/>
      <c r="AD89" s="166"/>
      <c r="AE89" s="166"/>
      <c r="AF89" s="166"/>
      <c r="AG89" s="166" t="s">
        <v>265</v>
      </c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1">
      <c r="A90" s="182"/>
      <c r="B90" s="183"/>
      <c r="C90" s="184" t="s">
        <v>367</v>
      </c>
      <c r="D90" s="185"/>
      <c r="E90" s="186">
        <v>0.352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6"/>
      <c r="Y90" s="166"/>
      <c r="Z90" s="166"/>
      <c r="AA90" s="166"/>
      <c r="AB90" s="166"/>
      <c r="AC90" s="166"/>
      <c r="AD90" s="166"/>
      <c r="AE90" s="166"/>
      <c r="AF90" s="166"/>
      <c r="AG90" s="166" t="s">
        <v>267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22.5" outlineLevel="1">
      <c r="A91" s="167">
        <v>30</v>
      </c>
      <c r="B91" s="168" t="s">
        <v>368</v>
      </c>
      <c r="C91" s="169" t="s">
        <v>369</v>
      </c>
      <c r="D91" s="170" t="s">
        <v>301</v>
      </c>
      <c r="E91" s="171">
        <v>8</v>
      </c>
      <c r="F91" s="172"/>
      <c r="G91" s="173">
        <f>ROUND(E91*F91,2)</f>
        <v>0</v>
      </c>
      <c r="H91" s="164"/>
      <c r="I91" s="165">
        <f>ROUND(E91*H91,2)</f>
        <v>0</v>
      </c>
      <c r="J91" s="164"/>
      <c r="K91" s="165">
        <f>ROUND(E91*J91,2)</f>
        <v>0</v>
      </c>
      <c r="L91" s="165">
        <v>21</v>
      </c>
      <c r="M91" s="165">
        <f>G91*(1+L91/100)</f>
        <v>0</v>
      </c>
      <c r="N91" s="165">
        <v>0</v>
      </c>
      <c r="O91" s="165">
        <f>ROUND(E91*N91,2)</f>
        <v>0</v>
      </c>
      <c r="P91" s="165">
        <v>0</v>
      </c>
      <c r="Q91" s="165">
        <f>ROUND(E91*P91,2)</f>
        <v>0</v>
      </c>
      <c r="R91" s="165"/>
      <c r="S91" s="165" t="s">
        <v>243</v>
      </c>
      <c r="T91" s="165" t="s">
        <v>221</v>
      </c>
      <c r="U91" s="165">
        <v>0</v>
      </c>
      <c r="V91" s="165">
        <f>ROUND(E91*U91,2)</f>
        <v>0</v>
      </c>
      <c r="W91" s="165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282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outlineLevel="1">
      <c r="A92" s="182"/>
      <c r="B92" s="183"/>
      <c r="C92" s="184" t="s">
        <v>370</v>
      </c>
      <c r="D92" s="185"/>
      <c r="E92" s="186">
        <v>8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 t="s">
        <v>267</v>
      </c>
      <c r="AH92" s="166">
        <v>0</v>
      </c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12.75" outlineLevel="1">
      <c r="A93" s="167">
        <v>31</v>
      </c>
      <c r="B93" s="168" t="s">
        <v>371</v>
      </c>
      <c r="C93" s="169" t="s">
        <v>372</v>
      </c>
      <c r="D93" s="170" t="s">
        <v>301</v>
      </c>
      <c r="E93" s="171">
        <v>2</v>
      </c>
      <c r="F93" s="172"/>
      <c r="G93" s="173">
        <f>ROUND(E93*F93,2)</f>
        <v>0</v>
      </c>
      <c r="H93" s="164"/>
      <c r="I93" s="165">
        <f>ROUND(E93*H93,2)</f>
        <v>0</v>
      </c>
      <c r="J93" s="164"/>
      <c r="K93" s="165">
        <f>ROUND(E93*J93,2)</f>
        <v>0</v>
      </c>
      <c r="L93" s="165">
        <v>21</v>
      </c>
      <c r="M93" s="165">
        <f>G93*(1+L93/100)</f>
        <v>0</v>
      </c>
      <c r="N93" s="165">
        <v>0</v>
      </c>
      <c r="O93" s="165">
        <f>ROUND(E93*N93,2)</f>
        <v>0</v>
      </c>
      <c r="P93" s="165">
        <v>0</v>
      </c>
      <c r="Q93" s="165">
        <f>ROUND(E93*P93,2)</f>
        <v>0</v>
      </c>
      <c r="R93" s="165"/>
      <c r="S93" s="165" t="s">
        <v>243</v>
      </c>
      <c r="T93" s="165" t="s">
        <v>221</v>
      </c>
      <c r="U93" s="165">
        <v>0</v>
      </c>
      <c r="V93" s="165">
        <f>ROUND(E93*U93,2)</f>
        <v>0</v>
      </c>
      <c r="W93" s="165"/>
      <c r="X93" s="166"/>
      <c r="Y93" s="166"/>
      <c r="Z93" s="166"/>
      <c r="AA93" s="166"/>
      <c r="AB93" s="166"/>
      <c r="AC93" s="166"/>
      <c r="AD93" s="166"/>
      <c r="AE93" s="166"/>
      <c r="AF93" s="166"/>
      <c r="AG93" s="166" t="s">
        <v>282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75" outlineLevel="1">
      <c r="A94" s="182"/>
      <c r="B94" s="183"/>
      <c r="C94" s="184" t="s">
        <v>373</v>
      </c>
      <c r="D94" s="185"/>
      <c r="E94" s="186">
        <v>2</v>
      </c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267</v>
      </c>
      <c r="AH94" s="166">
        <v>0</v>
      </c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outlineLevel="1">
      <c r="A95" s="167">
        <v>32</v>
      </c>
      <c r="B95" s="168" t="s">
        <v>374</v>
      </c>
      <c r="C95" s="169" t="s">
        <v>375</v>
      </c>
      <c r="D95" s="170" t="s">
        <v>301</v>
      </c>
      <c r="E95" s="171">
        <v>12</v>
      </c>
      <c r="F95" s="172"/>
      <c r="G95" s="173">
        <f>ROUND(E95*F95,2)</f>
        <v>0</v>
      </c>
      <c r="H95" s="164"/>
      <c r="I95" s="165">
        <f>ROUND(E95*H95,2)</f>
        <v>0</v>
      </c>
      <c r="J95" s="164"/>
      <c r="K95" s="165">
        <f>ROUND(E95*J95,2)</f>
        <v>0</v>
      </c>
      <c r="L95" s="165">
        <v>21</v>
      </c>
      <c r="M95" s="165">
        <f>G95*(1+L95/100)</f>
        <v>0</v>
      </c>
      <c r="N95" s="165">
        <v>0</v>
      </c>
      <c r="O95" s="165">
        <f>ROUND(E95*N95,2)</f>
        <v>0</v>
      </c>
      <c r="P95" s="165">
        <v>0</v>
      </c>
      <c r="Q95" s="165">
        <f>ROUND(E95*P95,2)</f>
        <v>0</v>
      </c>
      <c r="R95" s="165"/>
      <c r="S95" s="165" t="s">
        <v>243</v>
      </c>
      <c r="T95" s="165" t="s">
        <v>221</v>
      </c>
      <c r="U95" s="165">
        <v>0</v>
      </c>
      <c r="V95" s="165">
        <f>ROUND(E95*U95,2)</f>
        <v>0</v>
      </c>
      <c r="W95" s="165"/>
      <c r="X95" s="166"/>
      <c r="Y95" s="166"/>
      <c r="Z95" s="166"/>
      <c r="AA95" s="166"/>
      <c r="AB95" s="166"/>
      <c r="AC95" s="166"/>
      <c r="AD95" s="166"/>
      <c r="AE95" s="166"/>
      <c r="AF95" s="166"/>
      <c r="AG95" s="166" t="s">
        <v>282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outlineLevel="1">
      <c r="A96" s="182"/>
      <c r="B96" s="183"/>
      <c r="C96" s="184" t="s">
        <v>376</v>
      </c>
      <c r="D96" s="185"/>
      <c r="E96" s="186">
        <v>10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6"/>
      <c r="Y96" s="166"/>
      <c r="Z96" s="166"/>
      <c r="AA96" s="166"/>
      <c r="AB96" s="166"/>
      <c r="AC96" s="166"/>
      <c r="AD96" s="166"/>
      <c r="AE96" s="166"/>
      <c r="AF96" s="166"/>
      <c r="AG96" s="166" t="s">
        <v>267</v>
      </c>
      <c r="AH96" s="166">
        <v>0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12.75" outlineLevel="1">
      <c r="A97" s="182"/>
      <c r="B97" s="183"/>
      <c r="C97" s="184" t="s">
        <v>373</v>
      </c>
      <c r="D97" s="185"/>
      <c r="E97" s="186">
        <v>2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267</v>
      </c>
      <c r="AH97" s="166">
        <v>0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1">
      <c r="A98" s="167">
        <v>33</v>
      </c>
      <c r="B98" s="168" t="s">
        <v>377</v>
      </c>
      <c r="C98" s="169" t="s">
        <v>378</v>
      </c>
      <c r="D98" s="170" t="s">
        <v>301</v>
      </c>
      <c r="E98" s="171">
        <v>26</v>
      </c>
      <c r="F98" s="172"/>
      <c r="G98" s="173">
        <f>ROUND(E98*F98,2)</f>
        <v>0</v>
      </c>
      <c r="H98" s="164"/>
      <c r="I98" s="165">
        <f>ROUND(E98*H98,2)</f>
        <v>0</v>
      </c>
      <c r="J98" s="164"/>
      <c r="K98" s="165">
        <f>ROUND(E98*J98,2)</f>
        <v>0</v>
      </c>
      <c r="L98" s="165">
        <v>21</v>
      </c>
      <c r="M98" s="165">
        <f>G98*(1+L98/100)</f>
        <v>0</v>
      </c>
      <c r="N98" s="165">
        <v>0</v>
      </c>
      <c r="O98" s="165">
        <f>ROUND(E98*N98,2)</f>
        <v>0</v>
      </c>
      <c r="P98" s="165">
        <v>0</v>
      </c>
      <c r="Q98" s="165">
        <f>ROUND(E98*P98,2)</f>
        <v>0</v>
      </c>
      <c r="R98" s="165"/>
      <c r="S98" s="165" t="s">
        <v>243</v>
      </c>
      <c r="T98" s="165" t="s">
        <v>221</v>
      </c>
      <c r="U98" s="165">
        <v>0</v>
      </c>
      <c r="V98" s="165">
        <f>ROUND(E98*U98,2)</f>
        <v>0</v>
      </c>
      <c r="W98" s="165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282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12.75" outlineLevel="1">
      <c r="A99" s="182"/>
      <c r="B99" s="183"/>
      <c r="C99" s="184" t="s">
        <v>379</v>
      </c>
      <c r="D99" s="185"/>
      <c r="E99" s="186">
        <v>18</v>
      </c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6"/>
      <c r="Y99" s="166"/>
      <c r="Z99" s="166"/>
      <c r="AA99" s="166"/>
      <c r="AB99" s="166"/>
      <c r="AC99" s="166"/>
      <c r="AD99" s="166"/>
      <c r="AE99" s="166"/>
      <c r="AF99" s="166"/>
      <c r="AG99" s="166" t="s">
        <v>267</v>
      </c>
      <c r="AH99" s="166">
        <v>0</v>
      </c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12.75" outlineLevel="1">
      <c r="A100" s="182"/>
      <c r="B100" s="183"/>
      <c r="C100" s="184" t="s">
        <v>380</v>
      </c>
      <c r="D100" s="185"/>
      <c r="E100" s="186">
        <v>4</v>
      </c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267</v>
      </c>
      <c r="AH100" s="166">
        <v>0</v>
      </c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75" outlineLevel="1">
      <c r="A101" s="182"/>
      <c r="B101" s="183"/>
      <c r="C101" s="184" t="s">
        <v>381</v>
      </c>
      <c r="D101" s="185"/>
      <c r="E101" s="186">
        <v>4</v>
      </c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267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12.75" outlineLevel="1">
      <c r="A102" s="167">
        <v>34</v>
      </c>
      <c r="B102" s="168" t="s">
        <v>382</v>
      </c>
      <c r="C102" s="169" t="s">
        <v>383</v>
      </c>
      <c r="D102" s="170" t="s">
        <v>301</v>
      </c>
      <c r="E102" s="171">
        <v>4</v>
      </c>
      <c r="F102" s="172"/>
      <c r="G102" s="173">
        <f>ROUND(E102*F102,2)</f>
        <v>0</v>
      </c>
      <c r="H102" s="164"/>
      <c r="I102" s="165">
        <f>ROUND(E102*H102,2)</f>
        <v>0</v>
      </c>
      <c r="J102" s="164"/>
      <c r="K102" s="165">
        <f>ROUND(E102*J102,2)</f>
        <v>0</v>
      </c>
      <c r="L102" s="165">
        <v>21</v>
      </c>
      <c r="M102" s="165">
        <f>G102*(1+L102/100)</f>
        <v>0</v>
      </c>
      <c r="N102" s="165">
        <v>0</v>
      </c>
      <c r="O102" s="165">
        <f>ROUND(E102*N102,2)</f>
        <v>0</v>
      </c>
      <c r="P102" s="165">
        <v>0</v>
      </c>
      <c r="Q102" s="165">
        <f>ROUND(E102*P102,2)</f>
        <v>0</v>
      </c>
      <c r="R102" s="165"/>
      <c r="S102" s="165" t="s">
        <v>243</v>
      </c>
      <c r="T102" s="165" t="s">
        <v>221</v>
      </c>
      <c r="U102" s="165">
        <v>0</v>
      </c>
      <c r="V102" s="165">
        <f>ROUND(E102*U102,2)</f>
        <v>0</v>
      </c>
      <c r="W102" s="165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282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ht="12.75" outlineLevel="1">
      <c r="A103" s="182"/>
      <c r="B103" s="183"/>
      <c r="C103" s="184" t="s">
        <v>384</v>
      </c>
      <c r="D103" s="185"/>
      <c r="E103" s="186">
        <v>2</v>
      </c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 t="s">
        <v>267</v>
      </c>
      <c r="AH103" s="166">
        <v>0</v>
      </c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12.75" outlineLevel="1">
      <c r="A104" s="182"/>
      <c r="B104" s="183"/>
      <c r="C104" s="184" t="s">
        <v>373</v>
      </c>
      <c r="D104" s="185"/>
      <c r="E104" s="186">
        <v>2</v>
      </c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267</v>
      </c>
      <c r="AH104" s="166">
        <v>0</v>
      </c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outlineLevel="1">
      <c r="A105" s="167">
        <v>35</v>
      </c>
      <c r="B105" s="168" t="s">
        <v>385</v>
      </c>
      <c r="C105" s="169" t="s">
        <v>386</v>
      </c>
      <c r="D105" s="170" t="s">
        <v>301</v>
      </c>
      <c r="E105" s="171">
        <v>10</v>
      </c>
      <c r="F105" s="172"/>
      <c r="G105" s="173">
        <f>ROUND(E105*F105,2)</f>
        <v>0</v>
      </c>
      <c r="H105" s="164"/>
      <c r="I105" s="165">
        <f>ROUND(E105*H105,2)</f>
        <v>0</v>
      </c>
      <c r="J105" s="164"/>
      <c r="K105" s="165">
        <f>ROUND(E105*J105,2)</f>
        <v>0</v>
      </c>
      <c r="L105" s="165">
        <v>21</v>
      </c>
      <c r="M105" s="165">
        <f>G105*(1+L105/100)</f>
        <v>0</v>
      </c>
      <c r="N105" s="165">
        <v>0</v>
      </c>
      <c r="O105" s="165">
        <f>ROUND(E105*N105,2)</f>
        <v>0</v>
      </c>
      <c r="P105" s="165">
        <v>0</v>
      </c>
      <c r="Q105" s="165">
        <f>ROUND(E105*P105,2)</f>
        <v>0</v>
      </c>
      <c r="R105" s="165"/>
      <c r="S105" s="165" t="s">
        <v>243</v>
      </c>
      <c r="T105" s="165" t="s">
        <v>221</v>
      </c>
      <c r="U105" s="165">
        <v>0</v>
      </c>
      <c r="V105" s="165">
        <f>ROUND(E105*U105,2)</f>
        <v>0</v>
      </c>
      <c r="W105" s="165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 t="s">
        <v>282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12.75" outlineLevel="1">
      <c r="A106" s="182"/>
      <c r="B106" s="183"/>
      <c r="C106" s="184" t="s">
        <v>387</v>
      </c>
      <c r="D106" s="185"/>
      <c r="E106" s="186">
        <v>10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267</v>
      </c>
      <c r="AH106" s="166">
        <v>0</v>
      </c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22.5" outlineLevel="1">
      <c r="A107" s="167">
        <v>36</v>
      </c>
      <c r="B107" s="168" t="s">
        <v>388</v>
      </c>
      <c r="C107" s="169" t="s">
        <v>389</v>
      </c>
      <c r="D107" s="170" t="s">
        <v>301</v>
      </c>
      <c r="E107" s="171">
        <v>2</v>
      </c>
      <c r="F107" s="172"/>
      <c r="G107" s="173">
        <f>ROUND(E107*F107,2)</f>
        <v>0</v>
      </c>
      <c r="H107" s="164"/>
      <c r="I107" s="165">
        <f>ROUND(E107*H107,2)</f>
        <v>0</v>
      </c>
      <c r="J107" s="164"/>
      <c r="K107" s="165">
        <f>ROUND(E107*J107,2)</f>
        <v>0</v>
      </c>
      <c r="L107" s="165">
        <v>21</v>
      </c>
      <c r="M107" s="165">
        <f>G107*(1+L107/100)</f>
        <v>0</v>
      </c>
      <c r="N107" s="165">
        <v>0</v>
      </c>
      <c r="O107" s="165">
        <f>ROUND(E107*N107,2)</f>
        <v>0</v>
      </c>
      <c r="P107" s="165">
        <v>0</v>
      </c>
      <c r="Q107" s="165">
        <f>ROUND(E107*P107,2)</f>
        <v>0</v>
      </c>
      <c r="R107" s="165"/>
      <c r="S107" s="165" t="s">
        <v>243</v>
      </c>
      <c r="T107" s="165" t="s">
        <v>221</v>
      </c>
      <c r="U107" s="165">
        <v>0</v>
      </c>
      <c r="V107" s="165">
        <f>ROUND(E107*U107,2)</f>
        <v>0</v>
      </c>
      <c r="W107" s="165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282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12.75" outlineLevel="1">
      <c r="A108" s="182"/>
      <c r="B108" s="183"/>
      <c r="C108" s="184" t="s">
        <v>390</v>
      </c>
      <c r="D108" s="185"/>
      <c r="E108" s="186">
        <v>2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267</v>
      </c>
      <c r="AH108" s="166">
        <v>0</v>
      </c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22.5" outlineLevel="1">
      <c r="A109" s="167">
        <v>37</v>
      </c>
      <c r="B109" s="168" t="s">
        <v>391</v>
      </c>
      <c r="C109" s="169" t="s">
        <v>392</v>
      </c>
      <c r="D109" s="170" t="s">
        <v>366</v>
      </c>
      <c r="E109" s="171">
        <v>0.04422</v>
      </c>
      <c r="F109" s="172"/>
      <c r="G109" s="173">
        <f>ROUND(E109*F109,2)</f>
        <v>0</v>
      </c>
      <c r="H109" s="164"/>
      <c r="I109" s="165">
        <f>ROUND(E109*H109,2)</f>
        <v>0</v>
      </c>
      <c r="J109" s="164"/>
      <c r="K109" s="165">
        <f>ROUND(E109*J109,2)</f>
        <v>0</v>
      </c>
      <c r="L109" s="165">
        <v>21</v>
      </c>
      <c r="M109" s="165">
        <f>G109*(1+L109/100)</f>
        <v>0</v>
      </c>
      <c r="N109" s="165">
        <v>0</v>
      </c>
      <c r="O109" s="165">
        <f>ROUND(E109*N109,2)</f>
        <v>0</v>
      </c>
      <c r="P109" s="165">
        <v>0</v>
      </c>
      <c r="Q109" s="165">
        <f>ROUND(E109*P109,2)</f>
        <v>0</v>
      </c>
      <c r="R109" s="165"/>
      <c r="S109" s="165" t="s">
        <v>243</v>
      </c>
      <c r="T109" s="165" t="s">
        <v>221</v>
      </c>
      <c r="U109" s="165">
        <v>0</v>
      </c>
      <c r="V109" s="165">
        <f>ROUND(E109*U109,2)</f>
        <v>0</v>
      </c>
      <c r="W109" s="165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282</v>
      </c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12.75" outlineLevel="1">
      <c r="A110" s="182"/>
      <c r="B110" s="183"/>
      <c r="C110" s="184" t="s">
        <v>393</v>
      </c>
      <c r="D110" s="185"/>
      <c r="E110" s="186">
        <v>0.04422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267</v>
      </c>
      <c r="AH110" s="166">
        <v>0</v>
      </c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12.75" outlineLevel="1">
      <c r="A111" s="167">
        <v>38</v>
      </c>
      <c r="B111" s="168" t="s">
        <v>394</v>
      </c>
      <c r="C111" s="169" t="s">
        <v>395</v>
      </c>
      <c r="D111" s="170" t="s">
        <v>366</v>
      </c>
      <c r="E111" s="171">
        <v>0.3584</v>
      </c>
      <c r="F111" s="172"/>
      <c r="G111" s="173">
        <f>ROUND(E111*F111,2)</f>
        <v>0</v>
      </c>
      <c r="H111" s="164"/>
      <c r="I111" s="165">
        <f>ROUND(E111*H111,2)</f>
        <v>0</v>
      </c>
      <c r="J111" s="164"/>
      <c r="K111" s="165">
        <f>ROUND(E111*J111,2)</f>
        <v>0</v>
      </c>
      <c r="L111" s="165">
        <v>21</v>
      </c>
      <c r="M111" s="165">
        <f>G111*(1+L111/100)</f>
        <v>0</v>
      </c>
      <c r="N111" s="165">
        <v>0</v>
      </c>
      <c r="O111" s="165">
        <f>ROUND(E111*N111,2)</f>
        <v>0</v>
      </c>
      <c r="P111" s="165">
        <v>0</v>
      </c>
      <c r="Q111" s="165">
        <f>ROUND(E111*P111,2)</f>
        <v>0</v>
      </c>
      <c r="R111" s="165"/>
      <c r="S111" s="165" t="s">
        <v>243</v>
      </c>
      <c r="T111" s="165" t="s">
        <v>221</v>
      </c>
      <c r="U111" s="165">
        <v>0</v>
      </c>
      <c r="V111" s="165">
        <f>ROUND(E111*U111,2)</f>
        <v>0</v>
      </c>
      <c r="W111" s="165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282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outlineLevel="1">
      <c r="A112" s="182"/>
      <c r="B112" s="183"/>
      <c r="C112" s="184" t="s">
        <v>396</v>
      </c>
      <c r="D112" s="185"/>
      <c r="E112" s="186">
        <v>0.3584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 t="s">
        <v>267</v>
      </c>
      <c r="AH112" s="166">
        <v>0</v>
      </c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22.5" outlineLevel="1">
      <c r="A113" s="167">
        <v>39</v>
      </c>
      <c r="B113" s="168" t="s">
        <v>397</v>
      </c>
      <c r="C113" s="169" t="s">
        <v>398</v>
      </c>
      <c r="D113" s="170" t="s">
        <v>288</v>
      </c>
      <c r="E113" s="171">
        <v>34.39</v>
      </c>
      <c r="F113" s="172"/>
      <c r="G113" s="173">
        <f>ROUND(E113*F113,2)</f>
        <v>0</v>
      </c>
      <c r="H113" s="164"/>
      <c r="I113" s="165">
        <f>ROUND(E113*H113,2)</f>
        <v>0</v>
      </c>
      <c r="J113" s="164"/>
      <c r="K113" s="165">
        <f>ROUND(E113*J113,2)</f>
        <v>0</v>
      </c>
      <c r="L113" s="165">
        <v>21</v>
      </c>
      <c r="M113" s="165">
        <f>G113*(1+L113/100)</f>
        <v>0</v>
      </c>
      <c r="N113" s="165">
        <v>0</v>
      </c>
      <c r="O113" s="165">
        <f>ROUND(E113*N113,2)</f>
        <v>0</v>
      </c>
      <c r="P113" s="165">
        <v>0</v>
      </c>
      <c r="Q113" s="165">
        <f>ROUND(E113*P113,2)</f>
        <v>0</v>
      </c>
      <c r="R113" s="165"/>
      <c r="S113" s="165" t="s">
        <v>243</v>
      </c>
      <c r="T113" s="165" t="s">
        <v>221</v>
      </c>
      <c r="U113" s="165">
        <v>0</v>
      </c>
      <c r="V113" s="165">
        <f>ROUND(E113*U113,2)</f>
        <v>0</v>
      </c>
      <c r="W113" s="165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282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12.75" outlineLevel="1">
      <c r="A114" s="182"/>
      <c r="B114" s="183"/>
      <c r="C114" s="184" t="s">
        <v>399</v>
      </c>
      <c r="D114" s="185"/>
      <c r="E114" s="186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267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22.5" outlineLevel="1">
      <c r="A115" s="182"/>
      <c r="B115" s="183"/>
      <c r="C115" s="184" t="s">
        <v>400</v>
      </c>
      <c r="D115" s="185"/>
      <c r="E115" s="186">
        <v>34.39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267</v>
      </c>
      <c r="AH115" s="166">
        <v>0</v>
      </c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22.5" outlineLevel="1">
      <c r="A116" s="167">
        <v>40</v>
      </c>
      <c r="B116" s="168" t="s">
        <v>401</v>
      </c>
      <c r="C116" s="169" t="s">
        <v>402</v>
      </c>
      <c r="D116" s="170" t="s">
        <v>288</v>
      </c>
      <c r="E116" s="171">
        <v>232.8175</v>
      </c>
      <c r="F116" s="172"/>
      <c r="G116" s="173">
        <f>ROUND(E116*F116,2)</f>
        <v>0</v>
      </c>
      <c r="H116" s="164"/>
      <c r="I116" s="165">
        <f>ROUND(E116*H116,2)</f>
        <v>0</v>
      </c>
      <c r="J116" s="164"/>
      <c r="K116" s="165">
        <f>ROUND(E116*J116,2)</f>
        <v>0</v>
      </c>
      <c r="L116" s="165">
        <v>21</v>
      </c>
      <c r="M116" s="165">
        <f>G116*(1+L116/100)</f>
        <v>0</v>
      </c>
      <c r="N116" s="165">
        <v>0</v>
      </c>
      <c r="O116" s="165">
        <f>ROUND(E116*N116,2)</f>
        <v>0</v>
      </c>
      <c r="P116" s="165">
        <v>0</v>
      </c>
      <c r="Q116" s="165">
        <f>ROUND(E116*P116,2)</f>
        <v>0</v>
      </c>
      <c r="R116" s="165"/>
      <c r="S116" s="165" t="s">
        <v>243</v>
      </c>
      <c r="T116" s="165" t="s">
        <v>221</v>
      </c>
      <c r="U116" s="165">
        <v>0</v>
      </c>
      <c r="V116" s="165">
        <f>ROUND(E116*U116,2)</f>
        <v>0</v>
      </c>
      <c r="W116" s="165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282</v>
      </c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12.75" outlineLevel="1">
      <c r="A117" s="182"/>
      <c r="B117" s="183"/>
      <c r="C117" s="184" t="s">
        <v>399</v>
      </c>
      <c r="D117" s="185"/>
      <c r="E117" s="186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267</v>
      </c>
      <c r="AH117" s="166">
        <v>0</v>
      </c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12.75" outlineLevel="1">
      <c r="A118" s="182"/>
      <c r="B118" s="183"/>
      <c r="C118" s="184" t="s">
        <v>403</v>
      </c>
      <c r="D118" s="185"/>
      <c r="E118" s="186">
        <v>38.245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267</v>
      </c>
      <c r="AH118" s="166">
        <v>0</v>
      </c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12.75" outlineLevel="1">
      <c r="A119" s="182"/>
      <c r="B119" s="183"/>
      <c r="C119" s="184" t="s">
        <v>404</v>
      </c>
      <c r="D119" s="185"/>
      <c r="E119" s="186">
        <v>15.5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 t="s">
        <v>267</v>
      </c>
      <c r="AH119" s="166">
        <v>0</v>
      </c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45" outlineLevel="1">
      <c r="A120" s="182"/>
      <c r="B120" s="183"/>
      <c r="C120" s="184" t="s">
        <v>405</v>
      </c>
      <c r="D120" s="185"/>
      <c r="E120" s="186">
        <v>83.1375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267</v>
      </c>
      <c r="AH120" s="166">
        <v>0</v>
      </c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ht="12.75" outlineLevel="1">
      <c r="A121" s="182"/>
      <c r="B121" s="183"/>
      <c r="C121" s="184" t="s">
        <v>406</v>
      </c>
      <c r="D121" s="185"/>
      <c r="E121" s="186">
        <v>11.105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267</v>
      </c>
      <c r="AH121" s="166">
        <v>0</v>
      </c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12.75" outlineLevel="1">
      <c r="A122" s="182"/>
      <c r="B122" s="183"/>
      <c r="C122" s="193" t="s">
        <v>407</v>
      </c>
      <c r="D122" s="194"/>
      <c r="E122" s="195">
        <v>147.9875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267</v>
      </c>
      <c r="AH122" s="166">
        <v>1</v>
      </c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12.75" outlineLevel="1">
      <c r="A123" s="182"/>
      <c r="B123" s="183"/>
      <c r="C123" s="184" t="s">
        <v>408</v>
      </c>
      <c r="D123" s="185"/>
      <c r="E123" s="186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267</v>
      </c>
      <c r="AH123" s="166">
        <v>0</v>
      </c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12.75" outlineLevel="1">
      <c r="A124" s="182"/>
      <c r="B124" s="183"/>
      <c r="C124" s="184" t="s">
        <v>409</v>
      </c>
      <c r="D124" s="185"/>
      <c r="E124" s="186">
        <v>16.2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 t="s">
        <v>267</v>
      </c>
      <c r="AH124" s="166">
        <v>0</v>
      </c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ht="12.75" outlineLevel="1">
      <c r="A125" s="182"/>
      <c r="B125" s="183"/>
      <c r="C125" s="184" t="s">
        <v>410</v>
      </c>
      <c r="D125" s="185"/>
      <c r="E125" s="186">
        <v>18.48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 t="s">
        <v>267</v>
      </c>
      <c r="AH125" s="166">
        <v>0</v>
      </c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ht="12.75" outlineLevel="1">
      <c r="A126" s="182"/>
      <c r="B126" s="183"/>
      <c r="C126" s="184" t="s">
        <v>411</v>
      </c>
      <c r="D126" s="185"/>
      <c r="E126" s="186">
        <v>1.9500000000000002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 t="s">
        <v>267</v>
      </c>
      <c r="AH126" s="166">
        <v>0</v>
      </c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ht="12.75" outlineLevel="1">
      <c r="A127" s="182"/>
      <c r="B127" s="183"/>
      <c r="C127" s="193" t="s">
        <v>407</v>
      </c>
      <c r="D127" s="194"/>
      <c r="E127" s="195">
        <v>36.63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 t="s">
        <v>267</v>
      </c>
      <c r="AH127" s="166">
        <v>1</v>
      </c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ht="12.75" outlineLevel="1">
      <c r="A128" s="182"/>
      <c r="B128" s="183"/>
      <c r="C128" s="184" t="s">
        <v>412</v>
      </c>
      <c r="D128" s="185"/>
      <c r="E128" s="186">
        <v>48.2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 t="s">
        <v>267</v>
      </c>
      <c r="AH128" s="166">
        <v>0</v>
      </c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ht="22.5" outlineLevel="1">
      <c r="A129" s="167">
        <v>41</v>
      </c>
      <c r="B129" s="168" t="s">
        <v>413</v>
      </c>
      <c r="C129" s="169" t="s">
        <v>414</v>
      </c>
      <c r="D129" s="170" t="s">
        <v>301</v>
      </c>
      <c r="E129" s="171">
        <v>2</v>
      </c>
      <c r="F129" s="172"/>
      <c r="G129" s="173">
        <f>ROUND(E129*F129,2)</f>
        <v>0</v>
      </c>
      <c r="H129" s="164"/>
      <c r="I129" s="165">
        <f>ROUND(E129*H129,2)</f>
        <v>0</v>
      </c>
      <c r="J129" s="164"/>
      <c r="K129" s="165">
        <f>ROUND(E129*J129,2)</f>
        <v>0</v>
      </c>
      <c r="L129" s="165">
        <v>21</v>
      </c>
      <c r="M129" s="165">
        <f>G129*(1+L129/100)</f>
        <v>0</v>
      </c>
      <c r="N129" s="165">
        <v>0</v>
      </c>
      <c r="O129" s="165">
        <f>ROUND(E129*N129,2)</f>
        <v>0</v>
      </c>
      <c r="P129" s="165">
        <v>0</v>
      </c>
      <c r="Q129" s="165">
        <f>ROUND(E129*P129,2)</f>
        <v>0</v>
      </c>
      <c r="R129" s="165"/>
      <c r="S129" s="165" t="s">
        <v>220</v>
      </c>
      <c r="T129" s="165" t="s">
        <v>221</v>
      </c>
      <c r="U129" s="165">
        <v>0</v>
      </c>
      <c r="V129" s="165">
        <f>ROUND(E129*U129,2)</f>
        <v>0</v>
      </c>
      <c r="W129" s="165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 t="s">
        <v>415</v>
      </c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ht="12.75" outlineLevel="1">
      <c r="A130" s="182"/>
      <c r="B130" s="183"/>
      <c r="C130" s="184" t="s">
        <v>373</v>
      </c>
      <c r="D130" s="185"/>
      <c r="E130" s="186">
        <v>2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 t="s">
        <v>267</v>
      </c>
      <c r="AH130" s="166">
        <v>0</v>
      </c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ht="22.5" outlineLevel="1">
      <c r="A131" s="167">
        <v>42</v>
      </c>
      <c r="B131" s="168" t="s">
        <v>416</v>
      </c>
      <c r="C131" s="169" t="s">
        <v>417</v>
      </c>
      <c r="D131" s="170" t="s">
        <v>301</v>
      </c>
      <c r="E131" s="171">
        <v>2</v>
      </c>
      <c r="F131" s="172"/>
      <c r="G131" s="173">
        <f>ROUND(E131*F131,2)</f>
        <v>0</v>
      </c>
      <c r="H131" s="164"/>
      <c r="I131" s="165">
        <f>ROUND(E131*H131,2)</f>
        <v>0</v>
      </c>
      <c r="J131" s="164"/>
      <c r="K131" s="165">
        <f>ROUND(E131*J131,2)</f>
        <v>0</v>
      </c>
      <c r="L131" s="165">
        <v>21</v>
      </c>
      <c r="M131" s="165">
        <f>G131*(1+L131/100)</f>
        <v>0</v>
      </c>
      <c r="N131" s="165">
        <v>0</v>
      </c>
      <c r="O131" s="165">
        <f>ROUND(E131*N131,2)</f>
        <v>0</v>
      </c>
      <c r="P131" s="165">
        <v>0</v>
      </c>
      <c r="Q131" s="165">
        <f>ROUND(E131*P131,2)</f>
        <v>0</v>
      </c>
      <c r="R131" s="165"/>
      <c r="S131" s="165" t="s">
        <v>220</v>
      </c>
      <c r="T131" s="165" t="s">
        <v>221</v>
      </c>
      <c r="U131" s="165">
        <v>0</v>
      </c>
      <c r="V131" s="165">
        <f>ROUND(E131*U131,2)</f>
        <v>0</v>
      </c>
      <c r="W131" s="165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 t="s">
        <v>415</v>
      </c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12.75" outlineLevel="1">
      <c r="A132" s="182"/>
      <c r="B132" s="183"/>
      <c r="C132" s="184" t="s">
        <v>384</v>
      </c>
      <c r="D132" s="185"/>
      <c r="E132" s="186">
        <v>2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 t="s">
        <v>267</v>
      </c>
      <c r="AH132" s="166">
        <v>0</v>
      </c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ht="22.5" outlineLevel="1">
      <c r="A133" s="167">
        <v>43</v>
      </c>
      <c r="B133" s="168" t="s">
        <v>418</v>
      </c>
      <c r="C133" s="169" t="s">
        <v>419</v>
      </c>
      <c r="D133" s="170" t="s">
        <v>301</v>
      </c>
      <c r="E133" s="171">
        <v>1</v>
      </c>
      <c r="F133" s="172"/>
      <c r="G133" s="173">
        <f>ROUND(E133*F133,2)</f>
        <v>0</v>
      </c>
      <c r="H133" s="164"/>
      <c r="I133" s="165">
        <f>ROUND(E133*H133,2)</f>
        <v>0</v>
      </c>
      <c r="J133" s="164"/>
      <c r="K133" s="165">
        <f>ROUND(E133*J133,2)</f>
        <v>0</v>
      </c>
      <c r="L133" s="165">
        <v>21</v>
      </c>
      <c r="M133" s="165">
        <f>G133*(1+L133/100)</f>
        <v>0</v>
      </c>
      <c r="N133" s="165">
        <v>0</v>
      </c>
      <c r="O133" s="165">
        <f>ROUND(E133*N133,2)</f>
        <v>0</v>
      </c>
      <c r="P133" s="165">
        <v>0</v>
      </c>
      <c r="Q133" s="165">
        <f>ROUND(E133*P133,2)</f>
        <v>0</v>
      </c>
      <c r="R133" s="165"/>
      <c r="S133" s="165" t="s">
        <v>243</v>
      </c>
      <c r="T133" s="165" t="s">
        <v>221</v>
      </c>
      <c r="U133" s="165">
        <v>0</v>
      </c>
      <c r="V133" s="165">
        <f>ROUND(E133*U133,2)</f>
        <v>0</v>
      </c>
      <c r="W133" s="165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 t="s">
        <v>420</v>
      </c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ht="12.75" outlineLevel="1">
      <c r="A134" s="182"/>
      <c r="B134" s="183"/>
      <c r="C134" s="184" t="s">
        <v>421</v>
      </c>
      <c r="D134" s="185"/>
      <c r="E134" s="186">
        <v>1</v>
      </c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 t="s">
        <v>267</v>
      </c>
      <c r="AH134" s="166">
        <v>0</v>
      </c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ht="22.5" outlineLevel="1">
      <c r="A135" s="167">
        <v>44</v>
      </c>
      <c r="B135" s="168" t="s">
        <v>422</v>
      </c>
      <c r="C135" s="169" t="s">
        <v>423</v>
      </c>
      <c r="D135" s="170" t="s">
        <v>301</v>
      </c>
      <c r="E135" s="171">
        <v>4</v>
      </c>
      <c r="F135" s="172"/>
      <c r="G135" s="173">
        <f>ROUND(E135*F135,2)</f>
        <v>0</v>
      </c>
      <c r="H135" s="164"/>
      <c r="I135" s="165">
        <f>ROUND(E135*H135,2)</f>
        <v>0</v>
      </c>
      <c r="J135" s="164"/>
      <c r="K135" s="165">
        <f>ROUND(E135*J135,2)</f>
        <v>0</v>
      </c>
      <c r="L135" s="165">
        <v>21</v>
      </c>
      <c r="M135" s="165">
        <f>G135*(1+L135/100)</f>
        <v>0</v>
      </c>
      <c r="N135" s="165">
        <v>0</v>
      </c>
      <c r="O135" s="165">
        <f>ROUND(E135*N135,2)</f>
        <v>0</v>
      </c>
      <c r="P135" s="165">
        <v>0</v>
      </c>
      <c r="Q135" s="165">
        <f>ROUND(E135*P135,2)</f>
        <v>0</v>
      </c>
      <c r="R135" s="165"/>
      <c r="S135" s="165" t="s">
        <v>243</v>
      </c>
      <c r="T135" s="165" t="s">
        <v>221</v>
      </c>
      <c r="U135" s="165">
        <v>0</v>
      </c>
      <c r="V135" s="165">
        <f>ROUND(E135*U135,2)</f>
        <v>0</v>
      </c>
      <c r="W135" s="165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 t="s">
        <v>420</v>
      </c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ht="12.75" outlineLevel="1">
      <c r="A136" s="182"/>
      <c r="B136" s="183"/>
      <c r="C136" s="184" t="s">
        <v>380</v>
      </c>
      <c r="D136" s="185"/>
      <c r="E136" s="186">
        <v>4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 t="s">
        <v>267</v>
      </c>
      <c r="AH136" s="166">
        <v>0</v>
      </c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ht="22.5" outlineLevel="1">
      <c r="A137" s="167">
        <v>45</v>
      </c>
      <c r="B137" s="168" t="s">
        <v>424</v>
      </c>
      <c r="C137" s="169" t="s">
        <v>425</v>
      </c>
      <c r="D137" s="170" t="s">
        <v>301</v>
      </c>
      <c r="E137" s="171">
        <v>1</v>
      </c>
      <c r="F137" s="172"/>
      <c r="G137" s="173">
        <f>ROUND(E137*F137,2)</f>
        <v>0</v>
      </c>
      <c r="H137" s="164"/>
      <c r="I137" s="165">
        <f>ROUND(E137*H137,2)</f>
        <v>0</v>
      </c>
      <c r="J137" s="164"/>
      <c r="K137" s="165">
        <f>ROUND(E137*J137,2)</f>
        <v>0</v>
      </c>
      <c r="L137" s="165">
        <v>21</v>
      </c>
      <c r="M137" s="165">
        <f>G137*(1+L137/100)</f>
        <v>0</v>
      </c>
      <c r="N137" s="165">
        <v>0</v>
      </c>
      <c r="O137" s="165">
        <f>ROUND(E137*N137,2)</f>
        <v>0</v>
      </c>
      <c r="P137" s="165">
        <v>0</v>
      </c>
      <c r="Q137" s="165">
        <f>ROUND(E137*P137,2)</f>
        <v>0</v>
      </c>
      <c r="R137" s="165"/>
      <c r="S137" s="165" t="s">
        <v>243</v>
      </c>
      <c r="T137" s="165" t="s">
        <v>221</v>
      </c>
      <c r="U137" s="165">
        <v>0</v>
      </c>
      <c r="V137" s="165">
        <f>ROUND(E137*U137,2)</f>
        <v>0</v>
      </c>
      <c r="W137" s="165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 t="s">
        <v>420</v>
      </c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ht="12.75" outlineLevel="1">
      <c r="A138" s="182"/>
      <c r="B138" s="183"/>
      <c r="C138" s="184" t="s">
        <v>421</v>
      </c>
      <c r="D138" s="185"/>
      <c r="E138" s="186">
        <v>1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 t="s">
        <v>267</v>
      </c>
      <c r="AH138" s="166">
        <v>0</v>
      </c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ht="22.5" outlineLevel="1">
      <c r="A139" s="167">
        <v>46</v>
      </c>
      <c r="B139" s="168" t="s">
        <v>426</v>
      </c>
      <c r="C139" s="169" t="s">
        <v>427</v>
      </c>
      <c r="D139" s="170" t="s">
        <v>366</v>
      </c>
      <c r="E139" s="171">
        <v>0.38720000000000004</v>
      </c>
      <c r="F139" s="172"/>
      <c r="G139" s="173">
        <f>ROUND(E139*F139,2)</f>
        <v>0</v>
      </c>
      <c r="H139" s="164"/>
      <c r="I139" s="165">
        <f>ROUND(E139*H139,2)</f>
        <v>0</v>
      </c>
      <c r="J139" s="164"/>
      <c r="K139" s="165">
        <f>ROUND(E139*J139,2)</f>
        <v>0</v>
      </c>
      <c r="L139" s="165">
        <v>21</v>
      </c>
      <c r="M139" s="165">
        <f>G139*(1+L139/100)</f>
        <v>0</v>
      </c>
      <c r="N139" s="165">
        <v>0</v>
      </c>
      <c r="O139" s="165">
        <f>ROUND(E139*N139,2)</f>
        <v>0</v>
      </c>
      <c r="P139" s="165">
        <v>0</v>
      </c>
      <c r="Q139" s="165">
        <f>ROUND(E139*P139,2)</f>
        <v>0</v>
      </c>
      <c r="R139" s="165" t="s">
        <v>219</v>
      </c>
      <c r="S139" s="165" t="s">
        <v>220</v>
      </c>
      <c r="T139" s="165" t="s">
        <v>221</v>
      </c>
      <c r="U139" s="165">
        <v>0</v>
      </c>
      <c r="V139" s="165">
        <f>ROUND(E139*U139,2)</f>
        <v>0</v>
      </c>
      <c r="W139" s="165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 t="s">
        <v>222</v>
      </c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ht="12.75" outlineLevel="1">
      <c r="A140" s="182"/>
      <c r="B140" s="183"/>
      <c r="C140" s="184" t="s">
        <v>428</v>
      </c>
      <c r="D140" s="185"/>
      <c r="E140" s="186">
        <v>0.38720000000000004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 t="s">
        <v>267</v>
      </c>
      <c r="AH140" s="166">
        <v>0</v>
      </c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ht="22.5" outlineLevel="1">
      <c r="A141" s="167">
        <v>47</v>
      </c>
      <c r="B141" s="168" t="s">
        <v>429</v>
      </c>
      <c r="C141" s="169" t="s">
        <v>430</v>
      </c>
      <c r="D141" s="170" t="s">
        <v>366</v>
      </c>
      <c r="E141" s="171">
        <v>0.39424000000000003</v>
      </c>
      <c r="F141" s="172"/>
      <c r="G141" s="173">
        <f>ROUND(E141*F141,2)</f>
        <v>0</v>
      </c>
      <c r="H141" s="164"/>
      <c r="I141" s="165">
        <f>ROUND(E141*H141,2)</f>
        <v>0</v>
      </c>
      <c r="J141" s="164"/>
      <c r="K141" s="165">
        <f>ROUND(E141*J141,2)</f>
        <v>0</v>
      </c>
      <c r="L141" s="165">
        <v>21</v>
      </c>
      <c r="M141" s="165">
        <f>G141*(1+L141/100)</f>
        <v>0</v>
      </c>
      <c r="N141" s="165">
        <v>0</v>
      </c>
      <c r="O141" s="165">
        <f>ROUND(E141*N141,2)</f>
        <v>0</v>
      </c>
      <c r="P141" s="165">
        <v>0</v>
      </c>
      <c r="Q141" s="165">
        <f>ROUND(E141*P141,2)</f>
        <v>0</v>
      </c>
      <c r="R141" s="165" t="s">
        <v>219</v>
      </c>
      <c r="S141" s="165" t="s">
        <v>220</v>
      </c>
      <c r="T141" s="165" t="s">
        <v>221</v>
      </c>
      <c r="U141" s="165">
        <v>0</v>
      </c>
      <c r="V141" s="165">
        <f>ROUND(E141*U141,2)</f>
        <v>0</v>
      </c>
      <c r="W141" s="165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 t="s">
        <v>222</v>
      </c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ht="12.75" outlineLevel="1">
      <c r="A142" s="182"/>
      <c r="B142" s="183"/>
      <c r="C142" s="184" t="s">
        <v>431</v>
      </c>
      <c r="D142" s="185"/>
      <c r="E142" s="186">
        <v>0.39424000000000003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 t="s">
        <v>267</v>
      </c>
      <c r="AH142" s="166">
        <v>0</v>
      </c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33" ht="12.75">
      <c r="A143" s="149" t="s">
        <v>214</v>
      </c>
      <c r="B143" s="150" t="s">
        <v>76</v>
      </c>
      <c r="C143" s="151" t="s">
        <v>77</v>
      </c>
      <c r="D143" s="152"/>
      <c r="E143" s="153"/>
      <c r="F143" s="154"/>
      <c r="G143" s="155">
        <f>SUMIF(AG144:AG155,"&lt;&gt;NOR",G144:G155)</f>
        <v>0</v>
      </c>
      <c r="H143" s="156"/>
      <c r="I143" s="156">
        <f>SUM(I144:I155)</f>
        <v>0</v>
      </c>
      <c r="J143" s="156"/>
      <c r="K143" s="156">
        <f>SUM(K144:K155)</f>
        <v>0</v>
      </c>
      <c r="L143" s="156"/>
      <c r="M143" s="156">
        <f>SUM(M144:M155)</f>
        <v>0</v>
      </c>
      <c r="N143" s="156"/>
      <c r="O143" s="156">
        <f>SUM(O144:O155)</f>
        <v>0</v>
      </c>
      <c r="P143" s="156"/>
      <c r="Q143" s="156">
        <f>SUM(Q144:Q155)</f>
        <v>0</v>
      </c>
      <c r="R143" s="156"/>
      <c r="S143" s="156"/>
      <c r="T143" s="156"/>
      <c r="U143" s="156"/>
      <c r="V143" s="156">
        <f>SUM(V144:V155)</f>
        <v>0</v>
      </c>
      <c r="W143" s="156"/>
      <c r="AG143" s="1" t="s">
        <v>215</v>
      </c>
    </row>
    <row r="144" spans="1:60" ht="33.75" outlineLevel="1">
      <c r="A144" s="167">
        <v>48</v>
      </c>
      <c r="B144" s="168" t="s">
        <v>432</v>
      </c>
      <c r="C144" s="169" t="s">
        <v>433</v>
      </c>
      <c r="D144" s="170" t="s">
        <v>288</v>
      </c>
      <c r="E144" s="171">
        <v>487.84</v>
      </c>
      <c r="F144" s="172"/>
      <c r="G144" s="173">
        <f>ROUND(E144*F144,2)</f>
        <v>0</v>
      </c>
      <c r="H144" s="164"/>
      <c r="I144" s="165">
        <f>ROUND(E144*H144,2)</f>
        <v>0</v>
      </c>
      <c r="J144" s="164"/>
      <c r="K144" s="165">
        <f>ROUND(E144*J144,2)</f>
        <v>0</v>
      </c>
      <c r="L144" s="165">
        <v>21</v>
      </c>
      <c r="M144" s="165">
        <f>G144*(1+L144/100)</f>
        <v>0</v>
      </c>
      <c r="N144" s="165">
        <v>0</v>
      </c>
      <c r="O144" s="165">
        <f>ROUND(E144*N144,2)</f>
        <v>0</v>
      </c>
      <c r="P144" s="165">
        <v>0</v>
      </c>
      <c r="Q144" s="165">
        <f>ROUND(E144*P144,2)</f>
        <v>0</v>
      </c>
      <c r="R144" s="165"/>
      <c r="S144" s="165" t="s">
        <v>220</v>
      </c>
      <c r="T144" s="165" t="s">
        <v>221</v>
      </c>
      <c r="U144" s="165">
        <v>0</v>
      </c>
      <c r="V144" s="165">
        <f>ROUND(E144*U144,2)</f>
        <v>0</v>
      </c>
      <c r="W144" s="165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 t="s">
        <v>265</v>
      </c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ht="12.75" outlineLevel="1">
      <c r="A145" s="182"/>
      <c r="B145" s="183"/>
      <c r="C145" s="184" t="s">
        <v>434</v>
      </c>
      <c r="D145" s="185"/>
      <c r="E145" s="186">
        <v>487.84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 t="s">
        <v>267</v>
      </c>
      <c r="AH145" s="166">
        <v>0</v>
      </c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ht="22.5" outlineLevel="1">
      <c r="A146" s="157">
        <v>49</v>
      </c>
      <c r="B146" s="158" t="s">
        <v>435</v>
      </c>
      <c r="C146" s="159" t="s">
        <v>436</v>
      </c>
      <c r="D146" s="160" t="s">
        <v>301</v>
      </c>
      <c r="E146" s="161">
        <v>41</v>
      </c>
      <c r="F146" s="162"/>
      <c r="G146" s="163">
        <f>ROUND(E146*F146,2)</f>
        <v>0</v>
      </c>
      <c r="H146" s="164"/>
      <c r="I146" s="165">
        <f>ROUND(E146*H146,2)</f>
        <v>0</v>
      </c>
      <c r="J146" s="164"/>
      <c r="K146" s="165">
        <f>ROUND(E146*J146,2)</f>
        <v>0</v>
      </c>
      <c r="L146" s="165">
        <v>21</v>
      </c>
      <c r="M146" s="165">
        <f>G146*(1+L146/100)</f>
        <v>0</v>
      </c>
      <c r="N146" s="165">
        <v>0</v>
      </c>
      <c r="O146" s="165">
        <f>ROUND(E146*N146,2)</f>
        <v>0</v>
      </c>
      <c r="P146" s="165">
        <v>0</v>
      </c>
      <c r="Q146" s="165">
        <f>ROUND(E146*P146,2)</f>
        <v>0</v>
      </c>
      <c r="R146" s="165"/>
      <c r="S146" s="165" t="s">
        <v>220</v>
      </c>
      <c r="T146" s="165" t="s">
        <v>221</v>
      </c>
      <c r="U146" s="165">
        <v>0</v>
      </c>
      <c r="V146" s="165">
        <f>ROUND(E146*U146,2)</f>
        <v>0</v>
      </c>
      <c r="W146" s="165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 t="s">
        <v>265</v>
      </c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ht="22.5" outlineLevel="1">
      <c r="A147" s="157">
        <v>50</v>
      </c>
      <c r="B147" s="158" t="s">
        <v>437</v>
      </c>
      <c r="C147" s="159" t="s">
        <v>438</v>
      </c>
      <c r="D147" s="160" t="s">
        <v>288</v>
      </c>
      <c r="E147" s="161">
        <v>487.84</v>
      </c>
      <c r="F147" s="162"/>
      <c r="G147" s="163">
        <f>ROUND(E147*F147,2)</f>
        <v>0</v>
      </c>
      <c r="H147" s="164"/>
      <c r="I147" s="165">
        <f>ROUND(E147*H147,2)</f>
        <v>0</v>
      </c>
      <c r="J147" s="164"/>
      <c r="K147" s="165">
        <f>ROUND(E147*J147,2)</f>
        <v>0</v>
      </c>
      <c r="L147" s="165">
        <v>21</v>
      </c>
      <c r="M147" s="165">
        <f>G147*(1+L147/100)</f>
        <v>0</v>
      </c>
      <c r="N147" s="165">
        <v>0</v>
      </c>
      <c r="O147" s="165">
        <f>ROUND(E147*N147,2)</f>
        <v>0</v>
      </c>
      <c r="P147" s="165">
        <v>0</v>
      </c>
      <c r="Q147" s="165">
        <f>ROUND(E147*P147,2)</f>
        <v>0</v>
      </c>
      <c r="R147" s="165"/>
      <c r="S147" s="165" t="s">
        <v>220</v>
      </c>
      <c r="T147" s="165" t="s">
        <v>221</v>
      </c>
      <c r="U147" s="165">
        <v>0</v>
      </c>
      <c r="V147" s="165">
        <f>ROUND(E147*U147,2)</f>
        <v>0</v>
      </c>
      <c r="W147" s="165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 t="s">
        <v>265</v>
      </c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ht="22.5" outlineLevel="1">
      <c r="A148" s="167">
        <v>51</v>
      </c>
      <c r="B148" s="168" t="s">
        <v>439</v>
      </c>
      <c r="C148" s="169" t="s">
        <v>440</v>
      </c>
      <c r="D148" s="170" t="s">
        <v>288</v>
      </c>
      <c r="E148" s="171">
        <v>101.96</v>
      </c>
      <c r="F148" s="172"/>
      <c r="G148" s="173">
        <f>ROUND(E148*F148,2)</f>
        <v>0</v>
      </c>
      <c r="H148" s="164"/>
      <c r="I148" s="165">
        <f>ROUND(E148*H148,2)</f>
        <v>0</v>
      </c>
      <c r="J148" s="164"/>
      <c r="K148" s="165">
        <f>ROUND(E148*J148,2)</f>
        <v>0</v>
      </c>
      <c r="L148" s="165">
        <v>21</v>
      </c>
      <c r="M148" s="165">
        <f>G148*(1+L148/100)</f>
        <v>0</v>
      </c>
      <c r="N148" s="165">
        <v>0</v>
      </c>
      <c r="O148" s="165">
        <f>ROUND(E148*N148,2)</f>
        <v>0</v>
      </c>
      <c r="P148" s="165">
        <v>0</v>
      </c>
      <c r="Q148" s="165">
        <f>ROUND(E148*P148,2)</f>
        <v>0</v>
      </c>
      <c r="R148" s="165"/>
      <c r="S148" s="165" t="s">
        <v>243</v>
      </c>
      <c r="T148" s="165" t="s">
        <v>221</v>
      </c>
      <c r="U148" s="165">
        <v>0</v>
      </c>
      <c r="V148" s="165">
        <f>ROUND(E148*U148,2)</f>
        <v>0</v>
      </c>
      <c r="W148" s="165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 t="s">
        <v>282</v>
      </c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ht="12.75" outlineLevel="1">
      <c r="A149" s="182"/>
      <c r="B149" s="183"/>
      <c r="C149" s="184" t="s">
        <v>441</v>
      </c>
      <c r="D149" s="185"/>
      <c r="E149" s="186">
        <v>18</v>
      </c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 t="s">
        <v>267</v>
      </c>
      <c r="AH149" s="166">
        <v>0</v>
      </c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ht="12.75" outlineLevel="1">
      <c r="A150" s="182"/>
      <c r="B150" s="183"/>
      <c r="C150" s="184" t="s">
        <v>442</v>
      </c>
      <c r="D150" s="185"/>
      <c r="E150" s="186">
        <v>26.35</v>
      </c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 t="s">
        <v>267</v>
      </c>
      <c r="AH150" s="166">
        <v>0</v>
      </c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ht="12.75" outlineLevel="1">
      <c r="A151" s="182"/>
      <c r="B151" s="183"/>
      <c r="C151" s="184" t="s">
        <v>443</v>
      </c>
      <c r="D151" s="185"/>
      <c r="E151" s="186">
        <v>23.01</v>
      </c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 t="s">
        <v>267</v>
      </c>
      <c r="AH151" s="166">
        <v>0</v>
      </c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ht="12.75" outlineLevel="1">
      <c r="A152" s="182"/>
      <c r="B152" s="183"/>
      <c r="C152" s="184" t="s">
        <v>444</v>
      </c>
      <c r="D152" s="185"/>
      <c r="E152" s="186">
        <v>12.6</v>
      </c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 t="s">
        <v>267</v>
      </c>
      <c r="AH152" s="166">
        <v>0</v>
      </c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ht="12.75" outlineLevel="1">
      <c r="A153" s="182"/>
      <c r="B153" s="183"/>
      <c r="C153" s="184" t="s">
        <v>445</v>
      </c>
      <c r="D153" s="185"/>
      <c r="E153" s="186">
        <v>22</v>
      </c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 t="s">
        <v>267</v>
      </c>
      <c r="AH153" s="166">
        <v>0</v>
      </c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ht="22.5" outlineLevel="1">
      <c r="A154" s="167">
        <v>52</v>
      </c>
      <c r="B154" s="168" t="s">
        <v>446</v>
      </c>
      <c r="C154" s="169" t="s">
        <v>447</v>
      </c>
      <c r="D154" s="170" t="s">
        <v>288</v>
      </c>
      <c r="E154" s="171">
        <v>30.4</v>
      </c>
      <c r="F154" s="172"/>
      <c r="G154" s="173">
        <f>ROUND(E154*F154,2)</f>
        <v>0</v>
      </c>
      <c r="H154" s="164"/>
      <c r="I154" s="165">
        <f>ROUND(E154*H154,2)</f>
        <v>0</v>
      </c>
      <c r="J154" s="164"/>
      <c r="K154" s="165">
        <f>ROUND(E154*J154,2)</f>
        <v>0</v>
      </c>
      <c r="L154" s="165">
        <v>21</v>
      </c>
      <c r="M154" s="165">
        <f>G154*(1+L154/100)</f>
        <v>0</v>
      </c>
      <c r="N154" s="165">
        <v>0</v>
      </c>
      <c r="O154" s="165">
        <f>ROUND(E154*N154,2)</f>
        <v>0</v>
      </c>
      <c r="P154" s="165">
        <v>0</v>
      </c>
      <c r="Q154" s="165">
        <f>ROUND(E154*P154,2)</f>
        <v>0</v>
      </c>
      <c r="R154" s="165"/>
      <c r="S154" s="165" t="s">
        <v>243</v>
      </c>
      <c r="T154" s="165" t="s">
        <v>221</v>
      </c>
      <c r="U154" s="165">
        <v>0</v>
      </c>
      <c r="V154" s="165">
        <f>ROUND(E154*U154,2)</f>
        <v>0</v>
      </c>
      <c r="W154" s="165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 t="s">
        <v>282</v>
      </c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ht="12.75" outlineLevel="1">
      <c r="A155" s="182"/>
      <c r="B155" s="183"/>
      <c r="C155" s="184" t="s">
        <v>448</v>
      </c>
      <c r="D155" s="185"/>
      <c r="E155" s="186">
        <v>30.4</v>
      </c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 t="s">
        <v>267</v>
      </c>
      <c r="AH155" s="166">
        <v>0</v>
      </c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33" ht="12.75">
      <c r="A156" s="149" t="s">
        <v>214</v>
      </c>
      <c r="B156" s="150" t="s">
        <v>78</v>
      </c>
      <c r="C156" s="151" t="s">
        <v>79</v>
      </c>
      <c r="D156" s="152"/>
      <c r="E156" s="153"/>
      <c r="F156" s="154"/>
      <c r="G156" s="155">
        <f>SUMIF(AG157:AG203,"&lt;&gt;NOR",G157:G203)</f>
        <v>0</v>
      </c>
      <c r="H156" s="156"/>
      <c r="I156" s="156">
        <f>SUM(I157:I203)</f>
        <v>0</v>
      </c>
      <c r="J156" s="156"/>
      <c r="K156" s="156">
        <f>SUM(K157:K203)</f>
        <v>0</v>
      </c>
      <c r="L156" s="156"/>
      <c r="M156" s="156">
        <f>SUM(M157:M203)</f>
        <v>0</v>
      </c>
      <c r="N156" s="156"/>
      <c r="O156" s="156">
        <f>SUM(O157:O203)</f>
        <v>0</v>
      </c>
      <c r="P156" s="156"/>
      <c r="Q156" s="156">
        <f>SUM(Q157:Q203)</f>
        <v>0</v>
      </c>
      <c r="R156" s="156"/>
      <c r="S156" s="156"/>
      <c r="T156" s="156"/>
      <c r="U156" s="156"/>
      <c r="V156" s="156">
        <f>SUM(V157:V203)</f>
        <v>0</v>
      </c>
      <c r="W156" s="156"/>
      <c r="AG156" s="1" t="s">
        <v>215</v>
      </c>
    </row>
    <row r="157" spans="1:60" ht="22.5" outlineLevel="1">
      <c r="A157" s="167">
        <v>53</v>
      </c>
      <c r="B157" s="168" t="s">
        <v>449</v>
      </c>
      <c r="C157" s="169" t="s">
        <v>450</v>
      </c>
      <c r="D157" s="170" t="s">
        <v>366</v>
      </c>
      <c r="E157" s="171">
        <v>5.33287</v>
      </c>
      <c r="F157" s="172"/>
      <c r="G157" s="173">
        <f>ROUND(E157*F157,2)</f>
        <v>0</v>
      </c>
      <c r="H157" s="164"/>
      <c r="I157" s="165">
        <f>ROUND(E157*H157,2)</f>
        <v>0</v>
      </c>
      <c r="J157" s="164"/>
      <c r="K157" s="165">
        <f>ROUND(E157*J157,2)</f>
        <v>0</v>
      </c>
      <c r="L157" s="165">
        <v>21</v>
      </c>
      <c r="M157" s="165">
        <f>G157*(1+L157/100)</f>
        <v>0</v>
      </c>
      <c r="N157" s="165">
        <v>0</v>
      </c>
      <c r="O157" s="165">
        <f>ROUND(E157*N157,2)</f>
        <v>0</v>
      </c>
      <c r="P157" s="165">
        <v>0</v>
      </c>
      <c r="Q157" s="165">
        <f>ROUND(E157*P157,2)</f>
        <v>0</v>
      </c>
      <c r="R157" s="165"/>
      <c r="S157" s="165" t="s">
        <v>220</v>
      </c>
      <c r="T157" s="165" t="s">
        <v>221</v>
      </c>
      <c r="U157" s="165">
        <v>0</v>
      </c>
      <c r="V157" s="165">
        <f>ROUND(E157*U157,2)</f>
        <v>0</v>
      </c>
      <c r="W157" s="165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 t="s">
        <v>265</v>
      </c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ht="12.75" outlineLevel="1">
      <c r="A158" s="182"/>
      <c r="B158" s="183"/>
      <c r="C158" s="184" t="s">
        <v>451</v>
      </c>
      <c r="D158" s="185"/>
      <c r="E158" s="186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 t="s">
        <v>267</v>
      </c>
      <c r="AH158" s="166">
        <v>0</v>
      </c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ht="22.5" outlineLevel="1">
      <c r="A159" s="182"/>
      <c r="B159" s="183"/>
      <c r="C159" s="184" t="s">
        <v>452</v>
      </c>
      <c r="D159" s="185"/>
      <c r="E159" s="186">
        <v>0.33840000000000003</v>
      </c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 t="s">
        <v>267</v>
      </c>
      <c r="AH159" s="166">
        <v>0</v>
      </c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ht="12.75" outlineLevel="1">
      <c r="A160" s="182"/>
      <c r="B160" s="183"/>
      <c r="C160" s="193" t="s">
        <v>407</v>
      </c>
      <c r="D160" s="194"/>
      <c r="E160" s="195">
        <v>0.33840000000000003</v>
      </c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 t="s">
        <v>267</v>
      </c>
      <c r="AH160" s="166">
        <v>1</v>
      </c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ht="12.75" outlineLevel="1">
      <c r="A161" s="182"/>
      <c r="B161" s="183"/>
      <c r="C161" s="184" t="s">
        <v>453</v>
      </c>
      <c r="D161" s="185"/>
      <c r="E161" s="186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 t="s">
        <v>267</v>
      </c>
      <c r="AH161" s="166">
        <v>0</v>
      </c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</row>
    <row r="162" spans="1:60" ht="12.75" outlineLevel="1">
      <c r="A162" s="182"/>
      <c r="B162" s="183"/>
      <c r="C162" s="184" t="s">
        <v>454</v>
      </c>
      <c r="D162" s="185"/>
      <c r="E162" s="186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 t="s">
        <v>267</v>
      </c>
      <c r="AH162" s="166">
        <v>0</v>
      </c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ht="12.75" outlineLevel="1">
      <c r="A163" s="182"/>
      <c r="B163" s="183"/>
      <c r="C163" s="184" t="s">
        <v>455</v>
      </c>
      <c r="D163" s="185"/>
      <c r="E163" s="186">
        <v>3.79392</v>
      </c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 t="s">
        <v>267</v>
      </c>
      <c r="AH163" s="166">
        <v>0</v>
      </c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</row>
    <row r="164" spans="1:60" ht="12.75" outlineLevel="1">
      <c r="A164" s="182"/>
      <c r="B164" s="183"/>
      <c r="C164" s="184" t="s">
        <v>456</v>
      </c>
      <c r="D164" s="185"/>
      <c r="E164" s="186">
        <v>0.28621</v>
      </c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 t="s">
        <v>267</v>
      </c>
      <c r="AH164" s="166">
        <v>0</v>
      </c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ht="12.75" outlineLevel="1">
      <c r="A165" s="182"/>
      <c r="B165" s="183"/>
      <c r="C165" s="184" t="s">
        <v>457</v>
      </c>
      <c r="D165" s="185"/>
      <c r="E165" s="186">
        <v>0.43958</v>
      </c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 t="s">
        <v>267</v>
      </c>
      <c r="AH165" s="166">
        <v>0</v>
      </c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ht="12.75" outlineLevel="1">
      <c r="A166" s="182"/>
      <c r="B166" s="183"/>
      <c r="C166" s="184" t="s">
        <v>458</v>
      </c>
      <c r="D166" s="185"/>
      <c r="E166" s="186">
        <v>0.06608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 t="s">
        <v>267</v>
      </c>
      <c r="AH166" s="166">
        <v>0</v>
      </c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ht="12.75" outlineLevel="1">
      <c r="A167" s="182"/>
      <c r="B167" s="183"/>
      <c r="C167" s="184" t="s">
        <v>459</v>
      </c>
      <c r="D167" s="185"/>
      <c r="E167" s="186">
        <v>0.022990000000000003</v>
      </c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 t="s">
        <v>267</v>
      </c>
      <c r="AH167" s="166">
        <v>0</v>
      </c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ht="12.75" outlineLevel="1">
      <c r="A168" s="182"/>
      <c r="B168" s="183"/>
      <c r="C168" s="184" t="s">
        <v>460</v>
      </c>
      <c r="D168" s="185"/>
      <c r="E168" s="186">
        <v>0.15227000000000002</v>
      </c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 t="s">
        <v>267</v>
      </c>
      <c r="AH168" s="166">
        <v>0</v>
      </c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ht="12.75" outlineLevel="1">
      <c r="A169" s="182"/>
      <c r="B169" s="183"/>
      <c r="C169" s="184" t="s">
        <v>461</v>
      </c>
      <c r="D169" s="185"/>
      <c r="E169" s="186">
        <v>0.08832000000000001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 t="s">
        <v>267</v>
      </c>
      <c r="AH169" s="166">
        <v>0</v>
      </c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ht="12.75" outlineLevel="1">
      <c r="A170" s="182"/>
      <c r="B170" s="183"/>
      <c r="C170" s="184" t="s">
        <v>462</v>
      </c>
      <c r="D170" s="185"/>
      <c r="E170" s="186">
        <v>0.1451</v>
      </c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 t="s">
        <v>267</v>
      </c>
      <c r="AH170" s="166">
        <v>0</v>
      </c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ht="22.5" outlineLevel="1">
      <c r="A171" s="167">
        <v>54</v>
      </c>
      <c r="B171" s="168" t="s">
        <v>463</v>
      </c>
      <c r="C171" s="169" t="s">
        <v>464</v>
      </c>
      <c r="D171" s="170" t="s">
        <v>366</v>
      </c>
      <c r="E171" s="171">
        <v>6.29297</v>
      </c>
      <c r="F171" s="172"/>
      <c r="G171" s="173">
        <f>ROUND(E171*F171,2)</f>
        <v>0</v>
      </c>
      <c r="H171" s="164"/>
      <c r="I171" s="165">
        <f>ROUND(E171*H171,2)</f>
        <v>0</v>
      </c>
      <c r="J171" s="164"/>
      <c r="K171" s="165">
        <f>ROUND(E171*J171,2)</f>
        <v>0</v>
      </c>
      <c r="L171" s="165">
        <v>21</v>
      </c>
      <c r="M171" s="165">
        <f>G171*(1+L171/100)</f>
        <v>0</v>
      </c>
      <c r="N171" s="165">
        <v>0</v>
      </c>
      <c r="O171" s="165">
        <f>ROUND(E171*N171,2)</f>
        <v>0</v>
      </c>
      <c r="P171" s="165">
        <v>0</v>
      </c>
      <c r="Q171" s="165">
        <f>ROUND(E171*P171,2)</f>
        <v>0</v>
      </c>
      <c r="R171" s="165"/>
      <c r="S171" s="165" t="s">
        <v>220</v>
      </c>
      <c r="T171" s="165" t="s">
        <v>221</v>
      </c>
      <c r="U171" s="165">
        <v>0</v>
      </c>
      <c r="V171" s="165">
        <f>ROUND(E171*U171,2)</f>
        <v>0</v>
      </c>
      <c r="W171" s="165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 t="s">
        <v>265</v>
      </c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ht="12.75" outlineLevel="1">
      <c r="A172" s="182"/>
      <c r="B172" s="183"/>
      <c r="C172" s="184" t="s">
        <v>453</v>
      </c>
      <c r="D172" s="185"/>
      <c r="E172" s="186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 t="s">
        <v>267</v>
      </c>
      <c r="AH172" s="166">
        <v>0</v>
      </c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</row>
    <row r="173" spans="1:60" ht="12.75" outlineLevel="1">
      <c r="A173" s="182"/>
      <c r="B173" s="183"/>
      <c r="C173" s="184" t="s">
        <v>454</v>
      </c>
      <c r="D173" s="185"/>
      <c r="E173" s="186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 t="s">
        <v>267</v>
      </c>
      <c r="AH173" s="166">
        <v>0</v>
      </c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ht="12.75" outlineLevel="1">
      <c r="A174" s="182"/>
      <c r="B174" s="183"/>
      <c r="C174" s="184" t="s">
        <v>465</v>
      </c>
      <c r="D174" s="185"/>
      <c r="E174" s="186">
        <v>3.24249</v>
      </c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 t="s">
        <v>267</v>
      </c>
      <c r="AH174" s="166">
        <v>0</v>
      </c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ht="12.75" outlineLevel="1">
      <c r="A175" s="182"/>
      <c r="B175" s="183"/>
      <c r="C175" s="184" t="s">
        <v>466</v>
      </c>
      <c r="D175" s="185"/>
      <c r="E175" s="186">
        <v>2.35824</v>
      </c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 t="s">
        <v>267</v>
      </c>
      <c r="AH175" s="166">
        <v>0</v>
      </c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</row>
    <row r="176" spans="1:60" ht="12.75" outlineLevel="1">
      <c r="A176" s="182"/>
      <c r="B176" s="183"/>
      <c r="C176" s="184" t="s">
        <v>467</v>
      </c>
      <c r="D176" s="185"/>
      <c r="E176" s="186">
        <v>0.4576</v>
      </c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 t="s">
        <v>267</v>
      </c>
      <c r="AH176" s="166">
        <v>0</v>
      </c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ht="12.75" outlineLevel="1">
      <c r="A177" s="182"/>
      <c r="B177" s="183"/>
      <c r="C177" s="184" t="s">
        <v>468</v>
      </c>
      <c r="D177" s="185"/>
      <c r="E177" s="186">
        <v>0.23464000000000002</v>
      </c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 t="s">
        <v>267</v>
      </c>
      <c r="AH177" s="166">
        <v>0</v>
      </c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ht="22.5" outlineLevel="1">
      <c r="A178" s="157">
        <v>55</v>
      </c>
      <c r="B178" s="158" t="s">
        <v>469</v>
      </c>
      <c r="C178" s="159" t="s">
        <v>470</v>
      </c>
      <c r="D178" s="160" t="s">
        <v>264</v>
      </c>
      <c r="E178" s="161">
        <v>1</v>
      </c>
      <c r="F178" s="162"/>
      <c r="G178" s="163">
        <f>ROUND(E178*F178,2)</f>
        <v>0</v>
      </c>
      <c r="H178" s="164"/>
      <c r="I178" s="165">
        <f>ROUND(E178*H178,2)</f>
        <v>0</v>
      </c>
      <c r="J178" s="164"/>
      <c r="K178" s="165">
        <f>ROUND(E178*J178,2)</f>
        <v>0</v>
      </c>
      <c r="L178" s="165">
        <v>21</v>
      </c>
      <c r="M178" s="165">
        <f>G178*(1+L178/100)</f>
        <v>0</v>
      </c>
      <c r="N178" s="165">
        <v>0</v>
      </c>
      <c r="O178" s="165">
        <f>ROUND(E178*N178,2)</f>
        <v>0</v>
      </c>
      <c r="P178" s="165">
        <v>0</v>
      </c>
      <c r="Q178" s="165">
        <f>ROUND(E178*P178,2)</f>
        <v>0</v>
      </c>
      <c r="R178" s="165"/>
      <c r="S178" s="165" t="s">
        <v>220</v>
      </c>
      <c r="T178" s="165" t="s">
        <v>221</v>
      </c>
      <c r="U178" s="165">
        <v>0</v>
      </c>
      <c r="V178" s="165">
        <f>ROUND(E178*U178,2)</f>
        <v>0</v>
      </c>
      <c r="W178" s="165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 t="s">
        <v>265</v>
      </c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ht="12.75" outlineLevel="1">
      <c r="A179" s="167">
        <v>56</v>
      </c>
      <c r="B179" s="168" t="s">
        <v>471</v>
      </c>
      <c r="C179" s="169" t="s">
        <v>472</v>
      </c>
      <c r="D179" s="170" t="s">
        <v>294</v>
      </c>
      <c r="E179" s="171">
        <v>5</v>
      </c>
      <c r="F179" s="172"/>
      <c r="G179" s="173">
        <f>ROUND(E179*F179,2)</f>
        <v>0</v>
      </c>
      <c r="H179" s="164"/>
      <c r="I179" s="165">
        <f>ROUND(E179*H179,2)</f>
        <v>0</v>
      </c>
      <c r="J179" s="164"/>
      <c r="K179" s="165">
        <f>ROUND(E179*J179,2)</f>
        <v>0</v>
      </c>
      <c r="L179" s="165">
        <v>21</v>
      </c>
      <c r="M179" s="165">
        <f>G179*(1+L179/100)</f>
        <v>0</v>
      </c>
      <c r="N179" s="165">
        <v>0</v>
      </c>
      <c r="O179" s="165">
        <f>ROUND(E179*N179,2)</f>
        <v>0</v>
      </c>
      <c r="P179" s="165">
        <v>0</v>
      </c>
      <c r="Q179" s="165">
        <f>ROUND(E179*P179,2)</f>
        <v>0</v>
      </c>
      <c r="R179" s="165"/>
      <c r="S179" s="165" t="s">
        <v>220</v>
      </c>
      <c r="T179" s="165" t="s">
        <v>221</v>
      </c>
      <c r="U179" s="165">
        <v>0</v>
      </c>
      <c r="V179" s="165">
        <f>ROUND(E179*U179,2)</f>
        <v>0</v>
      </c>
      <c r="W179" s="165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 t="s">
        <v>265</v>
      </c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ht="12.75" outlineLevel="1">
      <c r="A180" s="182"/>
      <c r="B180" s="183"/>
      <c r="C180" s="184" t="s">
        <v>473</v>
      </c>
      <c r="D180" s="185"/>
      <c r="E180" s="186">
        <v>5</v>
      </c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 t="s">
        <v>267</v>
      </c>
      <c r="AH180" s="166">
        <v>0</v>
      </c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ht="22.5" outlineLevel="1">
      <c r="A181" s="167">
        <v>57</v>
      </c>
      <c r="B181" s="168" t="s">
        <v>474</v>
      </c>
      <c r="C181" s="169" t="s">
        <v>475</v>
      </c>
      <c r="D181" s="170" t="s">
        <v>366</v>
      </c>
      <c r="E181" s="171">
        <v>0.58152</v>
      </c>
      <c r="F181" s="172"/>
      <c r="G181" s="173">
        <f>ROUND(E181*F181,2)</f>
        <v>0</v>
      </c>
      <c r="H181" s="164"/>
      <c r="I181" s="165">
        <f>ROUND(E181*H181,2)</f>
        <v>0</v>
      </c>
      <c r="J181" s="164"/>
      <c r="K181" s="165">
        <f>ROUND(E181*J181,2)</f>
        <v>0</v>
      </c>
      <c r="L181" s="165">
        <v>21</v>
      </c>
      <c r="M181" s="165">
        <f>G181*(1+L181/100)</f>
        <v>0</v>
      </c>
      <c r="N181" s="165">
        <v>0</v>
      </c>
      <c r="O181" s="165">
        <f>ROUND(E181*N181,2)</f>
        <v>0</v>
      </c>
      <c r="P181" s="165">
        <v>0</v>
      </c>
      <c r="Q181" s="165">
        <f>ROUND(E181*P181,2)</f>
        <v>0</v>
      </c>
      <c r="R181" s="165" t="s">
        <v>219</v>
      </c>
      <c r="S181" s="165" t="s">
        <v>220</v>
      </c>
      <c r="T181" s="165" t="s">
        <v>221</v>
      </c>
      <c r="U181" s="165">
        <v>0</v>
      </c>
      <c r="V181" s="165">
        <f>ROUND(E181*U181,2)</f>
        <v>0</v>
      </c>
      <c r="W181" s="165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 t="s">
        <v>222</v>
      </c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ht="12.75" outlineLevel="1">
      <c r="A182" s="182"/>
      <c r="B182" s="183"/>
      <c r="C182" s="184" t="s">
        <v>476</v>
      </c>
      <c r="D182" s="185"/>
      <c r="E182" s="186">
        <v>0.48354</v>
      </c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 t="s">
        <v>267</v>
      </c>
      <c r="AH182" s="166">
        <v>0</v>
      </c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60" ht="12.75" outlineLevel="1">
      <c r="A183" s="182"/>
      <c r="B183" s="183"/>
      <c r="C183" s="184" t="s">
        <v>477</v>
      </c>
      <c r="D183" s="185"/>
      <c r="E183" s="186">
        <v>0.07269</v>
      </c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 t="s">
        <v>267</v>
      </c>
      <c r="AH183" s="166">
        <v>0</v>
      </c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</row>
    <row r="184" spans="1:60" ht="12.75" outlineLevel="1">
      <c r="A184" s="182"/>
      <c r="B184" s="183"/>
      <c r="C184" s="184" t="s">
        <v>478</v>
      </c>
      <c r="D184" s="185"/>
      <c r="E184" s="186">
        <v>0.02528</v>
      </c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 t="s">
        <v>267</v>
      </c>
      <c r="AH184" s="166">
        <v>0</v>
      </c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ht="22.5" outlineLevel="1">
      <c r="A185" s="167">
        <v>58</v>
      </c>
      <c r="B185" s="168" t="s">
        <v>479</v>
      </c>
      <c r="C185" s="169" t="s">
        <v>480</v>
      </c>
      <c r="D185" s="170" t="s">
        <v>366</v>
      </c>
      <c r="E185" s="171">
        <v>0.25676000000000004</v>
      </c>
      <c r="F185" s="172"/>
      <c r="G185" s="173">
        <f>ROUND(E185*F185,2)</f>
        <v>0</v>
      </c>
      <c r="H185" s="164"/>
      <c r="I185" s="165">
        <f>ROUND(E185*H185,2)</f>
        <v>0</v>
      </c>
      <c r="J185" s="164"/>
      <c r="K185" s="165">
        <f>ROUND(E185*J185,2)</f>
        <v>0</v>
      </c>
      <c r="L185" s="165">
        <v>21</v>
      </c>
      <c r="M185" s="165">
        <f>G185*(1+L185/100)</f>
        <v>0</v>
      </c>
      <c r="N185" s="165">
        <v>0</v>
      </c>
      <c r="O185" s="165">
        <f>ROUND(E185*N185,2)</f>
        <v>0</v>
      </c>
      <c r="P185" s="165">
        <v>0</v>
      </c>
      <c r="Q185" s="165">
        <f>ROUND(E185*P185,2)</f>
        <v>0</v>
      </c>
      <c r="R185" s="165" t="s">
        <v>219</v>
      </c>
      <c r="S185" s="165" t="s">
        <v>220</v>
      </c>
      <c r="T185" s="165" t="s">
        <v>221</v>
      </c>
      <c r="U185" s="165">
        <v>0</v>
      </c>
      <c r="V185" s="165">
        <f>ROUND(E185*U185,2)</f>
        <v>0</v>
      </c>
      <c r="W185" s="165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 t="s">
        <v>222</v>
      </c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ht="12.75" outlineLevel="1">
      <c r="A186" s="182"/>
      <c r="B186" s="183"/>
      <c r="C186" s="184" t="s">
        <v>481</v>
      </c>
      <c r="D186" s="185"/>
      <c r="E186" s="186">
        <v>0.09715000000000001</v>
      </c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 t="s">
        <v>267</v>
      </c>
      <c r="AH186" s="166">
        <v>0</v>
      </c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ht="12.75" outlineLevel="1">
      <c r="A187" s="182"/>
      <c r="B187" s="183"/>
      <c r="C187" s="184" t="s">
        <v>482</v>
      </c>
      <c r="D187" s="185"/>
      <c r="E187" s="186">
        <v>0.15961</v>
      </c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 t="s">
        <v>267</v>
      </c>
      <c r="AH187" s="166">
        <v>0</v>
      </c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</row>
    <row r="188" spans="1:60" ht="22.5" outlineLevel="1">
      <c r="A188" s="167">
        <v>59</v>
      </c>
      <c r="B188" s="168" t="s">
        <v>483</v>
      </c>
      <c r="C188" s="169" t="s">
        <v>484</v>
      </c>
      <c r="D188" s="170" t="s">
        <v>366</v>
      </c>
      <c r="E188" s="171">
        <v>3.5667400000000002</v>
      </c>
      <c r="F188" s="172"/>
      <c r="G188" s="173">
        <f>ROUND(E188*F188,2)</f>
        <v>0</v>
      </c>
      <c r="H188" s="164"/>
      <c r="I188" s="165">
        <f>ROUND(E188*H188,2)</f>
        <v>0</v>
      </c>
      <c r="J188" s="164"/>
      <c r="K188" s="165">
        <f>ROUND(E188*J188,2)</f>
        <v>0</v>
      </c>
      <c r="L188" s="165">
        <v>21</v>
      </c>
      <c r="M188" s="165">
        <f>G188*(1+L188/100)</f>
        <v>0</v>
      </c>
      <c r="N188" s="165">
        <v>0</v>
      </c>
      <c r="O188" s="165">
        <f>ROUND(E188*N188,2)</f>
        <v>0</v>
      </c>
      <c r="P188" s="165">
        <v>0</v>
      </c>
      <c r="Q188" s="165">
        <f>ROUND(E188*P188,2)</f>
        <v>0</v>
      </c>
      <c r="R188" s="165" t="s">
        <v>219</v>
      </c>
      <c r="S188" s="165" t="s">
        <v>220</v>
      </c>
      <c r="T188" s="165" t="s">
        <v>221</v>
      </c>
      <c r="U188" s="165">
        <v>0</v>
      </c>
      <c r="V188" s="165">
        <f>ROUND(E188*U188,2)</f>
        <v>0</v>
      </c>
      <c r="W188" s="165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 t="s">
        <v>222</v>
      </c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ht="12.75" outlineLevel="1">
      <c r="A189" s="182"/>
      <c r="B189" s="183"/>
      <c r="C189" s="184" t="s">
        <v>485</v>
      </c>
      <c r="D189" s="185"/>
      <c r="E189" s="186">
        <v>3.5667400000000002</v>
      </c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 t="s">
        <v>267</v>
      </c>
      <c r="AH189" s="166">
        <v>0</v>
      </c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60" ht="22.5" outlineLevel="1">
      <c r="A190" s="167">
        <v>60</v>
      </c>
      <c r="B190" s="168" t="s">
        <v>486</v>
      </c>
      <c r="C190" s="169" t="s">
        <v>487</v>
      </c>
      <c r="D190" s="170" t="s">
        <v>366</v>
      </c>
      <c r="E190" s="171">
        <v>0.2581</v>
      </c>
      <c r="F190" s="172"/>
      <c r="G190" s="173">
        <f>ROUND(E190*F190,2)</f>
        <v>0</v>
      </c>
      <c r="H190" s="164"/>
      <c r="I190" s="165">
        <f>ROUND(E190*H190,2)</f>
        <v>0</v>
      </c>
      <c r="J190" s="164"/>
      <c r="K190" s="165">
        <f>ROUND(E190*J190,2)</f>
        <v>0</v>
      </c>
      <c r="L190" s="165">
        <v>21</v>
      </c>
      <c r="M190" s="165">
        <f>G190*(1+L190/100)</f>
        <v>0</v>
      </c>
      <c r="N190" s="165">
        <v>0</v>
      </c>
      <c r="O190" s="165">
        <f>ROUND(E190*N190,2)</f>
        <v>0</v>
      </c>
      <c r="P190" s="165">
        <v>0</v>
      </c>
      <c r="Q190" s="165">
        <f>ROUND(E190*P190,2)</f>
        <v>0</v>
      </c>
      <c r="R190" s="165" t="s">
        <v>219</v>
      </c>
      <c r="S190" s="165" t="s">
        <v>220</v>
      </c>
      <c r="T190" s="165" t="s">
        <v>221</v>
      </c>
      <c r="U190" s="165">
        <v>0</v>
      </c>
      <c r="V190" s="165">
        <f>ROUND(E190*U190,2)</f>
        <v>0</v>
      </c>
      <c r="W190" s="165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 t="s">
        <v>222</v>
      </c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</row>
    <row r="191" spans="1:60" ht="12.75" outlineLevel="1">
      <c r="A191" s="182"/>
      <c r="B191" s="183"/>
      <c r="C191" s="184" t="s">
        <v>488</v>
      </c>
      <c r="D191" s="185"/>
      <c r="E191" s="186">
        <v>0.2581</v>
      </c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 t="s">
        <v>267</v>
      </c>
      <c r="AH191" s="166">
        <v>0</v>
      </c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</row>
    <row r="192" spans="1:60" ht="22.5" outlineLevel="1">
      <c r="A192" s="167">
        <v>61</v>
      </c>
      <c r="B192" s="168" t="s">
        <v>489</v>
      </c>
      <c r="C192" s="169" t="s">
        <v>490</v>
      </c>
      <c r="D192" s="170" t="s">
        <v>366</v>
      </c>
      <c r="E192" s="171">
        <v>0.1675</v>
      </c>
      <c r="F192" s="172"/>
      <c r="G192" s="173">
        <f>ROUND(E192*F192,2)</f>
        <v>0</v>
      </c>
      <c r="H192" s="164"/>
      <c r="I192" s="165">
        <f>ROUND(E192*H192,2)</f>
        <v>0</v>
      </c>
      <c r="J192" s="164"/>
      <c r="K192" s="165">
        <f>ROUND(E192*J192,2)</f>
        <v>0</v>
      </c>
      <c r="L192" s="165">
        <v>21</v>
      </c>
      <c r="M192" s="165">
        <f>G192*(1+L192/100)</f>
        <v>0</v>
      </c>
      <c r="N192" s="165">
        <v>0</v>
      </c>
      <c r="O192" s="165">
        <f>ROUND(E192*N192,2)</f>
        <v>0</v>
      </c>
      <c r="P192" s="165">
        <v>0</v>
      </c>
      <c r="Q192" s="165">
        <f>ROUND(E192*P192,2)</f>
        <v>0</v>
      </c>
      <c r="R192" s="165" t="s">
        <v>219</v>
      </c>
      <c r="S192" s="165" t="s">
        <v>220</v>
      </c>
      <c r="T192" s="165" t="s">
        <v>221</v>
      </c>
      <c r="U192" s="165">
        <v>0</v>
      </c>
      <c r="V192" s="165">
        <f>ROUND(E192*U192,2)</f>
        <v>0</v>
      </c>
      <c r="W192" s="165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 t="s">
        <v>222</v>
      </c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60" ht="12.75" outlineLevel="1">
      <c r="A193" s="182"/>
      <c r="B193" s="183"/>
      <c r="C193" s="184" t="s">
        <v>491</v>
      </c>
      <c r="D193" s="185"/>
      <c r="E193" s="186">
        <v>0.1675</v>
      </c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 t="s">
        <v>267</v>
      </c>
      <c r="AH193" s="166">
        <v>0</v>
      </c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</row>
    <row r="194" spans="1:60" ht="22.5" outlineLevel="1">
      <c r="A194" s="167">
        <v>62</v>
      </c>
      <c r="B194" s="168" t="s">
        <v>489</v>
      </c>
      <c r="C194" s="169" t="s">
        <v>490</v>
      </c>
      <c r="D194" s="170" t="s">
        <v>366</v>
      </c>
      <c r="E194" s="171">
        <v>0.37224</v>
      </c>
      <c r="F194" s="172"/>
      <c r="G194" s="173">
        <f>ROUND(E194*F194,2)</f>
        <v>0</v>
      </c>
      <c r="H194" s="164"/>
      <c r="I194" s="165">
        <f>ROUND(E194*H194,2)</f>
        <v>0</v>
      </c>
      <c r="J194" s="164"/>
      <c r="K194" s="165">
        <f>ROUND(E194*J194,2)</f>
        <v>0</v>
      </c>
      <c r="L194" s="165">
        <v>21</v>
      </c>
      <c r="M194" s="165">
        <f>G194*(1+L194/100)</f>
        <v>0</v>
      </c>
      <c r="N194" s="165">
        <v>0</v>
      </c>
      <c r="O194" s="165">
        <f>ROUND(E194*N194,2)</f>
        <v>0</v>
      </c>
      <c r="P194" s="165">
        <v>0</v>
      </c>
      <c r="Q194" s="165">
        <f>ROUND(E194*P194,2)</f>
        <v>0</v>
      </c>
      <c r="R194" s="165" t="s">
        <v>219</v>
      </c>
      <c r="S194" s="165" t="s">
        <v>220</v>
      </c>
      <c r="T194" s="165" t="s">
        <v>221</v>
      </c>
      <c r="U194" s="165">
        <v>0</v>
      </c>
      <c r="V194" s="165">
        <f>ROUND(E194*U194,2)</f>
        <v>0</v>
      </c>
      <c r="W194" s="165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 t="s">
        <v>222</v>
      </c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</row>
    <row r="195" spans="1:60" ht="22.5" outlineLevel="1">
      <c r="A195" s="182"/>
      <c r="B195" s="183"/>
      <c r="C195" s="184" t="s">
        <v>492</v>
      </c>
      <c r="D195" s="185"/>
      <c r="E195" s="186">
        <v>0.37224</v>
      </c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 t="s">
        <v>267</v>
      </c>
      <c r="AH195" s="166">
        <v>0</v>
      </c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</row>
    <row r="196" spans="1:60" ht="22.5" outlineLevel="1">
      <c r="A196" s="167">
        <v>63</v>
      </c>
      <c r="B196" s="168" t="s">
        <v>493</v>
      </c>
      <c r="C196" s="169" t="s">
        <v>494</v>
      </c>
      <c r="D196" s="170" t="s">
        <v>366</v>
      </c>
      <c r="E196" s="171">
        <v>0.31483</v>
      </c>
      <c r="F196" s="172"/>
      <c r="G196" s="173">
        <f>ROUND(E196*F196,2)</f>
        <v>0</v>
      </c>
      <c r="H196" s="164"/>
      <c r="I196" s="165">
        <f>ROUND(E196*H196,2)</f>
        <v>0</v>
      </c>
      <c r="J196" s="164"/>
      <c r="K196" s="165">
        <f>ROUND(E196*J196,2)</f>
        <v>0</v>
      </c>
      <c r="L196" s="165">
        <v>21</v>
      </c>
      <c r="M196" s="165">
        <f>G196*(1+L196/100)</f>
        <v>0</v>
      </c>
      <c r="N196" s="165">
        <v>0</v>
      </c>
      <c r="O196" s="165">
        <f>ROUND(E196*N196,2)</f>
        <v>0</v>
      </c>
      <c r="P196" s="165">
        <v>0</v>
      </c>
      <c r="Q196" s="165">
        <f>ROUND(E196*P196,2)</f>
        <v>0</v>
      </c>
      <c r="R196" s="165" t="s">
        <v>219</v>
      </c>
      <c r="S196" s="165" t="s">
        <v>220</v>
      </c>
      <c r="T196" s="165" t="s">
        <v>221</v>
      </c>
      <c r="U196" s="165">
        <v>0</v>
      </c>
      <c r="V196" s="165">
        <f>ROUND(E196*U196,2)</f>
        <v>0</v>
      </c>
      <c r="W196" s="165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 t="s">
        <v>222</v>
      </c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</row>
    <row r="197" spans="1:60" ht="12.75" outlineLevel="1">
      <c r="A197" s="182"/>
      <c r="B197" s="183"/>
      <c r="C197" s="184" t="s">
        <v>495</v>
      </c>
      <c r="D197" s="185"/>
      <c r="E197" s="186">
        <v>0.31483</v>
      </c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 t="s">
        <v>267</v>
      </c>
      <c r="AH197" s="166">
        <v>0</v>
      </c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</row>
    <row r="198" spans="1:60" ht="22.5" outlineLevel="1">
      <c r="A198" s="167">
        <v>64</v>
      </c>
      <c r="B198" s="168" t="s">
        <v>496</v>
      </c>
      <c r="C198" s="169" t="s">
        <v>497</v>
      </c>
      <c r="D198" s="170" t="s">
        <v>366</v>
      </c>
      <c r="E198" s="171">
        <v>2.59406</v>
      </c>
      <c r="F198" s="172"/>
      <c r="G198" s="173">
        <f>ROUND(E198*F198,2)</f>
        <v>0</v>
      </c>
      <c r="H198" s="164"/>
      <c r="I198" s="165">
        <f>ROUND(E198*H198,2)</f>
        <v>0</v>
      </c>
      <c r="J198" s="164"/>
      <c r="K198" s="165">
        <f>ROUND(E198*J198,2)</f>
        <v>0</v>
      </c>
      <c r="L198" s="165">
        <v>21</v>
      </c>
      <c r="M198" s="165">
        <f>G198*(1+L198/100)</f>
        <v>0</v>
      </c>
      <c r="N198" s="165">
        <v>0</v>
      </c>
      <c r="O198" s="165">
        <f>ROUND(E198*N198,2)</f>
        <v>0</v>
      </c>
      <c r="P198" s="165">
        <v>0</v>
      </c>
      <c r="Q198" s="165">
        <f>ROUND(E198*P198,2)</f>
        <v>0</v>
      </c>
      <c r="R198" s="165" t="s">
        <v>219</v>
      </c>
      <c r="S198" s="165" t="s">
        <v>220</v>
      </c>
      <c r="T198" s="165" t="s">
        <v>221</v>
      </c>
      <c r="U198" s="165">
        <v>0</v>
      </c>
      <c r="V198" s="165">
        <f>ROUND(E198*U198,2)</f>
        <v>0</v>
      </c>
      <c r="W198" s="165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 t="s">
        <v>222</v>
      </c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</row>
    <row r="199" spans="1:60" ht="12.75" outlineLevel="1">
      <c r="A199" s="182"/>
      <c r="B199" s="183"/>
      <c r="C199" s="184" t="s">
        <v>498</v>
      </c>
      <c r="D199" s="185"/>
      <c r="E199" s="186">
        <v>2.59406</v>
      </c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 t="s">
        <v>267</v>
      </c>
      <c r="AH199" s="166">
        <v>0</v>
      </c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</row>
    <row r="200" spans="1:60" ht="22.5" outlineLevel="1">
      <c r="A200" s="167">
        <v>65</v>
      </c>
      <c r="B200" s="168" t="s">
        <v>499</v>
      </c>
      <c r="C200" s="169" t="s">
        <v>500</v>
      </c>
      <c r="D200" s="170" t="s">
        <v>366</v>
      </c>
      <c r="E200" s="171">
        <v>4.17331</v>
      </c>
      <c r="F200" s="172"/>
      <c r="G200" s="173">
        <f>ROUND(E200*F200,2)</f>
        <v>0</v>
      </c>
      <c r="H200" s="164"/>
      <c r="I200" s="165">
        <f>ROUND(E200*H200,2)</f>
        <v>0</v>
      </c>
      <c r="J200" s="164"/>
      <c r="K200" s="165">
        <f>ROUND(E200*J200,2)</f>
        <v>0</v>
      </c>
      <c r="L200" s="165">
        <v>21</v>
      </c>
      <c r="M200" s="165">
        <f>G200*(1+L200/100)</f>
        <v>0</v>
      </c>
      <c r="N200" s="165">
        <v>0</v>
      </c>
      <c r="O200" s="165">
        <f>ROUND(E200*N200,2)</f>
        <v>0</v>
      </c>
      <c r="P200" s="165">
        <v>0</v>
      </c>
      <c r="Q200" s="165">
        <f>ROUND(E200*P200,2)</f>
        <v>0</v>
      </c>
      <c r="R200" s="165" t="s">
        <v>219</v>
      </c>
      <c r="S200" s="165" t="s">
        <v>220</v>
      </c>
      <c r="T200" s="165" t="s">
        <v>221</v>
      </c>
      <c r="U200" s="165">
        <v>0</v>
      </c>
      <c r="V200" s="165">
        <f>ROUND(E200*U200,2)</f>
        <v>0</v>
      </c>
      <c r="W200" s="165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 t="s">
        <v>222</v>
      </c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</row>
    <row r="201" spans="1:60" ht="12.75" outlineLevel="1">
      <c r="A201" s="182"/>
      <c r="B201" s="183"/>
      <c r="C201" s="184" t="s">
        <v>501</v>
      </c>
      <c r="D201" s="185"/>
      <c r="E201" s="186">
        <v>4.17331</v>
      </c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 t="s">
        <v>267</v>
      </c>
      <c r="AH201" s="166">
        <v>0</v>
      </c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</row>
    <row r="202" spans="1:60" ht="22.5" outlineLevel="1">
      <c r="A202" s="167">
        <v>66</v>
      </c>
      <c r="B202" s="168" t="s">
        <v>426</v>
      </c>
      <c r="C202" s="169" t="s">
        <v>427</v>
      </c>
      <c r="D202" s="170" t="s">
        <v>366</v>
      </c>
      <c r="E202" s="171">
        <v>0.50336</v>
      </c>
      <c r="F202" s="172"/>
      <c r="G202" s="173">
        <f>ROUND(E202*F202,2)</f>
        <v>0</v>
      </c>
      <c r="H202" s="164"/>
      <c r="I202" s="165">
        <f>ROUND(E202*H202,2)</f>
        <v>0</v>
      </c>
      <c r="J202" s="164"/>
      <c r="K202" s="165">
        <f>ROUND(E202*J202,2)</f>
        <v>0</v>
      </c>
      <c r="L202" s="165">
        <v>21</v>
      </c>
      <c r="M202" s="165">
        <f>G202*(1+L202/100)</f>
        <v>0</v>
      </c>
      <c r="N202" s="165">
        <v>0</v>
      </c>
      <c r="O202" s="165">
        <f>ROUND(E202*N202,2)</f>
        <v>0</v>
      </c>
      <c r="P202" s="165">
        <v>0</v>
      </c>
      <c r="Q202" s="165">
        <f>ROUND(E202*P202,2)</f>
        <v>0</v>
      </c>
      <c r="R202" s="165" t="s">
        <v>219</v>
      </c>
      <c r="S202" s="165" t="s">
        <v>220</v>
      </c>
      <c r="T202" s="165" t="s">
        <v>221</v>
      </c>
      <c r="U202" s="165">
        <v>0</v>
      </c>
      <c r="V202" s="165">
        <f>ROUND(E202*U202,2)</f>
        <v>0</v>
      </c>
      <c r="W202" s="165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 t="s">
        <v>222</v>
      </c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</row>
    <row r="203" spans="1:60" ht="12.75" outlineLevel="1">
      <c r="A203" s="182"/>
      <c r="B203" s="183"/>
      <c r="C203" s="184" t="s">
        <v>502</v>
      </c>
      <c r="D203" s="185"/>
      <c r="E203" s="186">
        <v>0.50336</v>
      </c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 t="s">
        <v>267</v>
      </c>
      <c r="AH203" s="166">
        <v>0</v>
      </c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</row>
    <row r="204" spans="1:33" ht="12.75">
      <c r="A204" s="149" t="s">
        <v>214</v>
      </c>
      <c r="B204" s="150" t="s">
        <v>80</v>
      </c>
      <c r="C204" s="151" t="s">
        <v>81</v>
      </c>
      <c r="D204" s="152"/>
      <c r="E204" s="153"/>
      <c r="F204" s="154"/>
      <c r="G204" s="155">
        <f>SUMIF(AG205:AG220,"&lt;&gt;NOR",G205:G220)</f>
        <v>0</v>
      </c>
      <c r="H204" s="156"/>
      <c r="I204" s="156">
        <f>SUM(I205:I220)</f>
        <v>0</v>
      </c>
      <c r="J204" s="156"/>
      <c r="K204" s="156">
        <f>SUM(K205:K220)</f>
        <v>0</v>
      </c>
      <c r="L204" s="156"/>
      <c r="M204" s="156">
        <f>SUM(M205:M220)</f>
        <v>0</v>
      </c>
      <c r="N204" s="156"/>
      <c r="O204" s="156">
        <f>SUM(O205:O220)</f>
        <v>0</v>
      </c>
      <c r="P204" s="156"/>
      <c r="Q204" s="156">
        <f>SUM(Q205:Q220)</f>
        <v>0</v>
      </c>
      <c r="R204" s="156"/>
      <c r="S204" s="156"/>
      <c r="T204" s="156"/>
      <c r="U204" s="156"/>
      <c r="V204" s="156">
        <f>SUM(V205:V220)</f>
        <v>0</v>
      </c>
      <c r="W204" s="156"/>
      <c r="AG204" s="1" t="s">
        <v>215</v>
      </c>
    </row>
    <row r="205" spans="1:60" ht="22.5" outlineLevel="1">
      <c r="A205" s="167">
        <v>67</v>
      </c>
      <c r="B205" s="168" t="s">
        <v>503</v>
      </c>
      <c r="C205" s="169" t="s">
        <v>504</v>
      </c>
      <c r="D205" s="170" t="s">
        <v>294</v>
      </c>
      <c r="E205" s="171">
        <v>85.6</v>
      </c>
      <c r="F205" s="172"/>
      <c r="G205" s="173">
        <f>ROUND(E205*F205,2)</f>
        <v>0</v>
      </c>
      <c r="H205" s="164"/>
      <c r="I205" s="165">
        <f>ROUND(E205*H205,2)</f>
        <v>0</v>
      </c>
      <c r="J205" s="164"/>
      <c r="K205" s="165">
        <f>ROUND(E205*J205,2)</f>
        <v>0</v>
      </c>
      <c r="L205" s="165">
        <v>21</v>
      </c>
      <c r="M205" s="165">
        <f>G205*(1+L205/100)</f>
        <v>0</v>
      </c>
      <c r="N205" s="165">
        <v>0</v>
      </c>
      <c r="O205" s="165">
        <f>ROUND(E205*N205,2)</f>
        <v>0</v>
      </c>
      <c r="P205" s="165">
        <v>0</v>
      </c>
      <c r="Q205" s="165">
        <f>ROUND(E205*P205,2)</f>
        <v>0</v>
      </c>
      <c r="R205" s="165"/>
      <c r="S205" s="165" t="s">
        <v>243</v>
      </c>
      <c r="T205" s="165" t="s">
        <v>221</v>
      </c>
      <c r="U205" s="165">
        <v>0</v>
      </c>
      <c r="V205" s="165">
        <f>ROUND(E205*U205,2)</f>
        <v>0</v>
      </c>
      <c r="W205" s="165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 t="s">
        <v>265</v>
      </c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</row>
    <row r="206" spans="1:60" ht="12.75" outlineLevel="1">
      <c r="A206" s="182"/>
      <c r="B206" s="183"/>
      <c r="C206" s="184" t="s">
        <v>505</v>
      </c>
      <c r="D206" s="185"/>
      <c r="E206" s="186">
        <v>59.2</v>
      </c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 t="s">
        <v>267</v>
      </c>
      <c r="AH206" s="166">
        <v>0</v>
      </c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</row>
    <row r="207" spans="1:60" ht="12.75" outlineLevel="1">
      <c r="A207" s="182"/>
      <c r="B207" s="183"/>
      <c r="C207" s="184" t="s">
        <v>506</v>
      </c>
      <c r="D207" s="185"/>
      <c r="E207" s="186">
        <v>26.4</v>
      </c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 t="s">
        <v>267</v>
      </c>
      <c r="AH207" s="166">
        <v>0</v>
      </c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</row>
    <row r="208" spans="1:60" ht="12.75" outlineLevel="1">
      <c r="A208" s="167">
        <v>68</v>
      </c>
      <c r="B208" s="168" t="s">
        <v>507</v>
      </c>
      <c r="C208" s="169" t="s">
        <v>508</v>
      </c>
      <c r="D208" s="170" t="s">
        <v>264</v>
      </c>
      <c r="E208" s="171">
        <v>12.861</v>
      </c>
      <c r="F208" s="172"/>
      <c r="G208" s="173">
        <f>ROUND(E208*F208,2)</f>
        <v>0</v>
      </c>
      <c r="H208" s="164"/>
      <c r="I208" s="165">
        <f>ROUND(E208*H208,2)</f>
        <v>0</v>
      </c>
      <c r="J208" s="164"/>
      <c r="K208" s="165">
        <f>ROUND(E208*J208,2)</f>
        <v>0</v>
      </c>
      <c r="L208" s="165">
        <v>21</v>
      </c>
      <c r="M208" s="165">
        <f>G208*(1+L208/100)</f>
        <v>0</v>
      </c>
      <c r="N208" s="165">
        <v>0</v>
      </c>
      <c r="O208" s="165">
        <f>ROUND(E208*N208,2)</f>
        <v>0</v>
      </c>
      <c r="P208" s="165">
        <v>0</v>
      </c>
      <c r="Q208" s="165">
        <f>ROUND(E208*P208,2)</f>
        <v>0</v>
      </c>
      <c r="R208" s="165"/>
      <c r="S208" s="165" t="s">
        <v>220</v>
      </c>
      <c r="T208" s="165" t="s">
        <v>221</v>
      </c>
      <c r="U208" s="165">
        <v>0</v>
      </c>
      <c r="V208" s="165">
        <f>ROUND(E208*U208,2)</f>
        <v>0</v>
      </c>
      <c r="W208" s="165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 t="s">
        <v>265</v>
      </c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</row>
    <row r="209" spans="1:60" ht="12.75" outlineLevel="1">
      <c r="A209" s="182"/>
      <c r="B209" s="183"/>
      <c r="C209" s="184" t="s">
        <v>509</v>
      </c>
      <c r="D209" s="185"/>
      <c r="E209" s="186">
        <v>7.104</v>
      </c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 t="s">
        <v>267</v>
      </c>
      <c r="AH209" s="166">
        <v>0</v>
      </c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</row>
    <row r="210" spans="1:60" ht="12.75" outlineLevel="1">
      <c r="A210" s="182"/>
      <c r="B210" s="183"/>
      <c r="C210" s="184" t="s">
        <v>510</v>
      </c>
      <c r="D210" s="185"/>
      <c r="E210" s="186">
        <v>2.112</v>
      </c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 t="s">
        <v>267</v>
      </c>
      <c r="AH210" s="166">
        <v>0</v>
      </c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</row>
    <row r="211" spans="1:60" ht="12.75" outlineLevel="1">
      <c r="A211" s="182"/>
      <c r="B211" s="183"/>
      <c r="C211" s="184" t="s">
        <v>511</v>
      </c>
      <c r="D211" s="185"/>
      <c r="E211" s="186">
        <v>3.645</v>
      </c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 t="s">
        <v>267</v>
      </c>
      <c r="AH211" s="166">
        <v>0</v>
      </c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</row>
    <row r="212" spans="1:60" ht="22.5" outlineLevel="1">
      <c r="A212" s="167">
        <v>69</v>
      </c>
      <c r="B212" s="168" t="s">
        <v>512</v>
      </c>
      <c r="C212" s="169" t="s">
        <v>513</v>
      </c>
      <c r="D212" s="170" t="s">
        <v>294</v>
      </c>
      <c r="E212" s="171">
        <v>134.2</v>
      </c>
      <c r="F212" s="172"/>
      <c r="G212" s="173">
        <f>ROUND(E212*F212,2)</f>
        <v>0</v>
      </c>
      <c r="H212" s="164"/>
      <c r="I212" s="165">
        <f>ROUND(E212*H212,2)</f>
        <v>0</v>
      </c>
      <c r="J212" s="164"/>
      <c r="K212" s="165">
        <f>ROUND(E212*J212,2)</f>
        <v>0</v>
      </c>
      <c r="L212" s="165">
        <v>21</v>
      </c>
      <c r="M212" s="165">
        <f>G212*(1+L212/100)</f>
        <v>0</v>
      </c>
      <c r="N212" s="165">
        <v>0</v>
      </c>
      <c r="O212" s="165">
        <f>ROUND(E212*N212,2)</f>
        <v>0</v>
      </c>
      <c r="P212" s="165">
        <v>0</v>
      </c>
      <c r="Q212" s="165">
        <f>ROUND(E212*P212,2)</f>
        <v>0</v>
      </c>
      <c r="R212" s="165"/>
      <c r="S212" s="165" t="s">
        <v>220</v>
      </c>
      <c r="T212" s="165" t="s">
        <v>221</v>
      </c>
      <c r="U212" s="165">
        <v>0</v>
      </c>
      <c r="V212" s="165">
        <f>ROUND(E212*U212,2)</f>
        <v>0</v>
      </c>
      <c r="W212" s="165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 t="s">
        <v>265</v>
      </c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</row>
    <row r="213" spans="1:60" ht="12.75" outlineLevel="1">
      <c r="A213" s="182"/>
      <c r="B213" s="183"/>
      <c r="C213" s="184" t="s">
        <v>505</v>
      </c>
      <c r="D213" s="185"/>
      <c r="E213" s="186">
        <v>59.2</v>
      </c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 t="s">
        <v>267</v>
      </c>
      <c r="AH213" s="166">
        <v>0</v>
      </c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</row>
    <row r="214" spans="1:60" ht="12.75" outlineLevel="1">
      <c r="A214" s="182"/>
      <c r="B214" s="183"/>
      <c r="C214" s="184" t="s">
        <v>506</v>
      </c>
      <c r="D214" s="185"/>
      <c r="E214" s="186">
        <v>26.4</v>
      </c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 t="s">
        <v>267</v>
      </c>
      <c r="AH214" s="166">
        <v>0</v>
      </c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</row>
    <row r="215" spans="1:60" ht="12.75" outlineLevel="1">
      <c r="A215" s="182"/>
      <c r="B215" s="183"/>
      <c r="C215" s="184" t="s">
        <v>514</v>
      </c>
      <c r="D215" s="185"/>
      <c r="E215" s="186">
        <v>48.6</v>
      </c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 t="s">
        <v>267</v>
      </c>
      <c r="AH215" s="166">
        <v>0</v>
      </c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</row>
    <row r="216" spans="1:60" ht="22.5" outlineLevel="1">
      <c r="A216" s="157">
        <v>70</v>
      </c>
      <c r="B216" s="158" t="s">
        <v>515</v>
      </c>
      <c r="C216" s="159" t="s">
        <v>516</v>
      </c>
      <c r="D216" s="160" t="s">
        <v>294</v>
      </c>
      <c r="E216" s="161">
        <v>134.2</v>
      </c>
      <c r="F216" s="162"/>
      <c r="G216" s="163">
        <f>ROUND(E216*F216,2)</f>
        <v>0</v>
      </c>
      <c r="H216" s="164"/>
      <c r="I216" s="165">
        <f>ROUND(E216*H216,2)</f>
        <v>0</v>
      </c>
      <c r="J216" s="164"/>
      <c r="K216" s="165">
        <f>ROUND(E216*J216,2)</f>
        <v>0</v>
      </c>
      <c r="L216" s="165">
        <v>21</v>
      </c>
      <c r="M216" s="165">
        <f>G216*(1+L216/100)</f>
        <v>0</v>
      </c>
      <c r="N216" s="165">
        <v>0</v>
      </c>
      <c r="O216" s="165">
        <f>ROUND(E216*N216,2)</f>
        <v>0</v>
      </c>
      <c r="P216" s="165">
        <v>0</v>
      </c>
      <c r="Q216" s="165">
        <f>ROUND(E216*P216,2)</f>
        <v>0</v>
      </c>
      <c r="R216" s="165"/>
      <c r="S216" s="165" t="s">
        <v>220</v>
      </c>
      <c r="T216" s="165" t="s">
        <v>221</v>
      </c>
      <c r="U216" s="165">
        <v>0</v>
      </c>
      <c r="V216" s="165">
        <f>ROUND(E216*U216,2)</f>
        <v>0</v>
      </c>
      <c r="W216" s="165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 t="s">
        <v>265</v>
      </c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</row>
    <row r="217" spans="1:60" ht="22.5" outlineLevel="1">
      <c r="A217" s="167">
        <v>71</v>
      </c>
      <c r="B217" s="168" t="s">
        <v>517</v>
      </c>
      <c r="C217" s="169" t="s">
        <v>518</v>
      </c>
      <c r="D217" s="170" t="s">
        <v>366</v>
      </c>
      <c r="E217" s="171">
        <v>0.8773700000000001</v>
      </c>
      <c r="F217" s="172"/>
      <c r="G217" s="173">
        <f>ROUND(E217*F217,2)</f>
        <v>0</v>
      </c>
      <c r="H217" s="164"/>
      <c r="I217" s="165">
        <f>ROUND(E217*H217,2)</f>
        <v>0</v>
      </c>
      <c r="J217" s="164"/>
      <c r="K217" s="165">
        <f>ROUND(E217*J217,2)</f>
        <v>0</v>
      </c>
      <c r="L217" s="165">
        <v>21</v>
      </c>
      <c r="M217" s="165">
        <f>G217*(1+L217/100)</f>
        <v>0</v>
      </c>
      <c r="N217" s="165">
        <v>0</v>
      </c>
      <c r="O217" s="165">
        <f>ROUND(E217*N217,2)</f>
        <v>0</v>
      </c>
      <c r="P217" s="165">
        <v>0</v>
      </c>
      <c r="Q217" s="165">
        <f>ROUND(E217*P217,2)</f>
        <v>0</v>
      </c>
      <c r="R217" s="165"/>
      <c r="S217" s="165" t="s">
        <v>220</v>
      </c>
      <c r="T217" s="165" t="s">
        <v>221</v>
      </c>
      <c r="U217" s="165">
        <v>0</v>
      </c>
      <c r="V217" s="165">
        <f>ROUND(E217*U217,2)</f>
        <v>0</v>
      </c>
      <c r="W217" s="165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 t="s">
        <v>265</v>
      </c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</row>
    <row r="218" spans="1:60" ht="22.5" outlineLevel="1">
      <c r="A218" s="182"/>
      <c r="B218" s="183"/>
      <c r="C218" s="184" t="s">
        <v>519</v>
      </c>
      <c r="D218" s="185"/>
      <c r="E218" s="186">
        <v>0.43808</v>
      </c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 t="s">
        <v>267</v>
      </c>
      <c r="AH218" s="166">
        <v>0</v>
      </c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</row>
    <row r="219" spans="1:60" ht="22.5" outlineLevel="1">
      <c r="A219" s="182"/>
      <c r="B219" s="183"/>
      <c r="C219" s="184" t="s">
        <v>520</v>
      </c>
      <c r="D219" s="185"/>
      <c r="E219" s="186">
        <v>0.18755000000000002</v>
      </c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 t="s">
        <v>267</v>
      </c>
      <c r="AH219" s="166">
        <v>0</v>
      </c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</row>
    <row r="220" spans="1:60" ht="22.5" outlineLevel="1">
      <c r="A220" s="182"/>
      <c r="B220" s="183"/>
      <c r="C220" s="184" t="s">
        <v>521</v>
      </c>
      <c r="D220" s="185"/>
      <c r="E220" s="186">
        <v>0.25175000000000003</v>
      </c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 t="s">
        <v>267</v>
      </c>
      <c r="AH220" s="166">
        <v>0</v>
      </c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</row>
    <row r="221" spans="1:33" ht="12.75">
      <c r="A221" s="149" t="s">
        <v>214</v>
      </c>
      <c r="B221" s="150" t="s">
        <v>82</v>
      </c>
      <c r="C221" s="151" t="s">
        <v>83</v>
      </c>
      <c r="D221" s="152"/>
      <c r="E221" s="153"/>
      <c r="F221" s="154"/>
      <c r="G221" s="155">
        <f>SUMIF(AG222:AG243,"&lt;&gt;NOR",G222:G243)</f>
        <v>0</v>
      </c>
      <c r="H221" s="156"/>
      <c r="I221" s="156">
        <f>SUM(I222:I243)</f>
        <v>0</v>
      </c>
      <c r="J221" s="156"/>
      <c r="K221" s="156">
        <f>SUM(K222:K243)</f>
        <v>0</v>
      </c>
      <c r="L221" s="156"/>
      <c r="M221" s="156">
        <f>SUM(M222:M243)</f>
        <v>0</v>
      </c>
      <c r="N221" s="156"/>
      <c r="O221" s="156">
        <f>SUM(O222:O243)</f>
        <v>0</v>
      </c>
      <c r="P221" s="156"/>
      <c r="Q221" s="156">
        <f>SUM(Q222:Q243)</f>
        <v>0</v>
      </c>
      <c r="R221" s="156"/>
      <c r="S221" s="156"/>
      <c r="T221" s="156"/>
      <c r="U221" s="156"/>
      <c r="V221" s="156">
        <f>SUM(V222:V243)</f>
        <v>0</v>
      </c>
      <c r="W221" s="156"/>
      <c r="AG221" s="1" t="s">
        <v>215</v>
      </c>
    </row>
    <row r="222" spans="1:60" ht="33.75" outlineLevel="1">
      <c r="A222" s="167">
        <v>72</v>
      </c>
      <c r="B222" s="168" t="s">
        <v>522</v>
      </c>
      <c r="C222" s="169" t="s">
        <v>523</v>
      </c>
      <c r="D222" s="170" t="s">
        <v>288</v>
      </c>
      <c r="E222" s="171">
        <v>13</v>
      </c>
      <c r="F222" s="172"/>
      <c r="G222" s="173">
        <f>ROUND(E222*F222,2)</f>
        <v>0</v>
      </c>
      <c r="H222" s="164"/>
      <c r="I222" s="165">
        <f>ROUND(E222*H222,2)</f>
        <v>0</v>
      </c>
      <c r="J222" s="164"/>
      <c r="K222" s="165">
        <f>ROUND(E222*J222,2)</f>
        <v>0</v>
      </c>
      <c r="L222" s="165">
        <v>21</v>
      </c>
      <c r="M222" s="165">
        <f>G222*(1+L222/100)</f>
        <v>0</v>
      </c>
      <c r="N222" s="165">
        <v>0</v>
      </c>
      <c r="O222" s="165">
        <f>ROUND(E222*N222,2)</f>
        <v>0</v>
      </c>
      <c r="P222" s="165">
        <v>0</v>
      </c>
      <c r="Q222" s="165">
        <f>ROUND(E222*P222,2)</f>
        <v>0</v>
      </c>
      <c r="R222" s="165"/>
      <c r="S222" s="165" t="s">
        <v>220</v>
      </c>
      <c r="T222" s="165" t="s">
        <v>221</v>
      </c>
      <c r="U222" s="165">
        <v>0</v>
      </c>
      <c r="V222" s="165">
        <f>ROUND(E222*U222,2)</f>
        <v>0</v>
      </c>
      <c r="W222" s="165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 t="s">
        <v>265</v>
      </c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</row>
    <row r="223" spans="1:60" ht="12.75" outlineLevel="1">
      <c r="A223" s="182"/>
      <c r="B223" s="183"/>
      <c r="C223" s="184" t="s">
        <v>524</v>
      </c>
      <c r="D223" s="185"/>
      <c r="E223" s="186">
        <v>13</v>
      </c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 t="s">
        <v>267</v>
      </c>
      <c r="AH223" s="166">
        <v>0</v>
      </c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</row>
    <row r="224" spans="1:60" ht="22.5" outlineLevel="1">
      <c r="A224" s="167">
        <v>73</v>
      </c>
      <c r="B224" s="168" t="s">
        <v>525</v>
      </c>
      <c r="C224" s="169" t="s">
        <v>526</v>
      </c>
      <c r="D224" s="170" t="s">
        <v>264</v>
      </c>
      <c r="E224" s="171">
        <v>3.69</v>
      </c>
      <c r="F224" s="172"/>
      <c r="G224" s="173">
        <f>ROUND(E224*F224,2)</f>
        <v>0</v>
      </c>
      <c r="H224" s="164"/>
      <c r="I224" s="165">
        <f>ROUND(E224*H224,2)</f>
        <v>0</v>
      </c>
      <c r="J224" s="164"/>
      <c r="K224" s="165">
        <f>ROUND(E224*J224,2)</f>
        <v>0</v>
      </c>
      <c r="L224" s="165">
        <v>21</v>
      </c>
      <c r="M224" s="165">
        <f>G224*(1+L224/100)</f>
        <v>0</v>
      </c>
      <c r="N224" s="165">
        <v>0</v>
      </c>
      <c r="O224" s="165">
        <f>ROUND(E224*N224,2)</f>
        <v>0</v>
      </c>
      <c r="P224" s="165">
        <v>0</v>
      </c>
      <c r="Q224" s="165">
        <f>ROUND(E224*P224,2)</f>
        <v>0</v>
      </c>
      <c r="R224" s="165"/>
      <c r="S224" s="165" t="s">
        <v>220</v>
      </c>
      <c r="T224" s="165" t="s">
        <v>221</v>
      </c>
      <c r="U224" s="165">
        <v>0</v>
      </c>
      <c r="V224" s="165">
        <f>ROUND(E224*U224,2)</f>
        <v>0</v>
      </c>
      <c r="W224" s="165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 t="s">
        <v>265</v>
      </c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</row>
    <row r="225" spans="1:60" ht="22.5" outlineLevel="1">
      <c r="A225" s="182"/>
      <c r="B225" s="183"/>
      <c r="C225" s="184" t="s">
        <v>527</v>
      </c>
      <c r="D225" s="185"/>
      <c r="E225" s="186">
        <v>3.69</v>
      </c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 t="s">
        <v>267</v>
      </c>
      <c r="AH225" s="166">
        <v>0</v>
      </c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</row>
    <row r="226" spans="1:60" ht="22.5" outlineLevel="1">
      <c r="A226" s="167">
        <v>74</v>
      </c>
      <c r="B226" s="168" t="s">
        <v>528</v>
      </c>
      <c r="C226" s="169" t="s">
        <v>529</v>
      </c>
      <c r="D226" s="170" t="s">
        <v>264</v>
      </c>
      <c r="E226" s="171">
        <v>1.548</v>
      </c>
      <c r="F226" s="172"/>
      <c r="G226" s="173">
        <f>ROUND(E226*F226,2)</f>
        <v>0</v>
      </c>
      <c r="H226" s="164"/>
      <c r="I226" s="165">
        <f>ROUND(E226*H226,2)</f>
        <v>0</v>
      </c>
      <c r="J226" s="164"/>
      <c r="K226" s="165">
        <f>ROUND(E226*J226,2)</f>
        <v>0</v>
      </c>
      <c r="L226" s="165">
        <v>21</v>
      </c>
      <c r="M226" s="165">
        <f>G226*(1+L226/100)</f>
        <v>0</v>
      </c>
      <c r="N226" s="165">
        <v>0</v>
      </c>
      <c r="O226" s="165">
        <f>ROUND(E226*N226,2)</f>
        <v>0</v>
      </c>
      <c r="P226" s="165">
        <v>0</v>
      </c>
      <c r="Q226" s="165">
        <f>ROUND(E226*P226,2)</f>
        <v>0</v>
      </c>
      <c r="R226" s="165"/>
      <c r="S226" s="165" t="s">
        <v>220</v>
      </c>
      <c r="T226" s="165" t="s">
        <v>221</v>
      </c>
      <c r="U226" s="165">
        <v>0</v>
      </c>
      <c r="V226" s="165">
        <f>ROUND(E226*U226,2)</f>
        <v>0</v>
      </c>
      <c r="W226" s="165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 t="s">
        <v>265</v>
      </c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</row>
    <row r="227" spans="1:60" ht="12.75" outlineLevel="1">
      <c r="A227" s="182"/>
      <c r="B227" s="183"/>
      <c r="C227" s="184" t="s">
        <v>453</v>
      </c>
      <c r="D227" s="185"/>
      <c r="E227" s="186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 t="s">
        <v>267</v>
      </c>
      <c r="AH227" s="166">
        <v>0</v>
      </c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</row>
    <row r="228" spans="1:60" ht="12.75" outlineLevel="1">
      <c r="A228" s="182"/>
      <c r="B228" s="183"/>
      <c r="C228" s="184" t="s">
        <v>530</v>
      </c>
      <c r="D228" s="185"/>
      <c r="E228" s="186">
        <v>1.548</v>
      </c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 t="s">
        <v>267</v>
      </c>
      <c r="AH228" s="166">
        <v>0</v>
      </c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</row>
    <row r="229" spans="1:60" ht="33.75" outlineLevel="1">
      <c r="A229" s="167">
        <v>75</v>
      </c>
      <c r="B229" s="168" t="s">
        <v>531</v>
      </c>
      <c r="C229" s="169" t="s">
        <v>532</v>
      </c>
      <c r="D229" s="170" t="s">
        <v>366</v>
      </c>
      <c r="E229" s="171">
        <v>0.6511</v>
      </c>
      <c r="F229" s="172"/>
      <c r="G229" s="173">
        <f>ROUND(E229*F229,2)</f>
        <v>0</v>
      </c>
      <c r="H229" s="164"/>
      <c r="I229" s="165">
        <f>ROUND(E229*H229,2)</f>
        <v>0</v>
      </c>
      <c r="J229" s="164"/>
      <c r="K229" s="165">
        <f>ROUND(E229*J229,2)</f>
        <v>0</v>
      </c>
      <c r="L229" s="165">
        <v>21</v>
      </c>
      <c r="M229" s="165">
        <f>G229*(1+L229/100)</f>
        <v>0</v>
      </c>
      <c r="N229" s="165">
        <v>0</v>
      </c>
      <c r="O229" s="165">
        <f>ROUND(E229*N229,2)</f>
        <v>0</v>
      </c>
      <c r="P229" s="165">
        <v>0</v>
      </c>
      <c r="Q229" s="165">
        <f>ROUND(E229*P229,2)</f>
        <v>0</v>
      </c>
      <c r="R229" s="165"/>
      <c r="S229" s="165" t="s">
        <v>220</v>
      </c>
      <c r="T229" s="165" t="s">
        <v>221</v>
      </c>
      <c r="U229" s="165">
        <v>0</v>
      </c>
      <c r="V229" s="165">
        <f>ROUND(E229*U229,2)</f>
        <v>0</v>
      </c>
      <c r="W229" s="165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 t="s">
        <v>265</v>
      </c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</row>
    <row r="230" spans="1:60" ht="12.75" outlineLevel="1">
      <c r="A230" s="182"/>
      <c r="B230" s="183"/>
      <c r="C230" s="184" t="s">
        <v>533</v>
      </c>
      <c r="D230" s="185"/>
      <c r="E230" s="186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 t="s">
        <v>267</v>
      </c>
      <c r="AH230" s="166">
        <v>0</v>
      </c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</row>
    <row r="231" spans="1:60" ht="12.75" outlineLevel="1">
      <c r="A231" s="182"/>
      <c r="B231" s="183"/>
      <c r="C231" s="184" t="s">
        <v>534</v>
      </c>
      <c r="D231" s="185"/>
      <c r="E231" s="186">
        <v>0.319</v>
      </c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 t="s">
        <v>267</v>
      </c>
      <c r="AH231" s="166">
        <v>0</v>
      </c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</row>
    <row r="232" spans="1:60" ht="22.5" outlineLevel="1">
      <c r="A232" s="182"/>
      <c r="B232" s="183"/>
      <c r="C232" s="184" t="s">
        <v>535</v>
      </c>
      <c r="D232" s="185"/>
      <c r="E232" s="186">
        <v>0.3321</v>
      </c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 t="s">
        <v>267</v>
      </c>
      <c r="AH232" s="166">
        <v>0</v>
      </c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</row>
    <row r="233" spans="1:60" ht="22.5" outlineLevel="1">
      <c r="A233" s="167">
        <v>76</v>
      </c>
      <c r="B233" s="168" t="s">
        <v>536</v>
      </c>
      <c r="C233" s="169" t="s">
        <v>537</v>
      </c>
      <c r="D233" s="170" t="s">
        <v>288</v>
      </c>
      <c r="E233" s="171">
        <v>7.74</v>
      </c>
      <c r="F233" s="172"/>
      <c r="G233" s="173">
        <f>ROUND(E233*F233,2)</f>
        <v>0</v>
      </c>
      <c r="H233" s="164"/>
      <c r="I233" s="165">
        <f>ROUND(E233*H233,2)</f>
        <v>0</v>
      </c>
      <c r="J233" s="164"/>
      <c r="K233" s="165">
        <f>ROUND(E233*J233,2)</f>
        <v>0</v>
      </c>
      <c r="L233" s="165">
        <v>21</v>
      </c>
      <c r="M233" s="165">
        <f>G233*(1+L233/100)</f>
        <v>0</v>
      </c>
      <c r="N233" s="165">
        <v>0</v>
      </c>
      <c r="O233" s="165">
        <f>ROUND(E233*N233,2)</f>
        <v>0</v>
      </c>
      <c r="P233" s="165">
        <v>0</v>
      </c>
      <c r="Q233" s="165">
        <f>ROUND(E233*P233,2)</f>
        <v>0</v>
      </c>
      <c r="R233" s="165"/>
      <c r="S233" s="165" t="s">
        <v>220</v>
      </c>
      <c r="T233" s="165" t="s">
        <v>221</v>
      </c>
      <c r="U233" s="165">
        <v>0</v>
      </c>
      <c r="V233" s="165">
        <f>ROUND(E233*U233,2)</f>
        <v>0</v>
      </c>
      <c r="W233" s="165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 t="s">
        <v>265</v>
      </c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</row>
    <row r="234" spans="1:60" ht="12.75" outlineLevel="1">
      <c r="A234" s="182"/>
      <c r="B234" s="183"/>
      <c r="C234" s="184" t="s">
        <v>453</v>
      </c>
      <c r="D234" s="185"/>
      <c r="E234" s="186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 t="s">
        <v>267</v>
      </c>
      <c r="AH234" s="166">
        <v>0</v>
      </c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</row>
    <row r="235" spans="1:60" ht="12.75" outlineLevel="1">
      <c r="A235" s="182"/>
      <c r="B235" s="183"/>
      <c r="C235" s="184" t="s">
        <v>538</v>
      </c>
      <c r="D235" s="185"/>
      <c r="E235" s="186">
        <v>7.74</v>
      </c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 t="s">
        <v>267</v>
      </c>
      <c r="AH235" s="166">
        <v>0</v>
      </c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</row>
    <row r="236" spans="1:60" ht="22.5" outlineLevel="1">
      <c r="A236" s="157">
        <v>77</v>
      </c>
      <c r="B236" s="158" t="s">
        <v>539</v>
      </c>
      <c r="C236" s="159" t="s">
        <v>540</v>
      </c>
      <c r="D236" s="160" t="s">
        <v>288</v>
      </c>
      <c r="E236" s="161">
        <v>7.74</v>
      </c>
      <c r="F236" s="162"/>
      <c r="G236" s="163">
        <f>ROUND(E236*F236,2)</f>
        <v>0</v>
      </c>
      <c r="H236" s="164"/>
      <c r="I236" s="165">
        <f>ROUND(E236*H236,2)</f>
        <v>0</v>
      </c>
      <c r="J236" s="164"/>
      <c r="K236" s="165">
        <f>ROUND(E236*J236,2)</f>
        <v>0</v>
      </c>
      <c r="L236" s="165">
        <v>21</v>
      </c>
      <c r="M236" s="165">
        <f>G236*(1+L236/100)</f>
        <v>0</v>
      </c>
      <c r="N236" s="165">
        <v>0</v>
      </c>
      <c r="O236" s="165">
        <f>ROUND(E236*N236,2)</f>
        <v>0</v>
      </c>
      <c r="P236" s="165">
        <v>0</v>
      </c>
      <c r="Q236" s="165">
        <f>ROUND(E236*P236,2)</f>
        <v>0</v>
      </c>
      <c r="R236" s="165"/>
      <c r="S236" s="165" t="s">
        <v>220</v>
      </c>
      <c r="T236" s="165" t="s">
        <v>221</v>
      </c>
      <c r="U236" s="165">
        <v>0</v>
      </c>
      <c r="V236" s="165">
        <f>ROUND(E236*U236,2)</f>
        <v>0</v>
      </c>
      <c r="W236" s="165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 t="s">
        <v>265</v>
      </c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</row>
    <row r="237" spans="1:60" ht="12.75" outlineLevel="1">
      <c r="A237" s="167">
        <v>78</v>
      </c>
      <c r="B237" s="168" t="s">
        <v>541</v>
      </c>
      <c r="C237" s="169" t="s">
        <v>542</v>
      </c>
      <c r="D237" s="170" t="s">
        <v>294</v>
      </c>
      <c r="E237" s="171">
        <v>36</v>
      </c>
      <c r="F237" s="172"/>
      <c r="G237" s="173">
        <f>ROUND(E237*F237,2)</f>
        <v>0</v>
      </c>
      <c r="H237" s="164"/>
      <c r="I237" s="165">
        <f>ROUND(E237*H237,2)</f>
        <v>0</v>
      </c>
      <c r="J237" s="164"/>
      <c r="K237" s="165">
        <f>ROUND(E237*J237,2)</f>
        <v>0</v>
      </c>
      <c r="L237" s="165">
        <v>21</v>
      </c>
      <c r="M237" s="165">
        <f>G237*(1+L237/100)</f>
        <v>0</v>
      </c>
      <c r="N237" s="165">
        <v>0</v>
      </c>
      <c r="O237" s="165">
        <f>ROUND(E237*N237,2)</f>
        <v>0</v>
      </c>
      <c r="P237" s="165">
        <v>0</v>
      </c>
      <c r="Q237" s="165">
        <f>ROUND(E237*P237,2)</f>
        <v>0</v>
      </c>
      <c r="R237" s="165"/>
      <c r="S237" s="165" t="s">
        <v>220</v>
      </c>
      <c r="T237" s="165" t="s">
        <v>221</v>
      </c>
      <c r="U237" s="165">
        <v>0</v>
      </c>
      <c r="V237" s="165">
        <f>ROUND(E237*U237,2)</f>
        <v>0</v>
      </c>
      <c r="W237" s="165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 t="s">
        <v>265</v>
      </c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</row>
    <row r="238" spans="1:60" ht="12.75" outlineLevel="1">
      <c r="A238" s="182"/>
      <c r="B238" s="183"/>
      <c r="C238" s="184" t="s">
        <v>543</v>
      </c>
      <c r="D238" s="185"/>
      <c r="E238" s="186">
        <v>36</v>
      </c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 t="s">
        <v>267</v>
      </c>
      <c r="AH238" s="166">
        <v>0</v>
      </c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</row>
    <row r="239" spans="1:60" ht="22.5" outlineLevel="1">
      <c r="A239" s="167">
        <v>79</v>
      </c>
      <c r="B239" s="168" t="s">
        <v>544</v>
      </c>
      <c r="C239" s="169" t="s">
        <v>545</v>
      </c>
      <c r="D239" s="170" t="s">
        <v>288</v>
      </c>
      <c r="E239" s="171">
        <v>5.76</v>
      </c>
      <c r="F239" s="172"/>
      <c r="G239" s="173">
        <f>ROUND(E239*F239,2)</f>
        <v>0</v>
      </c>
      <c r="H239" s="164"/>
      <c r="I239" s="165">
        <f>ROUND(E239*H239,2)</f>
        <v>0</v>
      </c>
      <c r="J239" s="164"/>
      <c r="K239" s="165">
        <f>ROUND(E239*J239,2)</f>
        <v>0</v>
      </c>
      <c r="L239" s="165">
        <v>21</v>
      </c>
      <c r="M239" s="165">
        <f>G239*(1+L239/100)</f>
        <v>0</v>
      </c>
      <c r="N239" s="165">
        <v>0</v>
      </c>
      <c r="O239" s="165">
        <f>ROUND(E239*N239,2)</f>
        <v>0</v>
      </c>
      <c r="P239" s="165">
        <v>0</v>
      </c>
      <c r="Q239" s="165">
        <f>ROUND(E239*P239,2)</f>
        <v>0</v>
      </c>
      <c r="R239" s="165"/>
      <c r="S239" s="165" t="s">
        <v>220</v>
      </c>
      <c r="T239" s="165" t="s">
        <v>221</v>
      </c>
      <c r="U239" s="165">
        <v>0</v>
      </c>
      <c r="V239" s="165">
        <f>ROUND(E239*U239,2)</f>
        <v>0</v>
      </c>
      <c r="W239" s="165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 t="s">
        <v>265</v>
      </c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</row>
    <row r="240" spans="1:60" ht="12.75" outlineLevel="1">
      <c r="A240" s="182"/>
      <c r="B240" s="183"/>
      <c r="C240" s="184" t="s">
        <v>546</v>
      </c>
      <c r="D240" s="185"/>
      <c r="E240" s="186">
        <v>5.76</v>
      </c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 t="s">
        <v>267</v>
      </c>
      <c r="AH240" s="166">
        <v>0</v>
      </c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</row>
    <row r="241" spans="1:60" ht="22.5" outlineLevel="1">
      <c r="A241" s="157">
        <v>80</v>
      </c>
      <c r="B241" s="158" t="s">
        <v>547</v>
      </c>
      <c r="C241" s="159" t="s">
        <v>548</v>
      </c>
      <c r="D241" s="160" t="s">
        <v>288</v>
      </c>
      <c r="E241" s="161">
        <v>5.76</v>
      </c>
      <c r="F241" s="162"/>
      <c r="G241" s="163">
        <f>ROUND(E241*F241,2)</f>
        <v>0</v>
      </c>
      <c r="H241" s="164"/>
      <c r="I241" s="165">
        <f>ROUND(E241*H241,2)</f>
        <v>0</v>
      </c>
      <c r="J241" s="164"/>
      <c r="K241" s="165">
        <f>ROUND(E241*J241,2)</f>
        <v>0</v>
      </c>
      <c r="L241" s="165">
        <v>21</v>
      </c>
      <c r="M241" s="165">
        <f>G241*(1+L241/100)</f>
        <v>0</v>
      </c>
      <c r="N241" s="165">
        <v>0</v>
      </c>
      <c r="O241" s="165">
        <f>ROUND(E241*N241,2)</f>
        <v>0</v>
      </c>
      <c r="P241" s="165">
        <v>0</v>
      </c>
      <c r="Q241" s="165">
        <f>ROUND(E241*P241,2)</f>
        <v>0</v>
      </c>
      <c r="R241" s="165"/>
      <c r="S241" s="165" t="s">
        <v>220</v>
      </c>
      <c r="T241" s="165" t="s">
        <v>221</v>
      </c>
      <c r="U241" s="165">
        <v>0</v>
      </c>
      <c r="V241" s="165">
        <f>ROUND(E241*U241,2)</f>
        <v>0</v>
      </c>
      <c r="W241" s="165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 t="s">
        <v>265</v>
      </c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</row>
    <row r="242" spans="1:60" ht="56.25" outlineLevel="1">
      <c r="A242" s="167">
        <v>81</v>
      </c>
      <c r="B242" s="168" t="s">
        <v>549</v>
      </c>
      <c r="C242" s="169" t="s">
        <v>550</v>
      </c>
      <c r="D242" s="170" t="s">
        <v>301</v>
      </c>
      <c r="E242" s="171">
        <v>20</v>
      </c>
      <c r="F242" s="172"/>
      <c r="G242" s="173">
        <f>ROUND(E242*F242,2)</f>
        <v>0</v>
      </c>
      <c r="H242" s="164"/>
      <c r="I242" s="165">
        <f>ROUND(E242*H242,2)</f>
        <v>0</v>
      </c>
      <c r="J242" s="164"/>
      <c r="K242" s="165">
        <f>ROUND(E242*J242,2)</f>
        <v>0</v>
      </c>
      <c r="L242" s="165">
        <v>21</v>
      </c>
      <c r="M242" s="165">
        <f>G242*(1+L242/100)</f>
        <v>0</v>
      </c>
      <c r="N242" s="165">
        <v>0</v>
      </c>
      <c r="O242" s="165">
        <f>ROUND(E242*N242,2)</f>
        <v>0</v>
      </c>
      <c r="P242" s="165">
        <v>0</v>
      </c>
      <c r="Q242" s="165">
        <f>ROUND(E242*P242,2)</f>
        <v>0</v>
      </c>
      <c r="R242" s="165"/>
      <c r="S242" s="165" t="s">
        <v>220</v>
      </c>
      <c r="T242" s="165" t="s">
        <v>221</v>
      </c>
      <c r="U242" s="165">
        <v>0</v>
      </c>
      <c r="V242" s="165">
        <f>ROUND(E242*U242,2)</f>
        <v>0</v>
      </c>
      <c r="W242" s="165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 t="s">
        <v>282</v>
      </c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</row>
    <row r="243" spans="1:60" ht="22.5" outlineLevel="1">
      <c r="A243" s="182"/>
      <c r="B243" s="183"/>
      <c r="C243" s="184" t="s">
        <v>551</v>
      </c>
      <c r="D243" s="185"/>
      <c r="E243" s="186">
        <v>20</v>
      </c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 t="s">
        <v>267</v>
      </c>
      <c r="AH243" s="166">
        <v>0</v>
      </c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</row>
    <row r="244" spans="1:33" ht="12.75">
      <c r="A244" s="149" t="s">
        <v>214</v>
      </c>
      <c r="B244" s="150" t="s">
        <v>84</v>
      </c>
      <c r="C244" s="151" t="s">
        <v>85</v>
      </c>
      <c r="D244" s="152"/>
      <c r="E244" s="153"/>
      <c r="F244" s="154"/>
      <c r="G244" s="155">
        <f>SUMIF(AG245:AG322,"&lt;&gt;NOR",G245:G322)</f>
        <v>0</v>
      </c>
      <c r="H244" s="156"/>
      <c r="I244" s="156">
        <f>SUM(I245:I322)</f>
        <v>0</v>
      </c>
      <c r="J244" s="156"/>
      <c r="K244" s="156">
        <f>SUM(K245:K322)</f>
        <v>0</v>
      </c>
      <c r="L244" s="156"/>
      <c r="M244" s="156">
        <f>SUM(M245:M322)</f>
        <v>0</v>
      </c>
      <c r="N244" s="156"/>
      <c r="O244" s="156">
        <f>SUM(O245:O322)</f>
        <v>0</v>
      </c>
      <c r="P244" s="156"/>
      <c r="Q244" s="156">
        <f>SUM(Q245:Q322)</f>
        <v>0</v>
      </c>
      <c r="R244" s="156"/>
      <c r="S244" s="156"/>
      <c r="T244" s="156"/>
      <c r="U244" s="156"/>
      <c r="V244" s="156">
        <f>SUM(V245:V322)</f>
        <v>0</v>
      </c>
      <c r="W244" s="156"/>
      <c r="AG244" s="1" t="s">
        <v>215</v>
      </c>
    </row>
    <row r="245" spans="1:60" ht="45" outlineLevel="1">
      <c r="A245" s="167">
        <v>82</v>
      </c>
      <c r="B245" s="168" t="s">
        <v>552</v>
      </c>
      <c r="C245" s="169" t="s">
        <v>553</v>
      </c>
      <c r="D245" s="170" t="s">
        <v>288</v>
      </c>
      <c r="E245" s="171">
        <v>39</v>
      </c>
      <c r="F245" s="172"/>
      <c r="G245" s="173">
        <f>ROUND(E245*F245,2)</f>
        <v>0</v>
      </c>
      <c r="H245" s="164"/>
      <c r="I245" s="165">
        <f>ROUND(E245*H245,2)</f>
        <v>0</v>
      </c>
      <c r="J245" s="164"/>
      <c r="K245" s="165">
        <f>ROUND(E245*J245,2)</f>
        <v>0</v>
      </c>
      <c r="L245" s="165">
        <v>21</v>
      </c>
      <c r="M245" s="165">
        <f>G245*(1+L245/100)</f>
        <v>0</v>
      </c>
      <c r="N245" s="165">
        <v>0</v>
      </c>
      <c r="O245" s="165">
        <f>ROUND(E245*N245,2)</f>
        <v>0</v>
      </c>
      <c r="P245" s="165">
        <v>0</v>
      </c>
      <c r="Q245" s="165">
        <f>ROUND(E245*P245,2)</f>
        <v>0</v>
      </c>
      <c r="R245" s="165"/>
      <c r="S245" s="165" t="s">
        <v>220</v>
      </c>
      <c r="T245" s="165" t="s">
        <v>221</v>
      </c>
      <c r="U245" s="165">
        <v>0</v>
      </c>
      <c r="V245" s="165">
        <f>ROUND(E245*U245,2)</f>
        <v>0</v>
      </c>
      <c r="W245" s="165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 t="s">
        <v>265</v>
      </c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</row>
    <row r="246" spans="1:60" ht="12.75" outlineLevel="1">
      <c r="A246" s="182"/>
      <c r="B246" s="183"/>
      <c r="C246" s="184" t="s">
        <v>554</v>
      </c>
      <c r="D246" s="185"/>
      <c r="E246" s="186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 t="s">
        <v>267</v>
      </c>
      <c r="AH246" s="166">
        <v>0</v>
      </c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</row>
    <row r="247" spans="1:60" ht="12.75" outlineLevel="1">
      <c r="A247" s="182"/>
      <c r="B247" s="183"/>
      <c r="C247" s="184" t="s">
        <v>555</v>
      </c>
      <c r="D247" s="185"/>
      <c r="E247" s="186">
        <v>11.5</v>
      </c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 t="s">
        <v>267</v>
      </c>
      <c r="AH247" s="166">
        <v>0</v>
      </c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</row>
    <row r="248" spans="1:60" ht="12.75" outlineLevel="1">
      <c r="A248" s="182"/>
      <c r="B248" s="183"/>
      <c r="C248" s="184" t="s">
        <v>556</v>
      </c>
      <c r="D248" s="185"/>
      <c r="E248" s="186">
        <v>8.4</v>
      </c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 t="s">
        <v>267</v>
      </c>
      <c r="AH248" s="166">
        <v>0</v>
      </c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</row>
    <row r="249" spans="1:60" ht="12.75" outlineLevel="1">
      <c r="A249" s="182"/>
      <c r="B249" s="183"/>
      <c r="C249" s="184" t="s">
        <v>557</v>
      </c>
      <c r="D249" s="185"/>
      <c r="E249" s="186">
        <v>7.4</v>
      </c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 t="s">
        <v>267</v>
      </c>
      <c r="AH249" s="166">
        <v>0</v>
      </c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</row>
    <row r="250" spans="1:60" ht="12.75" outlineLevel="1">
      <c r="A250" s="182"/>
      <c r="B250" s="183"/>
      <c r="C250" s="184" t="s">
        <v>558</v>
      </c>
      <c r="D250" s="185"/>
      <c r="E250" s="186">
        <v>7.2</v>
      </c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 t="s">
        <v>267</v>
      </c>
      <c r="AH250" s="166">
        <v>0</v>
      </c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</row>
    <row r="251" spans="1:60" ht="12.75" outlineLevel="1">
      <c r="A251" s="182"/>
      <c r="B251" s="183"/>
      <c r="C251" s="184" t="s">
        <v>559</v>
      </c>
      <c r="D251" s="185"/>
      <c r="E251" s="186">
        <v>4.5</v>
      </c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 t="s">
        <v>267</v>
      </c>
      <c r="AH251" s="166">
        <v>0</v>
      </c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</row>
    <row r="252" spans="1:60" ht="45" outlineLevel="1">
      <c r="A252" s="167">
        <v>83</v>
      </c>
      <c r="B252" s="168" t="s">
        <v>560</v>
      </c>
      <c r="C252" s="169" t="s">
        <v>561</v>
      </c>
      <c r="D252" s="170" t="s">
        <v>288</v>
      </c>
      <c r="E252" s="171">
        <v>15</v>
      </c>
      <c r="F252" s="172"/>
      <c r="G252" s="173">
        <f>ROUND(E252*F252,2)</f>
        <v>0</v>
      </c>
      <c r="H252" s="164"/>
      <c r="I252" s="165">
        <f>ROUND(E252*H252,2)</f>
        <v>0</v>
      </c>
      <c r="J252" s="164"/>
      <c r="K252" s="165">
        <f>ROUND(E252*J252,2)</f>
        <v>0</v>
      </c>
      <c r="L252" s="165">
        <v>21</v>
      </c>
      <c r="M252" s="165">
        <f>G252*(1+L252/100)</f>
        <v>0</v>
      </c>
      <c r="N252" s="165">
        <v>0</v>
      </c>
      <c r="O252" s="165">
        <f>ROUND(E252*N252,2)</f>
        <v>0</v>
      </c>
      <c r="P252" s="165">
        <v>0</v>
      </c>
      <c r="Q252" s="165">
        <f>ROUND(E252*P252,2)</f>
        <v>0</v>
      </c>
      <c r="R252" s="165"/>
      <c r="S252" s="165" t="s">
        <v>220</v>
      </c>
      <c r="T252" s="165" t="s">
        <v>221</v>
      </c>
      <c r="U252" s="165">
        <v>0</v>
      </c>
      <c r="V252" s="165">
        <f>ROUND(E252*U252,2)</f>
        <v>0</v>
      </c>
      <c r="W252" s="165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 t="s">
        <v>265</v>
      </c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</row>
    <row r="253" spans="1:60" ht="12.75" outlineLevel="1">
      <c r="A253" s="182"/>
      <c r="B253" s="183"/>
      <c r="C253" s="184" t="s">
        <v>562</v>
      </c>
      <c r="D253" s="185"/>
      <c r="E253" s="186">
        <v>15</v>
      </c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 t="s">
        <v>267</v>
      </c>
      <c r="AH253" s="166">
        <v>0</v>
      </c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</row>
    <row r="254" spans="1:60" ht="45" outlineLevel="1">
      <c r="A254" s="167">
        <v>84</v>
      </c>
      <c r="B254" s="168" t="s">
        <v>563</v>
      </c>
      <c r="C254" s="169" t="s">
        <v>564</v>
      </c>
      <c r="D254" s="170" t="s">
        <v>288</v>
      </c>
      <c r="E254" s="171">
        <v>63.6</v>
      </c>
      <c r="F254" s="172"/>
      <c r="G254" s="173">
        <f>ROUND(E254*F254,2)</f>
        <v>0</v>
      </c>
      <c r="H254" s="164"/>
      <c r="I254" s="165">
        <f>ROUND(E254*H254,2)</f>
        <v>0</v>
      </c>
      <c r="J254" s="164"/>
      <c r="K254" s="165">
        <f>ROUND(E254*J254,2)</f>
        <v>0</v>
      </c>
      <c r="L254" s="165">
        <v>21</v>
      </c>
      <c r="M254" s="165">
        <f>G254*(1+L254/100)</f>
        <v>0</v>
      </c>
      <c r="N254" s="165">
        <v>0</v>
      </c>
      <c r="O254" s="165">
        <f>ROUND(E254*N254,2)</f>
        <v>0</v>
      </c>
      <c r="P254" s="165">
        <v>0</v>
      </c>
      <c r="Q254" s="165">
        <f>ROUND(E254*P254,2)</f>
        <v>0</v>
      </c>
      <c r="R254" s="165"/>
      <c r="S254" s="165" t="s">
        <v>220</v>
      </c>
      <c r="T254" s="165" t="s">
        <v>221</v>
      </c>
      <c r="U254" s="165">
        <v>0</v>
      </c>
      <c r="V254" s="165">
        <f>ROUND(E254*U254,2)</f>
        <v>0</v>
      </c>
      <c r="W254" s="165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 t="s">
        <v>265</v>
      </c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</row>
    <row r="255" spans="1:60" ht="12.75" outlineLevel="1">
      <c r="A255" s="182"/>
      <c r="B255" s="183"/>
      <c r="C255" s="184" t="s">
        <v>565</v>
      </c>
      <c r="D255" s="185"/>
      <c r="E255" s="186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 t="s">
        <v>267</v>
      </c>
      <c r="AH255" s="166">
        <v>0</v>
      </c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</row>
    <row r="256" spans="1:60" ht="12.75" outlineLevel="1">
      <c r="A256" s="182"/>
      <c r="B256" s="183"/>
      <c r="C256" s="184" t="s">
        <v>566</v>
      </c>
      <c r="D256" s="185"/>
      <c r="E256" s="186">
        <v>2.3</v>
      </c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 t="s">
        <v>267</v>
      </c>
      <c r="AH256" s="166">
        <v>0</v>
      </c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</row>
    <row r="257" spans="1:60" ht="12.75" outlineLevel="1">
      <c r="A257" s="182"/>
      <c r="B257" s="183"/>
      <c r="C257" s="184" t="s">
        <v>567</v>
      </c>
      <c r="D257" s="185"/>
      <c r="E257" s="186">
        <v>4.5</v>
      </c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 t="s">
        <v>267</v>
      </c>
      <c r="AH257" s="166">
        <v>0</v>
      </c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</row>
    <row r="258" spans="1:60" ht="12.75" outlineLevel="1">
      <c r="A258" s="182"/>
      <c r="B258" s="183"/>
      <c r="C258" s="184" t="s">
        <v>568</v>
      </c>
      <c r="D258" s="185"/>
      <c r="E258" s="186">
        <v>1.2</v>
      </c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 t="s">
        <v>267</v>
      </c>
      <c r="AH258" s="166">
        <v>0</v>
      </c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</row>
    <row r="259" spans="1:60" ht="12.75" outlineLevel="1">
      <c r="A259" s="182"/>
      <c r="B259" s="183"/>
      <c r="C259" s="184" t="s">
        <v>569</v>
      </c>
      <c r="D259" s="185"/>
      <c r="E259" s="186">
        <v>1.2</v>
      </c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 t="s">
        <v>267</v>
      </c>
      <c r="AH259" s="166">
        <v>0</v>
      </c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</row>
    <row r="260" spans="1:60" ht="12.75" outlineLevel="1">
      <c r="A260" s="182"/>
      <c r="B260" s="183"/>
      <c r="C260" s="184" t="s">
        <v>570</v>
      </c>
      <c r="D260" s="185"/>
      <c r="E260" s="186">
        <v>4.6</v>
      </c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 t="s">
        <v>267</v>
      </c>
      <c r="AH260" s="166">
        <v>0</v>
      </c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</row>
    <row r="261" spans="1:60" ht="12.75" outlineLevel="1">
      <c r="A261" s="182"/>
      <c r="B261" s="183"/>
      <c r="C261" s="184" t="s">
        <v>571</v>
      </c>
      <c r="D261" s="185"/>
      <c r="E261" s="186">
        <v>2.4</v>
      </c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 t="s">
        <v>267</v>
      </c>
      <c r="AH261" s="166">
        <v>0</v>
      </c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</row>
    <row r="262" spans="1:60" ht="12.75" outlineLevel="1">
      <c r="A262" s="182"/>
      <c r="B262" s="183"/>
      <c r="C262" s="184" t="s">
        <v>572</v>
      </c>
      <c r="D262" s="185"/>
      <c r="E262" s="186">
        <v>5.2</v>
      </c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 t="s">
        <v>267</v>
      </c>
      <c r="AH262" s="166">
        <v>0</v>
      </c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</row>
    <row r="263" spans="1:60" ht="12.75" outlineLevel="1">
      <c r="A263" s="182"/>
      <c r="B263" s="183"/>
      <c r="C263" s="184" t="s">
        <v>573</v>
      </c>
      <c r="D263" s="185"/>
      <c r="E263" s="186">
        <v>4.8</v>
      </c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 t="s">
        <v>267</v>
      </c>
      <c r="AH263" s="166">
        <v>0</v>
      </c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</row>
    <row r="264" spans="1:60" ht="12.75" outlineLevel="1">
      <c r="A264" s="182"/>
      <c r="B264" s="183"/>
      <c r="C264" s="184" t="s">
        <v>574</v>
      </c>
      <c r="D264" s="185"/>
      <c r="E264" s="186">
        <v>3.7</v>
      </c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 t="s">
        <v>267</v>
      </c>
      <c r="AH264" s="166">
        <v>0</v>
      </c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</row>
    <row r="265" spans="1:60" ht="12.75" outlineLevel="1">
      <c r="A265" s="182"/>
      <c r="B265" s="183"/>
      <c r="C265" s="184" t="s">
        <v>575</v>
      </c>
      <c r="D265" s="185"/>
      <c r="E265" s="186">
        <v>1.2</v>
      </c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 t="s">
        <v>267</v>
      </c>
      <c r="AH265" s="166">
        <v>0</v>
      </c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</row>
    <row r="266" spans="1:60" ht="12.75" outlineLevel="1">
      <c r="A266" s="182"/>
      <c r="B266" s="183"/>
      <c r="C266" s="184" t="s">
        <v>576</v>
      </c>
      <c r="D266" s="185"/>
      <c r="E266" s="186">
        <v>1.3</v>
      </c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 t="s">
        <v>267</v>
      </c>
      <c r="AH266" s="166">
        <v>0</v>
      </c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</row>
    <row r="267" spans="1:60" ht="12.75" outlineLevel="1">
      <c r="A267" s="182"/>
      <c r="B267" s="183"/>
      <c r="C267" s="184" t="s">
        <v>577</v>
      </c>
      <c r="D267" s="185"/>
      <c r="E267" s="186">
        <v>2.3</v>
      </c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 t="s">
        <v>267</v>
      </c>
      <c r="AH267" s="166">
        <v>0</v>
      </c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</row>
    <row r="268" spans="1:60" ht="12.75" outlineLevel="1">
      <c r="A268" s="182"/>
      <c r="B268" s="183"/>
      <c r="C268" s="184" t="s">
        <v>578</v>
      </c>
      <c r="D268" s="185"/>
      <c r="E268" s="186">
        <v>4.6</v>
      </c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 t="s">
        <v>267</v>
      </c>
      <c r="AH268" s="166">
        <v>0</v>
      </c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</row>
    <row r="269" spans="1:60" ht="12.75" outlineLevel="1">
      <c r="A269" s="182"/>
      <c r="B269" s="183"/>
      <c r="C269" s="184" t="s">
        <v>579</v>
      </c>
      <c r="D269" s="185"/>
      <c r="E269" s="186">
        <v>2.4</v>
      </c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 t="s">
        <v>267</v>
      </c>
      <c r="AH269" s="166">
        <v>0</v>
      </c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</row>
    <row r="270" spans="1:60" ht="12.75" outlineLevel="1">
      <c r="A270" s="182"/>
      <c r="B270" s="183"/>
      <c r="C270" s="184" t="s">
        <v>580</v>
      </c>
      <c r="D270" s="185"/>
      <c r="E270" s="186">
        <v>6.2</v>
      </c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 t="s">
        <v>267</v>
      </c>
      <c r="AH270" s="166">
        <v>0</v>
      </c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</row>
    <row r="271" spans="1:60" ht="12.75" outlineLevel="1">
      <c r="A271" s="182"/>
      <c r="B271" s="183"/>
      <c r="C271" s="184" t="s">
        <v>581</v>
      </c>
      <c r="D271" s="185"/>
      <c r="E271" s="186">
        <v>2.4</v>
      </c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 t="s">
        <v>267</v>
      </c>
      <c r="AH271" s="166">
        <v>0</v>
      </c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</row>
    <row r="272" spans="1:60" ht="12.75" outlineLevel="1">
      <c r="A272" s="182"/>
      <c r="B272" s="183"/>
      <c r="C272" s="184" t="s">
        <v>582</v>
      </c>
      <c r="D272" s="185"/>
      <c r="E272" s="186">
        <v>5.2</v>
      </c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 t="s">
        <v>267</v>
      </c>
      <c r="AH272" s="166">
        <v>0</v>
      </c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</row>
    <row r="273" spans="1:60" ht="12.75" outlineLevel="1">
      <c r="A273" s="182"/>
      <c r="B273" s="183"/>
      <c r="C273" s="184" t="s">
        <v>583</v>
      </c>
      <c r="D273" s="185"/>
      <c r="E273" s="186">
        <v>3.7</v>
      </c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 t="s">
        <v>267</v>
      </c>
      <c r="AH273" s="166">
        <v>0</v>
      </c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</row>
    <row r="274" spans="1:60" ht="12.75" outlineLevel="1">
      <c r="A274" s="182"/>
      <c r="B274" s="183"/>
      <c r="C274" s="184" t="s">
        <v>584</v>
      </c>
      <c r="D274" s="185"/>
      <c r="E274" s="186">
        <v>2.2</v>
      </c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 t="s">
        <v>267</v>
      </c>
      <c r="AH274" s="166">
        <v>0</v>
      </c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</row>
    <row r="275" spans="1:60" ht="12.75" outlineLevel="1">
      <c r="A275" s="182"/>
      <c r="B275" s="183"/>
      <c r="C275" s="184" t="s">
        <v>585</v>
      </c>
      <c r="D275" s="185"/>
      <c r="E275" s="186">
        <v>2.2</v>
      </c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 t="s">
        <v>267</v>
      </c>
      <c r="AH275" s="166">
        <v>0</v>
      </c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</row>
    <row r="276" spans="1:60" ht="33.75" outlineLevel="1">
      <c r="A276" s="167">
        <v>85</v>
      </c>
      <c r="B276" s="168" t="s">
        <v>586</v>
      </c>
      <c r="C276" s="169" t="s">
        <v>587</v>
      </c>
      <c r="D276" s="170" t="s">
        <v>288</v>
      </c>
      <c r="E276" s="171">
        <v>15</v>
      </c>
      <c r="F276" s="172"/>
      <c r="G276" s="173">
        <f>ROUND(E276*F276,2)</f>
        <v>0</v>
      </c>
      <c r="H276" s="164"/>
      <c r="I276" s="165">
        <f>ROUND(E276*H276,2)</f>
        <v>0</v>
      </c>
      <c r="J276" s="164"/>
      <c r="K276" s="165">
        <f>ROUND(E276*J276,2)</f>
        <v>0</v>
      </c>
      <c r="L276" s="165">
        <v>21</v>
      </c>
      <c r="M276" s="165">
        <f>G276*(1+L276/100)</f>
        <v>0</v>
      </c>
      <c r="N276" s="165">
        <v>0</v>
      </c>
      <c r="O276" s="165">
        <f>ROUND(E276*N276,2)</f>
        <v>0</v>
      </c>
      <c r="P276" s="165">
        <v>0</v>
      </c>
      <c r="Q276" s="165">
        <f>ROUND(E276*P276,2)</f>
        <v>0</v>
      </c>
      <c r="R276" s="165"/>
      <c r="S276" s="165" t="s">
        <v>220</v>
      </c>
      <c r="T276" s="165" t="s">
        <v>221</v>
      </c>
      <c r="U276" s="165">
        <v>0</v>
      </c>
      <c r="V276" s="165">
        <f>ROUND(E276*U276,2)</f>
        <v>0</v>
      </c>
      <c r="W276" s="165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 t="s">
        <v>265</v>
      </c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</row>
    <row r="277" spans="1:60" ht="12.75" outlineLevel="1">
      <c r="A277" s="182"/>
      <c r="B277" s="183"/>
      <c r="C277" s="184" t="s">
        <v>588</v>
      </c>
      <c r="D277" s="185"/>
      <c r="E277" s="186">
        <v>15</v>
      </c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 t="s">
        <v>267</v>
      </c>
      <c r="AH277" s="166">
        <v>0</v>
      </c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</row>
    <row r="278" spans="1:60" ht="12.75" outlineLevel="1">
      <c r="A278" s="167">
        <v>86</v>
      </c>
      <c r="B278" s="168" t="s">
        <v>589</v>
      </c>
      <c r="C278" s="169" t="s">
        <v>590</v>
      </c>
      <c r="D278" s="170" t="s">
        <v>288</v>
      </c>
      <c r="E278" s="171">
        <v>91.1</v>
      </c>
      <c r="F278" s="172"/>
      <c r="G278" s="173">
        <f>ROUND(E278*F278,2)</f>
        <v>0</v>
      </c>
      <c r="H278" s="164"/>
      <c r="I278" s="165">
        <f>ROUND(E278*H278,2)</f>
        <v>0</v>
      </c>
      <c r="J278" s="164"/>
      <c r="K278" s="165">
        <f>ROUND(E278*J278,2)</f>
        <v>0</v>
      </c>
      <c r="L278" s="165">
        <v>21</v>
      </c>
      <c r="M278" s="165">
        <f>G278*(1+L278/100)</f>
        <v>0</v>
      </c>
      <c r="N278" s="165">
        <v>0</v>
      </c>
      <c r="O278" s="165">
        <f>ROUND(E278*N278,2)</f>
        <v>0</v>
      </c>
      <c r="P278" s="165">
        <v>0</v>
      </c>
      <c r="Q278" s="165">
        <f>ROUND(E278*P278,2)</f>
        <v>0</v>
      </c>
      <c r="R278" s="165"/>
      <c r="S278" s="165" t="s">
        <v>243</v>
      </c>
      <c r="T278" s="165" t="s">
        <v>221</v>
      </c>
      <c r="U278" s="165">
        <v>0</v>
      </c>
      <c r="V278" s="165">
        <f>ROUND(E278*U278,2)</f>
        <v>0</v>
      </c>
      <c r="W278" s="165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 t="s">
        <v>282</v>
      </c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</row>
    <row r="279" spans="1:60" ht="12.75" outlineLevel="1">
      <c r="A279" s="182"/>
      <c r="B279" s="183"/>
      <c r="C279" s="184" t="s">
        <v>591</v>
      </c>
      <c r="D279" s="185"/>
      <c r="E279" s="186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 t="s">
        <v>267</v>
      </c>
      <c r="AH279" s="166">
        <v>0</v>
      </c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</row>
    <row r="280" spans="1:60" ht="12.75" outlineLevel="1">
      <c r="A280" s="182"/>
      <c r="B280" s="183"/>
      <c r="C280" s="184" t="s">
        <v>556</v>
      </c>
      <c r="D280" s="185"/>
      <c r="E280" s="186">
        <v>8.4</v>
      </c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 t="s">
        <v>267</v>
      </c>
      <c r="AH280" s="166">
        <v>0</v>
      </c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</row>
    <row r="281" spans="1:60" ht="12.75" outlineLevel="1">
      <c r="A281" s="182"/>
      <c r="B281" s="183"/>
      <c r="C281" s="184" t="s">
        <v>566</v>
      </c>
      <c r="D281" s="185"/>
      <c r="E281" s="186">
        <v>2.3</v>
      </c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 t="s">
        <v>267</v>
      </c>
      <c r="AH281" s="166">
        <v>0</v>
      </c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</row>
    <row r="282" spans="1:60" ht="12.75" outlineLevel="1">
      <c r="A282" s="182"/>
      <c r="B282" s="183"/>
      <c r="C282" s="184" t="s">
        <v>557</v>
      </c>
      <c r="D282" s="185"/>
      <c r="E282" s="186">
        <v>7.4</v>
      </c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 t="s">
        <v>267</v>
      </c>
      <c r="AH282" s="166">
        <v>0</v>
      </c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</row>
    <row r="283" spans="1:60" ht="12.75" outlineLevel="1">
      <c r="A283" s="182"/>
      <c r="B283" s="183"/>
      <c r="C283" s="184" t="s">
        <v>558</v>
      </c>
      <c r="D283" s="185"/>
      <c r="E283" s="186">
        <v>7.2</v>
      </c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 t="s">
        <v>267</v>
      </c>
      <c r="AH283" s="166">
        <v>0</v>
      </c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</row>
    <row r="284" spans="1:60" ht="12.75" outlineLevel="1">
      <c r="A284" s="182"/>
      <c r="B284" s="183"/>
      <c r="C284" s="184" t="s">
        <v>559</v>
      </c>
      <c r="D284" s="185"/>
      <c r="E284" s="186">
        <v>4.5</v>
      </c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 t="s">
        <v>267</v>
      </c>
      <c r="AH284" s="166">
        <v>0</v>
      </c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</row>
    <row r="285" spans="1:60" ht="12.75" outlineLevel="1">
      <c r="A285" s="182"/>
      <c r="B285" s="183"/>
      <c r="C285" s="184" t="s">
        <v>565</v>
      </c>
      <c r="D285" s="185"/>
      <c r="E285" s="186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 t="s">
        <v>267</v>
      </c>
      <c r="AH285" s="166">
        <v>0</v>
      </c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</row>
    <row r="286" spans="1:60" ht="12.75" outlineLevel="1">
      <c r="A286" s="182"/>
      <c r="B286" s="183"/>
      <c r="C286" s="184" t="s">
        <v>567</v>
      </c>
      <c r="D286" s="185"/>
      <c r="E286" s="186">
        <v>4.5</v>
      </c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 t="s">
        <v>267</v>
      </c>
      <c r="AH286" s="166">
        <v>0</v>
      </c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</row>
    <row r="287" spans="1:60" ht="12.75" outlineLevel="1">
      <c r="A287" s="182"/>
      <c r="B287" s="183"/>
      <c r="C287" s="184" t="s">
        <v>568</v>
      </c>
      <c r="D287" s="185"/>
      <c r="E287" s="186">
        <v>1.2</v>
      </c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 t="s">
        <v>267</v>
      </c>
      <c r="AH287" s="166">
        <v>0</v>
      </c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</row>
    <row r="288" spans="1:60" ht="12.75" outlineLevel="1">
      <c r="A288" s="182"/>
      <c r="B288" s="183"/>
      <c r="C288" s="184" t="s">
        <v>569</v>
      </c>
      <c r="D288" s="185"/>
      <c r="E288" s="186">
        <v>1.2</v>
      </c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 t="s">
        <v>267</v>
      </c>
      <c r="AH288" s="166">
        <v>0</v>
      </c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</row>
    <row r="289" spans="1:60" ht="12.75" outlineLevel="1">
      <c r="A289" s="182"/>
      <c r="B289" s="183"/>
      <c r="C289" s="184" t="s">
        <v>570</v>
      </c>
      <c r="D289" s="185"/>
      <c r="E289" s="186">
        <v>4.6</v>
      </c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 t="s">
        <v>267</v>
      </c>
      <c r="AH289" s="166">
        <v>0</v>
      </c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</row>
    <row r="290" spans="1:60" ht="12.75" outlineLevel="1">
      <c r="A290" s="182"/>
      <c r="B290" s="183"/>
      <c r="C290" s="184" t="s">
        <v>571</v>
      </c>
      <c r="D290" s="185"/>
      <c r="E290" s="186">
        <v>2.4</v>
      </c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 t="s">
        <v>267</v>
      </c>
      <c r="AH290" s="166">
        <v>0</v>
      </c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</row>
    <row r="291" spans="1:60" ht="12.75" outlineLevel="1">
      <c r="A291" s="182"/>
      <c r="B291" s="183"/>
      <c r="C291" s="184" t="s">
        <v>572</v>
      </c>
      <c r="D291" s="185"/>
      <c r="E291" s="186">
        <v>5.2</v>
      </c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 t="s">
        <v>267</v>
      </c>
      <c r="AH291" s="166">
        <v>0</v>
      </c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</row>
    <row r="292" spans="1:60" ht="12.75" outlineLevel="1">
      <c r="A292" s="182"/>
      <c r="B292" s="183"/>
      <c r="C292" s="184" t="s">
        <v>573</v>
      </c>
      <c r="D292" s="185"/>
      <c r="E292" s="186">
        <v>4.8</v>
      </c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 t="s">
        <v>267</v>
      </c>
      <c r="AH292" s="166">
        <v>0</v>
      </c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</row>
    <row r="293" spans="1:60" ht="12.75" outlineLevel="1">
      <c r="A293" s="182"/>
      <c r="B293" s="183"/>
      <c r="C293" s="184" t="s">
        <v>574</v>
      </c>
      <c r="D293" s="185"/>
      <c r="E293" s="186">
        <v>3.7</v>
      </c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 t="s">
        <v>267</v>
      </c>
      <c r="AH293" s="166">
        <v>0</v>
      </c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</row>
    <row r="294" spans="1:60" ht="12.75" outlineLevel="1">
      <c r="A294" s="182"/>
      <c r="B294" s="183"/>
      <c r="C294" s="184" t="s">
        <v>575</v>
      </c>
      <c r="D294" s="185"/>
      <c r="E294" s="186">
        <v>1.2</v>
      </c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 t="s">
        <v>267</v>
      </c>
      <c r="AH294" s="166">
        <v>0</v>
      </c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</row>
    <row r="295" spans="1:60" ht="12.75" outlineLevel="1">
      <c r="A295" s="182"/>
      <c r="B295" s="183"/>
      <c r="C295" s="184" t="s">
        <v>576</v>
      </c>
      <c r="D295" s="185"/>
      <c r="E295" s="186">
        <v>1.3</v>
      </c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 t="s">
        <v>267</v>
      </c>
      <c r="AH295" s="166">
        <v>0</v>
      </c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</row>
    <row r="296" spans="1:60" ht="12.75" outlineLevel="1">
      <c r="A296" s="182"/>
      <c r="B296" s="183"/>
      <c r="C296" s="184" t="s">
        <v>577</v>
      </c>
      <c r="D296" s="185"/>
      <c r="E296" s="186">
        <v>2.3</v>
      </c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 t="s">
        <v>267</v>
      </c>
      <c r="AH296" s="166">
        <v>0</v>
      </c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</row>
    <row r="297" spans="1:60" ht="12.75" outlineLevel="1">
      <c r="A297" s="182"/>
      <c r="B297" s="183"/>
      <c r="C297" s="184" t="s">
        <v>578</v>
      </c>
      <c r="D297" s="185"/>
      <c r="E297" s="186">
        <v>4.6</v>
      </c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 t="s">
        <v>267</v>
      </c>
      <c r="AH297" s="166">
        <v>0</v>
      </c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</row>
    <row r="298" spans="1:60" ht="12.75" outlineLevel="1">
      <c r="A298" s="182"/>
      <c r="B298" s="183"/>
      <c r="C298" s="184" t="s">
        <v>579</v>
      </c>
      <c r="D298" s="185"/>
      <c r="E298" s="186">
        <v>2.4</v>
      </c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 t="s">
        <v>267</v>
      </c>
      <c r="AH298" s="166">
        <v>0</v>
      </c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</row>
    <row r="299" spans="1:60" ht="12.75" outlineLevel="1">
      <c r="A299" s="182"/>
      <c r="B299" s="183"/>
      <c r="C299" s="184" t="s">
        <v>580</v>
      </c>
      <c r="D299" s="185"/>
      <c r="E299" s="186">
        <v>6.2</v>
      </c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 t="s">
        <v>267</v>
      </c>
      <c r="AH299" s="166">
        <v>0</v>
      </c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</row>
    <row r="300" spans="1:60" ht="12.75" outlineLevel="1">
      <c r="A300" s="182"/>
      <c r="B300" s="183"/>
      <c r="C300" s="184" t="s">
        <v>581</v>
      </c>
      <c r="D300" s="185"/>
      <c r="E300" s="186">
        <v>2.4</v>
      </c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 t="s">
        <v>267</v>
      </c>
      <c r="AH300" s="166">
        <v>0</v>
      </c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</row>
    <row r="301" spans="1:60" ht="12.75" outlineLevel="1">
      <c r="A301" s="182"/>
      <c r="B301" s="183"/>
      <c r="C301" s="184" t="s">
        <v>582</v>
      </c>
      <c r="D301" s="185"/>
      <c r="E301" s="186">
        <v>5.2</v>
      </c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 t="s">
        <v>267</v>
      </c>
      <c r="AH301" s="166">
        <v>0</v>
      </c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</row>
    <row r="302" spans="1:60" ht="12.75" outlineLevel="1">
      <c r="A302" s="182"/>
      <c r="B302" s="183"/>
      <c r="C302" s="184" t="s">
        <v>583</v>
      </c>
      <c r="D302" s="185"/>
      <c r="E302" s="186">
        <v>3.7</v>
      </c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 t="s">
        <v>267</v>
      </c>
      <c r="AH302" s="166">
        <v>0</v>
      </c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</row>
    <row r="303" spans="1:60" ht="12.75" outlineLevel="1">
      <c r="A303" s="182"/>
      <c r="B303" s="183"/>
      <c r="C303" s="184" t="s">
        <v>584</v>
      </c>
      <c r="D303" s="185"/>
      <c r="E303" s="186">
        <v>2.2</v>
      </c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 t="s">
        <v>267</v>
      </c>
      <c r="AH303" s="166">
        <v>0</v>
      </c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</row>
    <row r="304" spans="1:60" ht="12.75" outlineLevel="1">
      <c r="A304" s="182"/>
      <c r="B304" s="183"/>
      <c r="C304" s="184" t="s">
        <v>585</v>
      </c>
      <c r="D304" s="185"/>
      <c r="E304" s="186">
        <v>2.2</v>
      </c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 t="s">
        <v>267</v>
      </c>
      <c r="AH304" s="166">
        <v>0</v>
      </c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</row>
    <row r="305" spans="1:60" ht="22.5" outlineLevel="1">
      <c r="A305" s="167">
        <v>87</v>
      </c>
      <c r="B305" s="168" t="s">
        <v>592</v>
      </c>
      <c r="C305" s="169" t="s">
        <v>593</v>
      </c>
      <c r="D305" s="170" t="s">
        <v>288</v>
      </c>
      <c r="E305" s="171">
        <v>195.98</v>
      </c>
      <c r="F305" s="172"/>
      <c r="G305" s="173">
        <f>ROUND(E305*F305,2)</f>
        <v>0</v>
      </c>
      <c r="H305" s="164"/>
      <c r="I305" s="165">
        <f>ROUND(E305*H305,2)</f>
        <v>0</v>
      </c>
      <c r="J305" s="164"/>
      <c r="K305" s="165">
        <f>ROUND(E305*J305,2)</f>
        <v>0</v>
      </c>
      <c r="L305" s="165">
        <v>21</v>
      </c>
      <c r="M305" s="165">
        <f>G305*(1+L305/100)</f>
        <v>0</v>
      </c>
      <c r="N305" s="165">
        <v>0</v>
      </c>
      <c r="O305" s="165">
        <f>ROUND(E305*N305,2)</f>
        <v>0</v>
      </c>
      <c r="P305" s="165">
        <v>0</v>
      </c>
      <c r="Q305" s="165">
        <f>ROUND(E305*P305,2)</f>
        <v>0</v>
      </c>
      <c r="R305" s="165"/>
      <c r="S305" s="165" t="s">
        <v>243</v>
      </c>
      <c r="T305" s="165" t="s">
        <v>221</v>
      </c>
      <c r="U305" s="165">
        <v>0</v>
      </c>
      <c r="V305" s="165">
        <f>ROUND(E305*U305,2)</f>
        <v>0</v>
      </c>
      <c r="W305" s="165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 t="s">
        <v>282</v>
      </c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</row>
    <row r="306" spans="1:60" ht="12.75" outlineLevel="1">
      <c r="A306" s="182"/>
      <c r="B306" s="183"/>
      <c r="C306" s="184" t="s">
        <v>591</v>
      </c>
      <c r="D306" s="185"/>
      <c r="E306" s="186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 t="s">
        <v>267</v>
      </c>
      <c r="AH306" s="166">
        <v>0</v>
      </c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</row>
    <row r="307" spans="1:60" ht="12.75" outlineLevel="1">
      <c r="A307" s="182"/>
      <c r="B307" s="183"/>
      <c r="C307" s="184" t="s">
        <v>594</v>
      </c>
      <c r="D307" s="185"/>
      <c r="E307" s="186">
        <v>22.8</v>
      </c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 t="s">
        <v>267</v>
      </c>
      <c r="AH307" s="166">
        <v>0</v>
      </c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</row>
    <row r="308" spans="1:60" ht="12.75" outlineLevel="1">
      <c r="A308" s="182"/>
      <c r="B308" s="183"/>
      <c r="C308" s="184" t="s">
        <v>595</v>
      </c>
      <c r="D308" s="185"/>
      <c r="E308" s="186">
        <v>120.7</v>
      </c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 t="s">
        <v>267</v>
      </c>
      <c r="AH308" s="166">
        <v>0</v>
      </c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</row>
    <row r="309" spans="1:60" ht="12.75" outlineLevel="1">
      <c r="A309" s="182"/>
      <c r="B309" s="183"/>
      <c r="C309" s="184" t="s">
        <v>596</v>
      </c>
      <c r="D309" s="185"/>
      <c r="E309" s="186">
        <v>9</v>
      </c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 t="s">
        <v>267</v>
      </c>
      <c r="AH309" s="166">
        <v>0</v>
      </c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</row>
    <row r="310" spans="1:60" ht="12.75" outlineLevel="1">
      <c r="A310" s="182"/>
      <c r="B310" s="183"/>
      <c r="C310" s="184" t="s">
        <v>597</v>
      </c>
      <c r="D310" s="185"/>
      <c r="E310" s="186">
        <v>10.68</v>
      </c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 t="s">
        <v>267</v>
      </c>
      <c r="AH310" s="166">
        <v>0</v>
      </c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</row>
    <row r="311" spans="1:60" ht="12.75" outlineLevel="1">
      <c r="A311" s="182"/>
      <c r="B311" s="183"/>
      <c r="C311" s="184" t="s">
        <v>598</v>
      </c>
      <c r="D311" s="185"/>
      <c r="E311" s="186">
        <v>14.8</v>
      </c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 t="s">
        <v>267</v>
      </c>
      <c r="AH311" s="166">
        <v>0</v>
      </c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</row>
    <row r="312" spans="1:60" ht="12.75" outlineLevel="1">
      <c r="A312" s="182"/>
      <c r="B312" s="183"/>
      <c r="C312" s="184" t="s">
        <v>599</v>
      </c>
      <c r="D312" s="185"/>
      <c r="E312" s="186">
        <v>18</v>
      </c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 t="s">
        <v>267</v>
      </c>
      <c r="AH312" s="166">
        <v>0</v>
      </c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</row>
    <row r="313" spans="1:60" ht="22.5" outlineLevel="1">
      <c r="A313" s="167">
        <v>88</v>
      </c>
      <c r="B313" s="168" t="s">
        <v>600</v>
      </c>
      <c r="C313" s="169" t="s">
        <v>601</v>
      </c>
      <c r="D313" s="170" t="s">
        <v>288</v>
      </c>
      <c r="E313" s="171">
        <v>194.84</v>
      </c>
      <c r="F313" s="172"/>
      <c r="G313" s="173">
        <f>ROUND(E313*F313,2)</f>
        <v>0</v>
      </c>
      <c r="H313" s="164"/>
      <c r="I313" s="165">
        <f>ROUND(E313*H313,2)</f>
        <v>0</v>
      </c>
      <c r="J313" s="164"/>
      <c r="K313" s="165">
        <f>ROUND(E313*J313,2)</f>
        <v>0</v>
      </c>
      <c r="L313" s="165">
        <v>21</v>
      </c>
      <c r="M313" s="165">
        <f>G313*(1+L313/100)</f>
        <v>0</v>
      </c>
      <c r="N313" s="165">
        <v>0</v>
      </c>
      <c r="O313" s="165">
        <f>ROUND(E313*N313,2)</f>
        <v>0</v>
      </c>
      <c r="P313" s="165">
        <v>0</v>
      </c>
      <c r="Q313" s="165">
        <f>ROUND(E313*P313,2)</f>
        <v>0</v>
      </c>
      <c r="R313" s="165"/>
      <c r="S313" s="165" t="s">
        <v>243</v>
      </c>
      <c r="T313" s="165" t="s">
        <v>221</v>
      </c>
      <c r="U313" s="165">
        <v>0</v>
      </c>
      <c r="V313" s="165">
        <f>ROUND(E313*U313,2)</f>
        <v>0</v>
      </c>
      <c r="W313" s="165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 t="s">
        <v>282</v>
      </c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</row>
    <row r="314" spans="1:60" ht="12.75" outlineLevel="1">
      <c r="A314" s="182"/>
      <c r="B314" s="183"/>
      <c r="C314" s="184" t="s">
        <v>602</v>
      </c>
      <c r="D314" s="185"/>
      <c r="E314" s="186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 t="s">
        <v>267</v>
      </c>
      <c r="AH314" s="166">
        <v>0</v>
      </c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</row>
    <row r="315" spans="1:60" ht="12.75" outlineLevel="1">
      <c r="A315" s="182"/>
      <c r="B315" s="183"/>
      <c r="C315" s="184" t="s">
        <v>603</v>
      </c>
      <c r="D315" s="185"/>
      <c r="E315" s="186">
        <v>25</v>
      </c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 t="s">
        <v>267</v>
      </c>
      <c r="AH315" s="166">
        <v>0</v>
      </c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</row>
    <row r="316" spans="1:60" ht="12.75" outlineLevel="1">
      <c r="A316" s="182"/>
      <c r="B316" s="183"/>
      <c r="C316" s="184" t="s">
        <v>604</v>
      </c>
      <c r="D316" s="185"/>
      <c r="E316" s="186">
        <v>44</v>
      </c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 t="s">
        <v>267</v>
      </c>
      <c r="AH316" s="166">
        <v>0</v>
      </c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</row>
    <row r="317" spans="1:60" ht="12.75" outlineLevel="1">
      <c r="A317" s="182"/>
      <c r="B317" s="183"/>
      <c r="C317" s="184" t="s">
        <v>605</v>
      </c>
      <c r="D317" s="185"/>
      <c r="E317" s="186">
        <v>89.7</v>
      </c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 t="s">
        <v>267</v>
      </c>
      <c r="AH317" s="166">
        <v>0</v>
      </c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</row>
    <row r="318" spans="1:60" ht="12.75" outlineLevel="1">
      <c r="A318" s="182"/>
      <c r="B318" s="183"/>
      <c r="C318" s="184" t="s">
        <v>606</v>
      </c>
      <c r="D318" s="185"/>
      <c r="E318" s="186">
        <v>22.7</v>
      </c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 t="s">
        <v>267</v>
      </c>
      <c r="AH318" s="166">
        <v>0</v>
      </c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</row>
    <row r="319" spans="1:60" ht="12.75" outlineLevel="1">
      <c r="A319" s="182"/>
      <c r="B319" s="183"/>
      <c r="C319" s="184" t="s">
        <v>607</v>
      </c>
      <c r="D319" s="185"/>
      <c r="E319" s="186">
        <v>13.44</v>
      </c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 t="s">
        <v>267</v>
      </c>
      <c r="AH319" s="166">
        <v>0</v>
      </c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</row>
    <row r="320" spans="1:60" ht="22.5" outlineLevel="1">
      <c r="A320" s="167">
        <v>89</v>
      </c>
      <c r="B320" s="168" t="s">
        <v>608</v>
      </c>
      <c r="C320" s="169" t="s">
        <v>609</v>
      </c>
      <c r="D320" s="170" t="s">
        <v>288</v>
      </c>
      <c r="E320" s="171">
        <v>7.2</v>
      </c>
      <c r="F320" s="172"/>
      <c r="G320" s="173">
        <f>ROUND(E320*F320,2)</f>
        <v>0</v>
      </c>
      <c r="H320" s="164"/>
      <c r="I320" s="165">
        <f>ROUND(E320*H320,2)</f>
        <v>0</v>
      </c>
      <c r="J320" s="164"/>
      <c r="K320" s="165">
        <f>ROUND(E320*J320,2)</f>
        <v>0</v>
      </c>
      <c r="L320" s="165">
        <v>21</v>
      </c>
      <c r="M320" s="165">
        <f>G320*(1+L320/100)</f>
        <v>0</v>
      </c>
      <c r="N320" s="165">
        <v>0</v>
      </c>
      <c r="O320" s="165">
        <f>ROUND(E320*N320,2)</f>
        <v>0</v>
      </c>
      <c r="P320" s="165">
        <v>0</v>
      </c>
      <c r="Q320" s="165">
        <f>ROUND(E320*P320,2)</f>
        <v>0</v>
      </c>
      <c r="R320" s="165"/>
      <c r="S320" s="165" t="s">
        <v>243</v>
      </c>
      <c r="T320" s="165" t="s">
        <v>221</v>
      </c>
      <c r="U320" s="165">
        <v>0</v>
      </c>
      <c r="V320" s="165">
        <f>ROUND(E320*U320,2)</f>
        <v>0</v>
      </c>
      <c r="W320" s="165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 t="s">
        <v>282</v>
      </c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</row>
    <row r="321" spans="1:60" ht="12.75" outlineLevel="1">
      <c r="A321" s="182"/>
      <c r="B321" s="183"/>
      <c r="C321" s="184" t="s">
        <v>610</v>
      </c>
      <c r="D321" s="185"/>
      <c r="E321" s="186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 t="s">
        <v>267</v>
      </c>
      <c r="AH321" s="166">
        <v>0</v>
      </c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</row>
    <row r="322" spans="1:60" ht="12.75" outlineLevel="1">
      <c r="A322" s="182"/>
      <c r="B322" s="183"/>
      <c r="C322" s="184" t="s">
        <v>611</v>
      </c>
      <c r="D322" s="185"/>
      <c r="E322" s="186">
        <v>7.2</v>
      </c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 t="s">
        <v>267</v>
      </c>
      <c r="AH322" s="166">
        <v>0</v>
      </c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</row>
    <row r="323" spans="1:33" ht="12.75">
      <c r="A323" s="149" t="s">
        <v>214</v>
      </c>
      <c r="B323" s="150" t="s">
        <v>88</v>
      </c>
      <c r="C323" s="151" t="s">
        <v>89</v>
      </c>
      <c r="D323" s="152"/>
      <c r="E323" s="153"/>
      <c r="F323" s="154"/>
      <c r="G323" s="155">
        <f>SUMIF(AG324:AG470,"&lt;&gt;NOR",G324:G470)</f>
        <v>0</v>
      </c>
      <c r="H323" s="156"/>
      <c r="I323" s="156">
        <f>SUM(I324:I470)</f>
        <v>0</v>
      </c>
      <c r="J323" s="156"/>
      <c r="K323" s="156">
        <f>SUM(K324:K470)</f>
        <v>0</v>
      </c>
      <c r="L323" s="156"/>
      <c r="M323" s="156">
        <f>SUM(M324:M470)</f>
        <v>0</v>
      </c>
      <c r="N323" s="156"/>
      <c r="O323" s="156">
        <f>SUM(O324:O470)</f>
        <v>12.19</v>
      </c>
      <c r="P323" s="156"/>
      <c r="Q323" s="156">
        <f>SUM(Q324:Q470)</f>
        <v>0</v>
      </c>
      <c r="R323" s="156"/>
      <c r="S323" s="156"/>
      <c r="T323" s="156"/>
      <c r="U323" s="156"/>
      <c r="V323" s="156">
        <f>SUM(V324:V470)</f>
        <v>378.97</v>
      </c>
      <c r="W323" s="156"/>
      <c r="AG323" s="1" t="s">
        <v>215</v>
      </c>
    </row>
    <row r="324" spans="1:60" ht="22.5" outlineLevel="1">
      <c r="A324" s="167">
        <v>90</v>
      </c>
      <c r="B324" s="168" t="s">
        <v>612</v>
      </c>
      <c r="C324" s="169" t="s">
        <v>613</v>
      </c>
      <c r="D324" s="170" t="s">
        <v>288</v>
      </c>
      <c r="E324" s="171">
        <v>139</v>
      </c>
      <c r="F324" s="172"/>
      <c r="G324" s="173">
        <f>ROUND(E324*F324,2)</f>
        <v>0</v>
      </c>
      <c r="H324" s="164"/>
      <c r="I324" s="165">
        <f>ROUND(E324*H324,2)</f>
        <v>0</v>
      </c>
      <c r="J324" s="164"/>
      <c r="K324" s="165">
        <f>ROUND(E324*J324,2)</f>
        <v>0</v>
      </c>
      <c r="L324" s="165">
        <v>21</v>
      </c>
      <c r="M324" s="165">
        <f>G324*(1+L324/100)</f>
        <v>0</v>
      </c>
      <c r="N324" s="165">
        <v>0</v>
      </c>
      <c r="O324" s="165">
        <f>ROUND(E324*N324,2)</f>
        <v>0</v>
      </c>
      <c r="P324" s="165">
        <v>0</v>
      </c>
      <c r="Q324" s="165">
        <f>ROUND(E324*P324,2)</f>
        <v>0</v>
      </c>
      <c r="R324" s="165"/>
      <c r="S324" s="165" t="s">
        <v>220</v>
      </c>
      <c r="T324" s="165" t="s">
        <v>221</v>
      </c>
      <c r="U324" s="165">
        <v>0</v>
      </c>
      <c r="V324" s="165">
        <f>ROUND(E324*U324,2)</f>
        <v>0</v>
      </c>
      <c r="W324" s="165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 t="s">
        <v>265</v>
      </c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</row>
    <row r="325" spans="1:60" ht="12.75" outlineLevel="1">
      <c r="A325" s="182"/>
      <c r="B325" s="183"/>
      <c r="C325" s="184" t="s">
        <v>614</v>
      </c>
      <c r="D325" s="185"/>
      <c r="E325" s="186">
        <v>5</v>
      </c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 t="s">
        <v>267</v>
      </c>
      <c r="AH325" s="166">
        <v>0</v>
      </c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</row>
    <row r="326" spans="1:60" ht="12.75" outlineLevel="1">
      <c r="A326" s="182"/>
      <c r="B326" s="183"/>
      <c r="C326" s="184" t="s">
        <v>615</v>
      </c>
      <c r="D326" s="185"/>
      <c r="E326" s="186">
        <v>64</v>
      </c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 t="s">
        <v>267</v>
      </c>
      <c r="AH326" s="166">
        <v>0</v>
      </c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</row>
    <row r="327" spans="1:60" ht="12.75" outlineLevel="1">
      <c r="A327" s="182"/>
      <c r="B327" s="183"/>
      <c r="C327" s="184" t="s">
        <v>616</v>
      </c>
      <c r="D327" s="185"/>
      <c r="E327" s="186">
        <v>70</v>
      </c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 t="s">
        <v>267</v>
      </c>
      <c r="AH327" s="166">
        <v>0</v>
      </c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</row>
    <row r="328" spans="1:60" ht="22.5" outlineLevel="1">
      <c r="A328" s="167">
        <v>91</v>
      </c>
      <c r="B328" s="168" t="s">
        <v>617</v>
      </c>
      <c r="C328" s="169" t="s">
        <v>618</v>
      </c>
      <c r="D328" s="170" t="s">
        <v>288</v>
      </c>
      <c r="E328" s="171">
        <v>171.765</v>
      </c>
      <c r="F328" s="172"/>
      <c r="G328" s="173">
        <f>ROUND(E328*F328,2)</f>
        <v>0</v>
      </c>
      <c r="H328" s="164"/>
      <c r="I328" s="165">
        <f>ROUND(E328*H328,2)</f>
        <v>0</v>
      </c>
      <c r="J328" s="164"/>
      <c r="K328" s="165">
        <f>ROUND(E328*J328,2)</f>
        <v>0</v>
      </c>
      <c r="L328" s="165">
        <v>21</v>
      </c>
      <c r="M328" s="165">
        <f>G328*(1+L328/100)</f>
        <v>0</v>
      </c>
      <c r="N328" s="165">
        <v>0</v>
      </c>
      <c r="O328" s="165">
        <f>ROUND(E328*N328,2)</f>
        <v>0</v>
      </c>
      <c r="P328" s="165">
        <v>0</v>
      </c>
      <c r="Q328" s="165">
        <f>ROUND(E328*P328,2)</f>
        <v>0</v>
      </c>
      <c r="R328" s="165"/>
      <c r="S328" s="165" t="s">
        <v>220</v>
      </c>
      <c r="T328" s="165" t="s">
        <v>221</v>
      </c>
      <c r="U328" s="165">
        <v>0</v>
      </c>
      <c r="V328" s="165">
        <f>ROUND(E328*U328,2)</f>
        <v>0</v>
      </c>
      <c r="W328" s="165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 t="s">
        <v>265</v>
      </c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</row>
    <row r="329" spans="1:60" ht="12.75" outlineLevel="1">
      <c r="A329" s="182"/>
      <c r="B329" s="183"/>
      <c r="C329" s="184" t="s">
        <v>619</v>
      </c>
      <c r="D329" s="185"/>
      <c r="E329" s="186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 t="s">
        <v>267</v>
      </c>
      <c r="AH329" s="166">
        <v>0</v>
      </c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</row>
    <row r="330" spans="1:60" ht="12.75" outlineLevel="1">
      <c r="A330" s="182"/>
      <c r="B330" s="183"/>
      <c r="C330" s="184" t="s">
        <v>620</v>
      </c>
      <c r="D330" s="185"/>
      <c r="E330" s="186">
        <v>39.06</v>
      </c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 t="s">
        <v>267</v>
      </c>
      <c r="AH330" s="166">
        <v>0</v>
      </c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</row>
    <row r="331" spans="1:60" ht="12.75" outlineLevel="1">
      <c r="A331" s="182"/>
      <c r="B331" s="183"/>
      <c r="C331" s="184" t="s">
        <v>621</v>
      </c>
      <c r="D331" s="185"/>
      <c r="E331" s="186">
        <v>18</v>
      </c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 t="s">
        <v>267</v>
      </c>
      <c r="AH331" s="166">
        <v>0</v>
      </c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</row>
    <row r="332" spans="1:60" ht="12.75" outlineLevel="1">
      <c r="A332" s="182"/>
      <c r="B332" s="183"/>
      <c r="C332" s="184" t="s">
        <v>622</v>
      </c>
      <c r="D332" s="185"/>
      <c r="E332" s="186">
        <v>18</v>
      </c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 t="s">
        <v>267</v>
      </c>
      <c r="AH332" s="166">
        <v>0</v>
      </c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</row>
    <row r="333" spans="1:60" ht="12.75" outlineLevel="1">
      <c r="A333" s="182"/>
      <c r="B333" s="183"/>
      <c r="C333" s="184" t="s">
        <v>623</v>
      </c>
      <c r="D333" s="185"/>
      <c r="E333" s="186">
        <v>36</v>
      </c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 t="s">
        <v>267</v>
      </c>
      <c r="AH333" s="166">
        <v>0</v>
      </c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</row>
    <row r="334" spans="1:60" ht="12.75" outlineLevel="1">
      <c r="A334" s="182"/>
      <c r="B334" s="183"/>
      <c r="C334" s="184" t="s">
        <v>624</v>
      </c>
      <c r="D334" s="185"/>
      <c r="E334" s="186">
        <v>30.75</v>
      </c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 t="s">
        <v>267</v>
      </c>
      <c r="AH334" s="166">
        <v>0</v>
      </c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</row>
    <row r="335" spans="1:60" ht="12.75" outlineLevel="1">
      <c r="A335" s="182"/>
      <c r="B335" s="183"/>
      <c r="C335" s="184" t="s">
        <v>625</v>
      </c>
      <c r="D335" s="185"/>
      <c r="E335" s="186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 t="s">
        <v>267</v>
      </c>
      <c r="AH335" s="166">
        <v>0</v>
      </c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</row>
    <row r="336" spans="1:60" ht="12.75" outlineLevel="1">
      <c r="A336" s="182"/>
      <c r="B336" s="183"/>
      <c r="C336" s="184" t="s">
        <v>626</v>
      </c>
      <c r="D336" s="185"/>
      <c r="E336" s="186">
        <v>28.275</v>
      </c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 t="s">
        <v>267</v>
      </c>
      <c r="AH336" s="166">
        <v>0</v>
      </c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</row>
    <row r="337" spans="1:60" ht="12.75" outlineLevel="1">
      <c r="A337" s="182"/>
      <c r="B337" s="183"/>
      <c r="C337" s="184" t="s">
        <v>627</v>
      </c>
      <c r="D337" s="185"/>
      <c r="E337" s="186">
        <v>1.6800000000000002</v>
      </c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 t="s">
        <v>267</v>
      </c>
      <c r="AH337" s="166">
        <v>0</v>
      </c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</row>
    <row r="338" spans="1:60" ht="33.75" outlineLevel="1">
      <c r="A338" s="167">
        <v>92</v>
      </c>
      <c r="B338" s="168" t="s">
        <v>628</v>
      </c>
      <c r="C338" s="169" t="s">
        <v>629</v>
      </c>
      <c r="D338" s="170" t="s">
        <v>288</v>
      </c>
      <c r="E338" s="171">
        <v>142</v>
      </c>
      <c r="F338" s="172"/>
      <c r="G338" s="173">
        <f>ROUND(E338*F338,2)</f>
        <v>0</v>
      </c>
      <c r="H338" s="164"/>
      <c r="I338" s="165">
        <f>ROUND(E338*H338,2)</f>
        <v>0</v>
      </c>
      <c r="J338" s="164"/>
      <c r="K338" s="165">
        <f>ROUND(E338*J338,2)</f>
        <v>0</v>
      </c>
      <c r="L338" s="165">
        <v>21</v>
      </c>
      <c r="M338" s="165">
        <f>G338*(1+L338/100)</f>
        <v>0</v>
      </c>
      <c r="N338" s="165">
        <v>0</v>
      </c>
      <c r="O338" s="165">
        <f>ROUND(E338*N338,2)</f>
        <v>0</v>
      </c>
      <c r="P338" s="165">
        <v>0</v>
      </c>
      <c r="Q338" s="165">
        <f>ROUND(E338*P338,2)</f>
        <v>0</v>
      </c>
      <c r="R338" s="165"/>
      <c r="S338" s="165" t="s">
        <v>220</v>
      </c>
      <c r="T338" s="165" t="s">
        <v>221</v>
      </c>
      <c r="U338" s="165">
        <v>0</v>
      </c>
      <c r="V338" s="165">
        <f>ROUND(E338*U338,2)</f>
        <v>0</v>
      </c>
      <c r="W338" s="165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 t="s">
        <v>265</v>
      </c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</row>
    <row r="339" spans="1:60" ht="12.75" outlineLevel="1">
      <c r="A339" s="182"/>
      <c r="B339" s="183"/>
      <c r="C339" s="184" t="s">
        <v>630</v>
      </c>
      <c r="D339" s="185"/>
      <c r="E339" s="186">
        <v>142</v>
      </c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 t="s">
        <v>267</v>
      </c>
      <c r="AH339" s="166">
        <v>0</v>
      </c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</row>
    <row r="340" spans="1:60" ht="22.5" outlineLevel="1">
      <c r="A340" s="167">
        <v>93</v>
      </c>
      <c r="B340" s="168" t="s">
        <v>631</v>
      </c>
      <c r="C340" s="169" t="s">
        <v>632</v>
      </c>
      <c r="D340" s="170" t="s">
        <v>288</v>
      </c>
      <c r="E340" s="171">
        <v>139</v>
      </c>
      <c r="F340" s="172"/>
      <c r="G340" s="173">
        <f>ROUND(E340*F340,2)</f>
        <v>0</v>
      </c>
      <c r="H340" s="164"/>
      <c r="I340" s="165">
        <f>ROUND(E340*H340,2)</f>
        <v>0</v>
      </c>
      <c r="J340" s="164"/>
      <c r="K340" s="165">
        <f>ROUND(E340*J340,2)</f>
        <v>0</v>
      </c>
      <c r="L340" s="165">
        <v>21</v>
      </c>
      <c r="M340" s="165">
        <f>G340*(1+L340/100)</f>
        <v>0</v>
      </c>
      <c r="N340" s="165">
        <v>0</v>
      </c>
      <c r="O340" s="165">
        <f>ROUND(E340*N340,2)</f>
        <v>0</v>
      </c>
      <c r="P340" s="165">
        <v>0</v>
      </c>
      <c r="Q340" s="165">
        <f>ROUND(E340*P340,2)</f>
        <v>0</v>
      </c>
      <c r="R340" s="165"/>
      <c r="S340" s="165" t="s">
        <v>220</v>
      </c>
      <c r="T340" s="165" t="s">
        <v>221</v>
      </c>
      <c r="U340" s="165">
        <v>0</v>
      </c>
      <c r="V340" s="165">
        <f>ROUND(E340*U340,2)</f>
        <v>0</v>
      </c>
      <c r="W340" s="165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 t="s">
        <v>265</v>
      </c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</row>
    <row r="341" spans="1:60" ht="12.75" outlineLevel="1">
      <c r="A341" s="182"/>
      <c r="B341" s="183"/>
      <c r="C341" s="184" t="s">
        <v>614</v>
      </c>
      <c r="D341" s="185"/>
      <c r="E341" s="186">
        <v>5</v>
      </c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 t="s">
        <v>267</v>
      </c>
      <c r="AH341" s="166">
        <v>0</v>
      </c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</row>
    <row r="342" spans="1:60" ht="12.75" outlineLevel="1">
      <c r="A342" s="182"/>
      <c r="B342" s="183"/>
      <c r="C342" s="184" t="s">
        <v>615</v>
      </c>
      <c r="D342" s="185"/>
      <c r="E342" s="186">
        <v>64</v>
      </c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 t="s">
        <v>267</v>
      </c>
      <c r="AH342" s="166">
        <v>0</v>
      </c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</row>
    <row r="343" spans="1:60" ht="12.75" outlineLevel="1">
      <c r="A343" s="182"/>
      <c r="B343" s="183"/>
      <c r="C343" s="184" t="s">
        <v>616</v>
      </c>
      <c r="D343" s="185"/>
      <c r="E343" s="186">
        <v>70</v>
      </c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 t="s">
        <v>267</v>
      </c>
      <c r="AH343" s="166">
        <v>0</v>
      </c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</row>
    <row r="344" spans="1:60" ht="22.5" outlineLevel="1">
      <c r="A344" s="167">
        <v>94</v>
      </c>
      <c r="B344" s="168" t="s">
        <v>633</v>
      </c>
      <c r="C344" s="169" t="s">
        <v>634</v>
      </c>
      <c r="D344" s="170" t="s">
        <v>288</v>
      </c>
      <c r="E344" s="171">
        <v>153.7515</v>
      </c>
      <c r="F344" s="172"/>
      <c r="G344" s="173">
        <f>ROUND(E344*F344,2)</f>
        <v>0</v>
      </c>
      <c r="H344" s="164"/>
      <c r="I344" s="165">
        <f>ROUND(E344*H344,2)</f>
        <v>0</v>
      </c>
      <c r="J344" s="164"/>
      <c r="K344" s="165">
        <f>ROUND(E344*J344,2)</f>
        <v>0</v>
      </c>
      <c r="L344" s="165">
        <v>21</v>
      </c>
      <c r="M344" s="165">
        <f>G344*(1+L344/100)</f>
        <v>0</v>
      </c>
      <c r="N344" s="165">
        <v>0</v>
      </c>
      <c r="O344" s="165">
        <f>ROUND(E344*N344,2)</f>
        <v>0</v>
      </c>
      <c r="P344" s="165">
        <v>0</v>
      </c>
      <c r="Q344" s="165">
        <f>ROUND(E344*P344,2)</f>
        <v>0</v>
      </c>
      <c r="R344" s="165"/>
      <c r="S344" s="165" t="s">
        <v>220</v>
      </c>
      <c r="T344" s="165" t="s">
        <v>221</v>
      </c>
      <c r="U344" s="165">
        <v>0</v>
      </c>
      <c r="V344" s="165">
        <f>ROUND(E344*U344,2)</f>
        <v>0</v>
      </c>
      <c r="W344" s="165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 t="s">
        <v>265</v>
      </c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</row>
    <row r="345" spans="1:60" ht="12.75" outlineLevel="1">
      <c r="A345" s="182"/>
      <c r="B345" s="183"/>
      <c r="C345" s="184" t="s">
        <v>635</v>
      </c>
      <c r="D345" s="185"/>
      <c r="E345" s="186">
        <v>9.2</v>
      </c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 t="s">
        <v>267</v>
      </c>
      <c r="AH345" s="166">
        <v>0</v>
      </c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</row>
    <row r="346" spans="1:60" ht="12.75" outlineLevel="1">
      <c r="A346" s="182"/>
      <c r="B346" s="183"/>
      <c r="C346" s="184" t="s">
        <v>636</v>
      </c>
      <c r="D346" s="185"/>
      <c r="E346" s="186">
        <v>10.75</v>
      </c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 t="s">
        <v>267</v>
      </c>
      <c r="AH346" s="166">
        <v>0</v>
      </c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</row>
    <row r="347" spans="1:60" ht="12.75" outlineLevel="1">
      <c r="A347" s="182"/>
      <c r="B347" s="183"/>
      <c r="C347" s="184" t="s">
        <v>637</v>
      </c>
      <c r="D347" s="185"/>
      <c r="E347" s="186">
        <v>7.6</v>
      </c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 t="s">
        <v>267</v>
      </c>
      <c r="AH347" s="166">
        <v>0</v>
      </c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</row>
    <row r="348" spans="1:60" ht="12.75" outlineLevel="1">
      <c r="A348" s="182"/>
      <c r="B348" s="183"/>
      <c r="C348" s="184" t="s">
        <v>638</v>
      </c>
      <c r="D348" s="185"/>
      <c r="E348" s="186">
        <v>4.9</v>
      </c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 t="s">
        <v>267</v>
      </c>
      <c r="AH348" s="166">
        <v>0</v>
      </c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</row>
    <row r="349" spans="1:60" ht="12.75" outlineLevel="1">
      <c r="A349" s="182"/>
      <c r="B349" s="183"/>
      <c r="C349" s="184" t="s">
        <v>639</v>
      </c>
      <c r="D349" s="185"/>
      <c r="E349" s="186">
        <v>16.9</v>
      </c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 t="s">
        <v>267</v>
      </c>
      <c r="AH349" s="166">
        <v>0</v>
      </c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</row>
    <row r="350" spans="1:60" ht="12.75" outlineLevel="1">
      <c r="A350" s="182"/>
      <c r="B350" s="183"/>
      <c r="C350" s="184" t="s">
        <v>640</v>
      </c>
      <c r="D350" s="185"/>
      <c r="E350" s="186">
        <v>13.4</v>
      </c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 t="s">
        <v>267</v>
      </c>
      <c r="AH350" s="166">
        <v>0</v>
      </c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</row>
    <row r="351" spans="1:60" ht="12.75" outlineLevel="1">
      <c r="A351" s="182"/>
      <c r="B351" s="183"/>
      <c r="C351" s="184" t="s">
        <v>641</v>
      </c>
      <c r="D351" s="185"/>
      <c r="E351" s="186">
        <v>16.4</v>
      </c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 t="s">
        <v>267</v>
      </c>
      <c r="AH351" s="166">
        <v>0</v>
      </c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</row>
    <row r="352" spans="1:60" ht="12.75" outlineLevel="1">
      <c r="A352" s="182"/>
      <c r="B352" s="183"/>
      <c r="C352" s="184" t="s">
        <v>642</v>
      </c>
      <c r="D352" s="185"/>
      <c r="E352" s="186">
        <v>1.3</v>
      </c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 t="s">
        <v>267</v>
      </c>
      <c r="AH352" s="166">
        <v>0</v>
      </c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</row>
    <row r="353" spans="1:60" ht="12.75" outlineLevel="1">
      <c r="A353" s="182"/>
      <c r="B353" s="183"/>
      <c r="C353" s="184" t="s">
        <v>643</v>
      </c>
      <c r="D353" s="185"/>
      <c r="E353" s="186">
        <v>16</v>
      </c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 t="s">
        <v>267</v>
      </c>
      <c r="AH353" s="166">
        <v>0</v>
      </c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</row>
    <row r="354" spans="1:60" ht="12.75" outlineLevel="1">
      <c r="A354" s="182"/>
      <c r="B354" s="183"/>
      <c r="C354" s="184" t="s">
        <v>644</v>
      </c>
      <c r="D354" s="185"/>
      <c r="E354" s="186">
        <v>11.2</v>
      </c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 t="s">
        <v>267</v>
      </c>
      <c r="AH354" s="166">
        <v>0</v>
      </c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</row>
    <row r="355" spans="1:60" ht="12.75" outlineLevel="1">
      <c r="A355" s="182"/>
      <c r="B355" s="183"/>
      <c r="C355" s="184" t="s">
        <v>645</v>
      </c>
      <c r="D355" s="185"/>
      <c r="E355" s="186">
        <v>7.6</v>
      </c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 t="s">
        <v>267</v>
      </c>
      <c r="AH355" s="166">
        <v>0</v>
      </c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</row>
    <row r="356" spans="1:60" ht="12.75" outlineLevel="1">
      <c r="A356" s="182"/>
      <c r="B356" s="183"/>
      <c r="C356" s="184" t="s">
        <v>646</v>
      </c>
      <c r="D356" s="185"/>
      <c r="E356" s="186">
        <v>7.8</v>
      </c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 t="s">
        <v>267</v>
      </c>
      <c r="AH356" s="166">
        <v>0</v>
      </c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</row>
    <row r="357" spans="1:60" ht="12.75" outlineLevel="1">
      <c r="A357" s="182"/>
      <c r="B357" s="183"/>
      <c r="C357" s="184" t="s">
        <v>647</v>
      </c>
      <c r="D357" s="185"/>
      <c r="E357" s="186">
        <v>2.6</v>
      </c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 t="s">
        <v>267</v>
      </c>
      <c r="AH357" s="166">
        <v>0</v>
      </c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</row>
    <row r="358" spans="1:60" ht="12.75" outlineLevel="1">
      <c r="A358" s="182"/>
      <c r="B358" s="183"/>
      <c r="C358" s="184" t="s">
        <v>648</v>
      </c>
      <c r="D358" s="185"/>
      <c r="E358" s="186">
        <v>1.8</v>
      </c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 t="s">
        <v>267</v>
      </c>
      <c r="AH358" s="166">
        <v>0</v>
      </c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</row>
    <row r="359" spans="1:60" ht="12.75" outlineLevel="1">
      <c r="A359" s="182"/>
      <c r="B359" s="183"/>
      <c r="C359" s="184" t="s">
        <v>649</v>
      </c>
      <c r="D359" s="185"/>
      <c r="E359" s="186">
        <v>2.34</v>
      </c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 t="s">
        <v>267</v>
      </c>
      <c r="AH359" s="166">
        <v>0</v>
      </c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</row>
    <row r="360" spans="1:60" ht="12.75" outlineLevel="1">
      <c r="A360" s="182"/>
      <c r="B360" s="183"/>
      <c r="C360" s="184" t="s">
        <v>650</v>
      </c>
      <c r="D360" s="185"/>
      <c r="E360" s="186">
        <v>4.7</v>
      </c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 t="s">
        <v>267</v>
      </c>
      <c r="AH360" s="166">
        <v>0</v>
      </c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</row>
    <row r="361" spans="1:60" ht="12.75" outlineLevel="1">
      <c r="A361" s="182"/>
      <c r="B361" s="183"/>
      <c r="C361" s="184" t="s">
        <v>651</v>
      </c>
      <c r="D361" s="185"/>
      <c r="E361" s="186">
        <v>2.34</v>
      </c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 t="s">
        <v>267</v>
      </c>
      <c r="AH361" s="166">
        <v>0</v>
      </c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</row>
    <row r="362" spans="1:60" ht="12.75" outlineLevel="1">
      <c r="A362" s="182"/>
      <c r="B362" s="183"/>
      <c r="C362" s="184" t="s">
        <v>652</v>
      </c>
      <c r="D362" s="185"/>
      <c r="E362" s="186">
        <v>4.7</v>
      </c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 t="s">
        <v>267</v>
      </c>
      <c r="AH362" s="166">
        <v>0</v>
      </c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</row>
    <row r="363" spans="1:60" ht="12.75" outlineLevel="1">
      <c r="A363" s="182"/>
      <c r="B363" s="183"/>
      <c r="C363" s="184" t="s">
        <v>653</v>
      </c>
      <c r="D363" s="185"/>
      <c r="E363" s="186">
        <v>4.9</v>
      </c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 t="s">
        <v>267</v>
      </c>
      <c r="AH363" s="166">
        <v>0</v>
      </c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</row>
    <row r="364" spans="1:60" ht="12.75" outlineLevel="1">
      <c r="A364" s="182"/>
      <c r="B364" s="183"/>
      <c r="C364" s="193" t="s">
        <v>407</v>
      </c>
      <c r="D364" s="194"/>
      <c r="E364" s="195">
        <v>146.43</v>
      </c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 t="s">
        <v>267</v>
      </c>
      <c r="AH364" s="166">
        <v>1</v>
      </c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</row>
    <row r="365" spans="1:60" ht="12.75" outlineLevel="1">
      <c r="A365" s="182"/>
      <c r="B365" s="183"/>
      <c r="C365" s="184" t="s">
        <v>654</v>
      </c>
      <c r="D365" s="185"/>
      <c r="E365" s="186">
        <v>7.3215</v>
      </c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 t="s">
        <v>267</v>
      </c>
      <c r="AH365" s="166">
        <v>0</v>
      </c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</row>
    <row r="366" spans="1:60" ht="22.5" outlineLevel="1">
      <c r="A366" s="167">
        <v>95</v>
      </c>
      <c r="B366" s="168" t="s">
        <v>655</v>
      </c>
      <c r="C366" s="169" t="s">
        <v>656</v>
      </c>
      <c r="D366" s="170" t="s">
        <v>288</v>
      </c>
      <c r="E366" s="171">
        <v>610.4595</v>
      </c>
      <c r="F366" s="172"/>
      <c r="G366" s="173">
        <f>ROUND(E366*F366,2)</f>
        <v>0</v>
      </c>
      <c r="H366" s="164"/>
      <c r="I366" s="165">
        <f>ROUND(E366*H366,2)</f>
        <v>0</v>
      </c>
      <c r="J366" s="164"/>
      <c r="K366" s="165">
        <f>ROUND(E366*J366,2)</f>
        <v>0</v>
      </c>
      <c r="L366" s="165">
        <v>21</v>
      </c>
      <c r="M366" s="165">
        <f>G366*(1+L366/100)</f>
        <v>0</v>
      </c>
      <c r="N366" s="165">
        <v>0</v>
      </c>
      <c r="O366" s="165">
        <f>ROUND(E366*N366,2)</f>
        <v>0</v>
      </c>
      <c r="P366" s="165">
        <v>0</v>
      </c>
      <c r="Q366" s="165">
        <f>ROUND(E366*P366,2)</f>
        <v>0</v>
      </c>
      <c r="R366" s="165"/>
      <c r="S366" s="165" t="s">
        <v>220</v>
      </c>
      <c r="T366" s="165" t="s">
        <v>221</v>
      </c>
      <c r="U366" s="165">
        <v>0</v>
      </c>
      <c r="V366" s="165">
        <f>ROUND(E366*U366,2)</f>
        <v>0</v>
      </c>
      <c r="W366" s="165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 t="s">
        <v>265</v>
      </c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</row>
    <row r="367" spans="1:60" ht="12.75" outlineLevel="1">
      <c r="A367" s="182"/>
      <c r="B367" s="183"/>
      <c r="C367" s="184" t="s">
        <v>657</v>
      </c>
      <c r="D367" s="185"/>
      <c r="E367" s="186">
        <v>-7.105</v>
      </c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 t="s">
        <v>267</v>
      </c>
      <c r="AH367" s="166">
        <v>0</v>
      </c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</row>
    <row r="368" spans="1:60" ht="12.75" outlineLevel="1">
      <c r="A368" s="182"/>
      <c r="B368" s="183"/>
      <c r="C368" s="184" t="s">
        <v>658</v>
      </c>
      <c r="D368" s="185"/>
      <c r="E368" s="186">
        <v>32.4</v>
      </c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 t="s">
        <v>267</v>
      </c>
      <c r="AH368" s="166">
        <v>0</v>
      </c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</row>
    <row r="369" spans="1:60" ht="12.75" outlineLevel="1">
      <c r="A369" s="182"/>
      <c r="B369" s="183"/>
      <c r="C369" s="184" t="s">
        <v>659</v>
      </c>
      <c r="D369" s="185"/>
      <c r="E369" s="186">
        <v>60.3925</v>
      </c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 t="s">
        <v>267</v>
      </c>
      <c r="AH369" s="166">
        <v>0</v>
      </c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</row>
    <row r="370" spans="1:60" ht="22.5" outlineLevel="1">
      <c r="A370" s="182"/>
      <c r="B370" s="183"/>
      <c r="C370" s="184" t="s">
        <v>660</v>
      </c>
      <c r="D370" s="185"/>
      <c r="E370" s="186">
        <v>19.175</v>
      </c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 t="s">
        <v>267</v>
      </c>
      <c r="AH370" s="166">
        <v>0</v>
      </c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</row>
    <row r="371" spans="1:60" ht="12.75" outlineLevel="1">
      <c r="A371" s="182"/>
      <c r="B371" s="183"/>
      <c r="C371" s="184" t="s">
        <v>661</v>
      </c>
      <c r="D371" s="185"/>
      <c r="E371" s="186">
        <v>6</v>
      </c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 t="s">
        <v>267</v>
      </c>
      <c r="AH371" s="166">
        <v>0</v>
      </c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</row>
    <row r="372" spans="1:60" ht="12.75" outlineLevel="1">
      <c r="A372" s="182"/>
      <c r="B372" s="183"/>
      <c r="C372" s="184" t="s">
        <v>662</v>
      </c>
      <c r="D372" s="185"/>
      <c r="E372" s="186">
        <v>7.475</v>
      </c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 t="s">
        <v>267</v>
      </c>
      <c r="AH372" s="166">
        <v>0</v>
      </c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</row>
    <row r="373" spans="1:60" ht="12.75" outlineLevel="1">
      <c r="A373" s="182"/>
      <c r="B373" s="183"/>
      <c r="C373" s="184" t="s">
        <v>663</v>
      </c>
      <c r="D373" s="185"/>
      <c r="E373" s="186">
        <v>4.5</v>
      </c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 t="s">
        <v>267</v>
      </c>
      <c r="AH373" s="166">
        <v>0</v>
      </c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</row>
    <row r="374" spans="1:60" ht="12.75" outlineLevel="1">
      <c r="A374" s="182"/>
      <c r="B374" s="183"/>
      <c r="C374" s="184" t="s">
        <v>664</v>
      </c>
      <c r="D374" s="185"/>
      <c r="E374" s="186">
        <v>3.15</v>
      </c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 t="s">
        <v>267</v>
      </c>
      <c r="AH374" s="166">
        <v>0</v>
      </c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</row>
    <row r="375" spans="1:60" ht="12.75" outlineLevel="1">
      <c r="A375" s="182"/>
      <c r="B375" s="183"/>
      <c r="C375" s="184" t="s">
        <v>665</v>
      </c>
      <c r="D375" s="185"/>
      <c r="E375" s="186">
        <v>10.55</v>
      </c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 t="s">
        <v>267</v>
      </c>
      <c r="AH375" s="166">
        <v>0</v>
      </c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</row>
    <row r="376" spans="1:60" ht="12.75" outlineLevel="1">
      <c r="A376" s="182"/>
      <c r="B376" s="183"/>
      <c r="C376" s="184" t="s">
        <v>666</v>
      </c>
      <c r="D376" s="185"/>
      <c r="E376" s="186">
        <v>8.1</v>
      </c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 t="s">
        <v>267</v>
      </c>
      <c r="AH376" s="166">
        <v>0</v>
      </c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</row>
    <row r="377" spans="1:60" ht="12.75" outlineLevel="1">
      <c r="A377" s="182"/>
      <c r="B377" s="183"/>
      <c r="C377" s="184" t="s">
        <v>667</v>
      </c>
      <c r="D377" s="185"/>
      <c r="E377" s="186">
        <v>9.1</v>
      </c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 t="s">
        <v>267</v>
      </c>
      <c r="AH377" s="166">
        <v>0</v>
      </c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</row>
    <row r="378" spans="1:60" ht="12.75" outlineLevel="1">
      <c r="A378" s="182"/>
      <c r="B378" s="183"/>
      <c r="C378" s="184" t="s">
        <v>668</v>
      </c>
      <c r="D378" s="185"/>
      <c r="E378" s="186">
        <v>7.645</v>
      </c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 t="s">
        <v>267</v>
      </c>
      <c r="AH378" s="166">
        <v>0</v>
      </c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</row>
    <row r="379" spans="1:60" ht="33.75" outlineLevel="1">
      <c r="A379" s="182"/>
      <c r="B379" s="183"/>
      <c r="C379" s="184" t="s">
        <v>669</v>
      </c>
      <c r="D379" s="185"/>
      <c r="E379" s="186">
        <v>29.7025</v>
      </c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 t="s">
        <v>267</v>
      </c>
      <c r="AH379" s="166">
        <v>0</v>
      </c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</row>
    <row r="380" spans="1:60" ht="33.75" outlineLevel="1">
      <c r="A380" s="182"/>
      <c r="B380" s="183"/>
      <c r="C380" s="184" t="s">
        <v>670</v>
      </c>
      <c r="D380" s="185"/>
      <c r="E380" s="186">
        <v>43.38</v>
      </c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 t="s">
        <v>267</v>
      </c>
      <c r="AH380" s="166">
        <v>0</v>
      </c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</row>
    <row r="381" spans="1:60" ht="12.75" outlineLevel="1">
      <c r="A381" s="182"/>
      <c r="B381" s="183"/>
      <c r="C381" s="184" t="s">
        <v>671</v>
      </c>
      <c r="D381" s="185"/>
      <c r="E381" s="186">
        <v>20.85</v>
      </c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 t="s">
        <v>267</v>
      </c>
      <c r="AH381" s="166">
        <v>0</v>
      </c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</row>
    <row r="382" spans="1:60" ht="12.75" outlineLevel="1">
      <c r="A382" s="182"/>
      <c r="B382" s="183"/>
      <c r="C382" s="184" t="s">
        <v>672</v>
      </c>
      <c r="D382" s="185"/>
      <c r="E382" s="186">
        <v>8.7</v>
      </c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 t="s">
        <v>267</v>
      </c>
      <c r="AH382" s="166">
        <v>0</v>
      </c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</row>
    <row r="383" spans="1:60" ht="12.75" outlineLevel="1">
      <c r="A383" s="182"/>
      <c r="B383" s="183"/>
      <c r="C383" s="184" t="s">
        <v>673</v>
      </c>
      <c r="D383" s="185"/>
      <c r="E383" s="186">
        <v>7.7</v>
      </c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 t="s">
        <v>267</v>
      </c>
      <c r="AH383" s="166">
        <v>0</v>
      </c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</row>
    <row r="384" spans="1:60" ht="12.75" outlineLevel="1">
      <c r="A384" s="182"/>
      <c r="B384" s="183"/>
      <c r="C384" s="184" t="s">
        <v>674</v>
      </c>
      <c r="D384" s="185"/>
      <c r="E384" s="186">
        <v>4.5</v>
      </c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 t="s">
        <v>267</v>
      </c>
      <c r="AH384" s="166">
        <v>0</v>
      </c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</row>
    <row r="385" spans="1:60" ht="12.75" outlineLevel="1">
      <c r="A385" s="182"/>
      <c r="B385" s="183"/>
      <c r="C385" s="184" t="s">
        <v>675</v>
      </c>
      <c r="D385" s="185"/>
      <c r="E385" s="186">
        <v>4.6</v>
      </c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 t="s">
        <v>267</v>
      </c>
      <c r="AH385" s="166">
        <v>0</v>
      </c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</row>
    <row r="386" spans="1:60" ht="12.75" outlineLevel="1">
      <c r="A386" s="182"/>
      <c r="B386" s="183"/>
      <c r="C386" s="184" t="s">
        <v>676</v>
      </c>
      <c r="D386" s="185"/>
      <c r="E386" s="186">
        <v>32.65</v>
      </c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 t="s">
        <v>267</v>
      </c>
      <c r="AH386" s="166">
        <v>0</v>
      </c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</row>
    <row r="387" spans="1:60" ht="12.75" outlineLevel="1">
      <c r="A387" s="182"/>
      <c r="B387" s="183"/>
      <c r="C387" s="184" t="s">
        <v>677</v>
      </c>
      <c r="D387" s="185"/>
      <c r="E387" s="186">
        <v>2.1</v>
      </c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 t="s">
        <v>267</v>
      </c>
      <c r="AH387" s="166">
        <v>0</v>
      </c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</row>
    <row r="388" spans="1:60" ht="12.75" outlineLevel="1">
      <c r="A388" s="182"/>
      <c r="B388" s="183"/>
      <c r="C388" s="184" t="s">
        <v>678</v>
      </c>
      <c r="D388" s="185"/>
      <c r="E388" s="186">
        <v>4.35</v>
      </c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 t="s">
        <v>267</v>
      </c>
      <c r="AH388" s="166">
        <v>0</v>
      </c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</row>
    <row r="389" spans="1:60" ht="12.75" outlineLevel="1">
      <c r="A389" s="182"/>
      <c r="B389" s="183"/>
      <c r="C389" s="184" t="s">
        <v>679</v>
      </c>
      <c r="D389" s="185"/>
      <c r="E389" s="186">
        <v>3.565</v>
      </c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 t="s">
        <v>267</v>
      </c>
      <c r="AH389" s="166">
        <v>0</v>
      </c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</row>
    <row r="390" spans="1:60" ht="12.75" outlineLevel="1">
      <c r="A390" s="182"/>
      <c r="B390" s="183"/>
      <c r="C390" s="184" t="s">
        <v>680</v>
      </c>
      <c r="D390" s="185"/>
      <c r="E390" s="186">
        <v>20.67</v>
      </c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 t="s">
        <v>267</v>
      </c>
      <c r="AH390" s="166">
        <v>0</v>
      </c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</row>
    <row r="391" spans="1:60" ht="12.75" outlineLevel="1">
      <c r="A391" s="182"/>
      <c r="B391" s="183"/>
      <c r="C391" s="184" t="s">
        <v>681</v>
      </c>
      <c r="D391" s="185"/>
      <c r="E391" s="186">
        <v>17.69</v>
      </c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 t="s">
        <v>267</v>
      </c>
      <c r="AH391" s="166">
        <v>0</v>
      </c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</row>
    <row r="392" spans="1:60" ht="12.75" outlineLevel="1">
      <c r="A392" s="182"/>
      <c r="B392" s="183"/>
      <c r="C392" s="184" t="s">
        <v>682</v>
      </c>
      <c r="D392" s="185"/>
      <c r="E392" s="186">
        <v>22.04</v>
      </c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 t="s">
        <v>267</v>
      </c>
      <c r="AH392" s="166">
        <v>0</v>
      </c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</row>
    <row r="393" spans="1:60" ht="12.75" outlineLevel="1">
      <c r="A393" s="182"/>
      <c r="B393" s="183"/>
      <c r="C393" s="184" t="s">
        <v>683</v>
      </c>
      <c r="D393" s="185"/>
      <c r="E393" s="186">
        <v>0.9</v>
      </c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 t="s">
        <v>267</v>
      </c>
      <c r="AH393" s="166">
        <v>0</v>
      </c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</row>
    <row r="394" spans="1:60" ht="12.75" outlineLevel="1">
      <c r="A394" s="182"/>
      <c r="B394" s="183"/>
      <c r="C394" s="184" t="s">
        <v>684</v>
      </c>
      <c r="D394" s="185"/>
      <c r="E394" s="186">
        <v>2.115</v>
      </c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 t="s">
        <v>267</v>
      </c>
      <c r="AH394" s="166">
        <v>0</v>
      </c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</row>
    <row r="395" spans="1:60" ht="12.75" outlineLevel="1">
      <c r="A395" s="182"/>
      <c r="B395" s="183"/>
      <c r="C395" s="184" t="s">
        <v>685</v>
      </c>
      <c r="D395" s="185"/>
      <c r="E395" s="186">
        <v>3.015</v>
      </c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 t="s">
        <v>267</v>
      </c>
      <c r="AH395" s="166">
        <v>0</v>
      </c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</row>
    <row r="396" spans="1:60" ht="12.75" outlineLevel="1">
      <c r="A396" s="182"/>
      <c r="B396" s="183"/>
      <c r="C396" s="184" t="s">
        <v>686</v>
      </c>
      <c r="D396" s="185"/>
      <c r="E396" s="186">
        <v>33.67</v>
      </c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 t="s">
        <v>267</v>
      </c>
      <c r="AH396" s="166">
        <v>0</v>
      </c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</row>
    <row r="397" spans="1:60" ht="12.75" outlineLevel="1">
      <c r="A397" s="182"/>
      <c r="B397" s="183"/>
      <c r="C397" s="184" t="s">
        <v>687</v>
      </c>
      <c r="D397" s="185"/>
      <c r="E397" s="186">
        <v>47.845</v>
      </c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 t="s">
        <v>267</v>
      </c>
      <c r="AH397" s="166">
        <v>0</v>
      </c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</row>
    <row r="398" spans="1:60" ht="12.75" outlineLevel="1">
      <c r="A398" s="182"/>
      <c r="B398" s="183"/>
      <c r="C398" s="184" t="s">
        <v>688</v>
      </c>
      <c r="D398" s="185"/>
      <c r="E398" s="186">
        <v>2.875</v>
      </c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 t="s">
        <v>267</v>
      </c>
      <c r="AH398" s="166">
        <v>0</v>
      </c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</row>
    <row r="399" spans="1:60" ht="12.75" outlineLevel="1">
      <c r="A399" s="182"/>
      <c r="B399" s="183"/>
      <c r="C399" s="184" t="s">
        <v>689</v>
      </c>
      <c r="D399" s="185"/>
      <c r="E399" s="186">
        <v>63.02</v>
      </c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 t="s">
        <v>267</v>
      </c>
      <c r="AH399" s="166">
        <v>0</v>
      </c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</row>
    <row r="400" spans="1:60" ht="12.75" outlineLevel="1">
      <c r="A400" s="182"/>
      <c r="B400" s="183"/>
      <c r="C400" s="184" t="s">
        <v>690</v>
      </c>
      <c r="D400" s="185"/>
      <c r="E400" s="186">
        <v>8.4</v>
      </c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 t="s">
        <v>267</v>
      </c>
      <c r="AH400" s="166">
        <v>0</v>
      </c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</row>
    <row r="401" spans="1:60" ht="12.75" outlineLevel="1">
      <c r="A401" s="182"/>
      <c r="B401" s="183"/>
      <c r="C401" s="184" t="s">
        <v>691</v>
      </c>
      <c r="D401" s="185"/>
      <c r="E401" s="186">
        <v>35.67</v>
      </c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 t="s">
        <v>267</v>
      </c>
      <c r="AH401" s="166">
        <v>0</v>
      </c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</row>
    <row r="402" spans="1:60" ht="12.75" outlineLevel="1">
      <c r="A402" s="182"/>
      <c r="B402" s="183"/>
      <c r="C402" s="193" t="s">
        <v>407</v>
      </c>
      <c r="D402" s="194"/>
      <c r="E402" s="195">
        <v>581.39</v>
      </c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 t="s">
        <v>267</v>
      </c>
      <c r="AH402" s="166">
        <v>1</v>
      </c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</row>
    <row r="403" spans="1:60" ht="12.75" outlineLevel="1">
      <c r="A403" s="182"/>
      <c r="B403" s="183"/>
      <c r="C403" s="184" t="s">
        <v>692</v>
      </c>
      <c r="D403" s="185"/>
      <c r="E403" s="186">
        <v>29.0695</v>
      </c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 t="s">
        <v>267</v>
      </c>
      <c r="AH403" s="166">
        <v>0</v>
      </c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</row>
    <row r="404" spans="1:60" ht="12.75" outlineLevel="1">
      <c r="A404" s="167">
        <v>96</v>
      </c>
      <c r="B404" s="168" t="s">
        <v>693</v>
      </c>
      <c r="C404" s="169" t="s">
        <v>694</v>
      </c>
      <c r="D404" s="170" t="s">
        <v>288</v>
      </c>
      <c r="E404" s="171">
        <v>136.5945</v>
      </c>
      <c r="F404" s="172"/>
      <c r="G404" s="173">
        <f>ROUND(E404*F404,2)</f>
        <v>0</v>
      </c>
      <c r="H404" s="164"/>
      <c r="I404" s="165">
        <f>ROUND(E404*H404,2)</f>
        <v>0</v>
      </c>
      <c r="J404" s="164"/>
      <c r="K404" s="165">
        <f>ROUND(E404*J404,2)</f>
        <v>0</v>
      </c>
      <c r="L404" s="165">
        <v>21</v>
      </c>
      <c r="M404" s="165">
        <f>G404*(1+L404/100)</f>
        <v>0</v>
      </c>
      <c r="N404" s="165">
        <v>0.021920000000000002</v>
      </c>
      <c r="O404" s="165">
        <f>ROUND(E404*N404,2)</f>
        <v>2.99</v>
      </c>
      <c r="P404" s="165">
        <v>0</v>
      </c>
      <c r="Q404" s="165">
        <f>ROUND(E404*P404,2)</f>
        <v>0</v>
      </c>
      <c r="R404" s="165"/>
      <c r="S404" s="165" t="s">
        <v>220</v>
      </c>
      <c r="T404" s="165" t="s">
        <v>295</v>
      </c>
      <c r="U404" s="165">
        <v>0.377</v>
      </c>
      <c r="V404" s="165">
        <f>ROUND(E404*U404,2)</f>
        <v>51.5</v>
      </c>
      <c r="W404" s="165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 t="s">
        <v>265</v>
      </c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</row>
    <row r="405" spans="1:60" ht="12.75" outlineLevel="1">
      <c r="A405" s="182"/>
      <c r="B405" s="183"/>
      <c r="C405" s="184" t="s">
        <v>695</v>
      </c>
      <c r="D405" s="185"/>
      <c r="E405" s="186">
        <v>3</v>
      </c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 t="s">
        <v>267</v>
      </c>
      <c r="AH405" s="166">
        <v>0</v>
      </c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</row>
    <row r="406" spans="1:60" ht="12.75" outlineLevel="1">
      <c r="A406" s="182"/>
      <c r="B406" s="183"/>
      <c r="C406" s="184" t="s">
        <v>696</v>
      </c>
      <c r="D406" s="185"/>
      <c r="E406" s="186">
        <v>2.81</v>
      </c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 t="s">
        <v>267</v>
      </c>
      <c r="AH406" s="166">
        <v>0</v>
      </c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</row>
    <row r="407" spans="1:60" ht="12.75" outlineLevel="1">
      <c r="A407" s="182"/>
      <c r="B407" s="183"/>
      <c r="C407" s="184" t="s">
        <v>697</v>
      </c>
      <c r="D407" s="185"/>
      <c r="E407" s="186">
        <v>2.16</v>
      </c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 t="s">
        <v>267</v>
      </c>
      <c r="AH407" s="166">
        <v>0</v>
      </c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</row>
    <row r="408" spans="1:60" ht="12.75" outlineLevel="1">
      <c r="A408" s="182"/>
      <c r="B408" s="183"/>
      <c r="C408" s="184" t="s">
        <v>698</v>
      </c>
      <c r="D408" s="185"/>
      <c r="E408" s="186">
        <v>0.7</v>
      </c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 t="s">
        <v>267</v>
      </c>
      <c r="AH408" s="166">
        <v>0</v>
      </c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</row>
    <row r="409" spans="1:60" ht="12.75" outlineLevel="1">
      <c r="A409" s="182"/>
      <c r="B409" s="183"/>
      <c r="C409" s="184" t="s">
        <v>699</v>
      </c>
      <c r="D409" s="185"/>
      <c r="E409" s="186">
        <v>2.16</v>
      </c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 t="s">
        <v>267</v>
      </c>
      <c r="AH409" s="166">
        <v>0</v>
      </c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</row>
    <row r="410" spans="1:60" ht="12.75" outlineLevel="1">
      <c r="A410" s="182"/>
      <c r="B410" s="183"/>
      <c r="C410" s="184" t="s">
        <v>700</v>
      </c>
      <c r="D410" s="185"/>
      <c r="E410" s="186">
        <v>3.6</v>
      </c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 t="s">
        <v>267</v>
      </c>
      <c r="AH410" s="166">
        <v>0</v>
      </c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</row>
    <row r="411" spans="1:60" ht="12.75" outlineLevel="1">
      <c r="A411" s="182"/>
      <c r="B411" s="183"/>
      <c r="C411" s="184" t="s">
        <v>701</v>
      </c>
      <c r="D411" s="185"/>
      <c r="E411" s="186">
        <v>3.6</v>
      </c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 t="s">
        <v>267</v>
      </c>
      <c r="AH411" s="166">
        <v>0</v>
      </c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</row>
    <row r="412" spans="1:60" ht="12.75" outlineLevel="1">
      <c r="A412" s="182"/>
      <c r="B412" s="183"/>
      <c r="C412" s="184" t="s">
        <v>702</v>
      </c>
      <c r="D412" s="185"/>
      <c r="E412" s="186">
        <v>9</v>
      </c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 t="s">
        <v>267</v>
      </c>
      <c r="AH412" s="166">
        <v>0</v>
      </c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</row>
    <row r="413" spans="1:60" ht="12.75" outlineLevel="1">
      <c r="A413" s="182"/>
      <c r="B413" s="183"/>
      <c r="C413" s="184" t="s">
        <v>703</v>
      </c>
      <c r="D413" s="185"/>
      <c r="E413" s="186">
        <v>11.06</v>
      </c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 t="s">
        <v>267</v>
      </c>
      <c r="AH413" s="166">
        <v>0</v>
      </c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</row>
    <row r="414" spans="1:60" ht="12.75" outlineLevel="1">
      <c r="A414" s="182"/>
      <c r="B414" s="183"/>
      <c r="C414" s="184" t="s">
        <v>704</v>
      </c>
      <c r="D414" s="185"/>
      <c r="E414" s="186">
        <v>12.32</v>
      </c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 t="s">
        <v>267</v>
      </c>
      <c r="AH414" s="166">
        <v>0</v>
      </c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</row>
    <row r="415" spans="1:60" ht="12.75" outlineLevel="1">
      <c r="A415" s="182"/>
      <c r="B415" s="183"/>
      <c r="C415" s="184" t="s">
        <v>705</v>
      </c>
      <c r="D415" s="185"/>
      <c r="E415" s="186">
        <v>15.14</v>
      </c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 t="s">
        <v>267</v>
      </c>
      <c r="AH415" s="166">
        <v>0</v>
      </c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</row>
    <row r="416" spans="1:60" ht="12.75" outlineLevel="1">
      <c r="A416" s="182"/>
      <c r="B416" s="183"/>
      <c r="C416" s="184" t="s">
        <v>706</v>
      </c>
      <c r="D416" s="185"/>
      <c r="E416" s="186">
        <v>12.32</v>
      </c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 t="s">
        <v>267</v>
      </c>
      <c r="AH416" s="166">
        <v>0</v>
      </c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</row>
    <row r="417" spans="1:60" ht="12.75" outlineLevel="1">
      <c r="A417" s="182"/>
      <c r="B417" s="183"/>
      <c r="C417" s="184" t="s">
        <v>707</v>
      </c>
      <c r="D417" s="185"/>
      <c r="E417" s="186">
        <v>9.5</v>
      </c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 t="s">
        <v>267</v>
      </c>
      <c r="AH417" s="166">
        <v>0</v>
      </c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</row>
    <row r="418" spans="1:60" ht="12.75" outlineLevel="1">
      <c r="A418" s="182"/>
      <c r="B418" s="183"/>
      <c r="C418" s="184" t="s">
        <v>708</v>
      </c>
      <c r="D418" s="185"/>
      <c r="E418" s="186">
        <v>20.24</v>
      </c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 t="s">
        <v>267</v>
      </c>
      <c r="AH418" s="166">
        <v>0</v>
      </c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</row>
    <row r="419" spans="1:60" ht="12.75" outlineLevel="1">
      <c r="A419" s="182"/>
      <c r="B419" s="183"/>
      <c r="C419" s="184" t="s">
        <v>709</v>
      </c>
      <c r="D419" s="185"/>
      <c r="E419" s="186">
        <v>11.24</v>
      </c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 t="s">
        <v>267</v>
      </c>
      <c r="AH419" s="166">
        <v>0</v>
      </c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</row>
    <row r="420" spans="1:60" ht="12.75" outlineLevel="1">
      <c r="A420" s="182"/>
      <c r="B420" s="183"/>
      <c r="C420" s="184" t="s">
        <v>710</v>
      </c>
      <c r="D420" s="185"/>
      <c r="E420" s="186">
        <v>11.24</v>
      </c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 t="s">
        <v>267</v>
      </c>
      <c r="AH420" s="166">
        <v>0</v>
      </c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</row>
    <row r="421" spans="1:60" ht="12.75" outlineLevel="1">
      <c r="A421" s="182"/>
      <c r="B421" s="183"/>
      <c r="C421" s="193" t="s">
        <v>407</v>
      </c>
      <c r="D421" s="194"/>
      <c r="E421" s="195">
        <v>130.09</v>
      </c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 t="s">
        <v>267</v>
      </c>
      <c r="AH421" s="166">
        <v>1</v>
      </c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</row>
    <row r="422" spans="1:60" ht="12.75" outlineLevel="1">
      <c r="A422" s="182"/>
      <c r="B422" s="183"/>
      <c r="C422" s="184" t="s">
        <v>711</v>
      </c>
      <c r="D422" s="185"/>
      <c r="E422" s="186">
        <v>6.5045</v>
      </c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 t="s">
        <v>267</v>
      </c>
      <c r="AH422" s="166">
        <v>0</v>
      </c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</row>
    <row r="423" spans="1:60" ht="22.5" outlineLevel="1">
      <c r="A423" s="167">
        <v>97</v>
      </c>
      <c r="B423" s="168" t="s">
        <v>712</v>
      </c>
      <c r="C423" s="169" t="s">
        <v>713</v>
      </c>
      <c r="D423" s="170" t="s">
        <v>288</v>
      </c>
      <c r="E423" s="171">
        <v>559.05675</v>
      </c>
      <c r="F423" s="172"/>
      <c r="G423" s="173">
        <f>ROUND(E423*F423,2)</f>
        <v>0</v>
      </c>
      <c r="H423" s="164"/>
      <c r="I423" s="165">
        <f>ROUND(E423*H423,2)</f>
        <v>0</v>
      </c>
      <c r="J423" s="164"/>
      <c r="K423" s="165">
        <f>ROUND(E423*J423,2)</f>
        <v>0</v>
      </c>
      <c r="L423" s="165">
        <v>21</v>
      </c>
      <c r="M423" s="165">
        <f>G423*(1+L423/100)</f>
        <v>0</v>
      </c>
      <c r="N423" s="165">
        <v>0.016460000000000002</v>
      </c>
      <c r="O423" s="165">
        <f>ROUND(E423*N423,2)</f>
        <v>9.2</v>
      </c>
      <c r="P423" s="165">
        <v>0</v>
      </c>
      <c r="Q423" s="165">
        <f>ROUND(E423*P423,2)</f>
        <v>0</v>
      </c>
      <c r="R423" s="165"/>
      <c r="S423" s="165" t="s">
        <v>220</v>
      </c>
      <c r="T423" s="165" t="s">
        <v>295</v>
      </c>
      <c r="U423" s="165">
        <v>0.58575</v>
      </c>
      <c r="V423" s="165">
        <f>ROUND(E423*U423,2)</f>
        <v>327.47</v>
      </c>
      <c r="W423" s="165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 t="s">
        <v>265</v>
      </c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</row>
    <row r="424" spans="1:60" ht="12.75" outlineLevel="1">
      <c r="A424" s="182"/>
      <c r="B424" s="183"/>
      <c r="C424" s="184" t="s">
        <v>657</v>
      </c>
      <c r="D424" s="185"/>
      <c r="E424" s="186">
        <v>-7.105</v>
      </c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 t="s">
        <v>267</v>
      </c>
      <c r="AH424" s="166">
        <v>0</v>
      </c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</row>
    <row r="425" spans="1:60" ht="12.75" outlineLevel="1">
      <c r="A425" s="182"/>
      <c r="B425" s="183"/>
      <c r="C425" s="184" t="s">
        <v>714</v>
      </c>
      <c r="D425" s="185"/>
      <c r="E425" s="186">
        <v>12.25</v>
      </c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 t="s">
        <v>267</v>
      </c>
      <c r="AH425" s="166">
        <v>0</v>
      </c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</row>
    <row r="426" spans="1:60" ht="33.75" outlineLevel="1">
      <c r="A426" s="182"/>
      <c r="B426" s="183"/>
      <c r="C426" s="184" t="s">
        <v>715</v>
      </c>
      <c r="D426" s="185"/>
      <c r="E426" s="186">
        <v>85.3025</v>
      </c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 t="s">
        <v>267</v>
      </c>
      <c r="AH426" s="166">
        <v>0</v>
      </c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</row>
    <row r="427" spans="1:60" ht="12.75" outlineLevel="1">
      <c r="A427" s="182"/>
      <c r="B427" s="183"/>
      <c r="C427" s="184" t="s">
        <v>716</v>
      </c>
      <c r="D427" s="185"/>
      <c r="E427" s="186">
        <v>14.475</v>
      </c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 t="s">
        <v>267</v>
      </c>
      <c r="AH427" s="166">
        <v>0</v>
      </c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</row>
    <row r="428" spans="1:60" ht="12.75" outlineLevel="1">
      <c r="A428" s="182"/>
      <c r="B428" s="183"/>
      <c r="C428" s="184" t="s">
        <v>717</v>
      </c>
      <c r="D428" s="185"/>
      <c r="E428" s="186">
        <v>1.135</v>
      </c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 t="s">
        <v>267</v>
      </c>
      <c r="AH428" s="166">
        <v>0</v>
      </c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</row>
    <row r="429" spans="1:60" ht="12.75" outlineLevel="1">
      <c r="A429" s="182"/>
      <c r="B429" s="183"/>
      <c r="C429" s="184" t="s">
        <v>718</v>
      </c>
      <c r="D429" s="185"/>
      <c r="E429" s="186">
        <v>0.81</v>
      </c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 t="s">
        <v>267</v>
      </c>
      <c r="AH429" s="166">
        <v>0</v>
      </c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</row>
    <row r="430" spans="1:60" ht="12.75" outlineLevel="1">
      <c r="A430" s="182"/>
      <c r="B430" s="183"/>
      <c r="C430" s="184" t="s">
        <v>719</v>
      </c>
      <c r="D430" s="185"/>
      <c r="E430" s="186">
        <v>0.59</v>
      </c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 t="s">
        <v>267</v>
      </c>
      <c r="AH430" s="166">
        <v>0</v>
      </c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</row>
    <row r="431" spans="1:60" ht="12.75" outlineLevel="1">
      <c r="A431" s="182"/>
      <c r="B431" s="183"/>
      <c r="C431" s="184" t="s">
        <v>720</v>
      </c>
      <c r="D431" s="185"/>
      <c r="E431" s="186">
        <v>0.81</v>
      </c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 t="s">
        <v>267</v>
      </c>
      <c r="AH431" s="166">
        <v>0</v>
      </c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</row>
    <row r="432" spans="1:60" ht="12.75" outlineLevel="1">
      <c r="A432" s="182"/>
      <c r="B432" s="183"/>
      <c r="C432" s="184" t="s">
        <v>721</v>
      </c>
      <c r="D432" s="185"/>
      <c r="E432" s="186">
        <v>37.405</v>
      </c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 t="s">
        <v>267</v>
      </c>
      <c r="AH432" s="166">
        <v>0</v>
      </c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</row>
    <row r="433" spans="1:60" ht="12.75" outlineLevel="1">
      <c r="A433" s="182"/>
      <c r="B433" s="183"/>
      <c r="C433" s="184" t="s">
        <v>722</v>
      </c>
      <c r="D433" s="185"/>
      <c r="E433" s="186">
        <v>10.795</v>
      </c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 t="s">
        <v>267</v>
      </c>
      <c r="AH433" s="166">
        <v>0</v>
      </c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</row>
    <row r="434" spans="1:60" ht="22.5" outlineLevel="1">
      <c r="A434" s="182"/>
      <c r="B434" s="183"/>
      <c r="C434" s="184" t="s">
        <v>723</v>
      </c>
      <c r="D434" s="185"/>
      <c r="E434" s="186">
        <v>26.9775</v>
      </c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 t="s">
        <v>267</v>
      </c>
      <c r="AH434" s="166">
        <v>0</v>
      </c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</row>
    <row r="435" spans="1:60" ht="22.5" outlineLevel="1">
      <c r="A435" s="182"/>
      <c r="B435" s="183"/>
      <c r="C435" s="184" t="s">
        <v>724</v>
      </c>
      <c r="D435" s="185"/>
      <c r="E435" s="186">
        <v>47.99</v>
      </c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 t="s">
        <v>267</v>
      </c>
      <c r="AH435" s="166">
        <v>0</v>
      </c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</row>
    <row r="436" spans="1:60" ht="22.5" outlineLevel="1">
      <c r="A436" s="182"/>
      <c r="B436" s="183"/>
      <c r="C436" s="184" t="s">
        <v>725</v>
      </c>
      <c r="D436" s="185"/>
      <c r="E436" s="186">
        <v>35.355</v>
      </c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 t="s">
        <v>267</v>
      </c>
      <c r="AH436" s="166">
        <v>0</v>
      </c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</row>
    <row r="437" spans="1:60" ht="12.75" outlineLevel="1">
      <c r="A437" s="182"/>
      <c r="B437" s="183"/>
      <c r="C437" s="184" t="s">
        <v>726</v>
      </c>
      <c r="D437" s="185"/>
      <c r="E437" s="186">
        <v>23.575</v>
      </c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 t="s">
        <v>267</v>
      </c>
      <c r="AH437" s="166">
        <v>0</v>
      </c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</row>
    <row r="438" spans="1:60" ht="12.75" outlineLevel="1">
      <c r="A438" s="182"/>
      <c r="B438" s="183"/>
      <c r="C438" s="184" t="s">
        <v>727</v>
      </c>
      <c r="D438" s="185"/>
      <c r="E438" s="186">
        <v>42.105</v>
      </c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 t="s">
        <v>267</v>
      </c>
      <c r="AH438" s="166">
        <v>0</v>
      </c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</row>
    <row r="439" spans="1:60" ht="12.75" outlineLevel="1">
      <c r="A439" s="182"/>
      <c r="B439" s="183"/>
      <c r="C439" s="184" t="s">
        <v>728</v>
      </c>
      <c r="D439" s="185"/>
      <c r="E439" s="186">
        <v>32.445</v>
      </c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 t="s">
        <v>267</v>
      </c>
      <c r="AH439" s="166">
        <v>0</v>
      </c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</row>
    <row r="440" spans="1:60" ht="22.5" outlineLevel="1">
      <c r="A440" s="182"/>
      <c r="B440" s="183"/>
      <c r="C440" s="184" t="s">
        <v>729</v>
      </c>
      <c r="D440" s="185"/>
      <c r="E440" s="186">
        <v>51.415</v>
      </c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 t="s">
        <v>267</v>
      </c>
      <c r="AH440" s="166">
        <v>0</v>
      </c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</row>
    <row r="441" spans="1:60" ht="12.75" outlineLevel="1">
      <c r="A441" s="182"/>
      <c r="B441" s="183"/>
      <c r="C441" s="184" t="s">
        <v>730</v>
      </c>
      <c r="D441" s="185"/>
      <c r="E441" s="186">
        <v>6.49</v>
      </c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 t="s">
        <v>267</v>
      </c>
      <c r="AH441" s="166">
        <v>0</v>
      </c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</row>
    <row r="442" spans="1:60" ht="12.75" outlineLevel="1">
      <c r="A442" s="182"/>
      <c r="B442" s="183"/>
      <c r="C442" s="184" t="s">
        <v>731</v>
      </c>
      <c r="D442" s="185"/>
      <c r="E442" s="186">
        <v>26.24</v>
      </c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 t="s">
        <v>267</v>
      </c>
      <c r="AH442" s="166">
        <v>0</v>
      </c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</row>
    <row r="443" spans="1:60" ht="12.75" outlineLevel="1">
      <c r="A443" s="182"/>
      <c r="B443" s="183"/>
      <c r="C443" s="184" t="s">
        <v>732</v>
      </c>
      <c r="D443" s="185"/>
      <c r="E443" s="186">
        <v>5.31</v>
      </c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 t="s">
        <v>267</v>
      </c>
      <c r="AH443" s="166">
        <v>0</v>
      </c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</row>
    <row r="444" spans="1:60" ht="12.75" outlineLevel="1">
      <c r="A444" s="182"/>
      <c r="B444" s="183"/>
      <c r="C444" s="184" t="s">
        <v>733</v>
      </c>
      <c r="D444" s="185"/>
      <c r="E444" s="186">
        <v>6.48</v>
      </c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 t="s">
        <v>267</v>
      </c>
      <c r="AH444" s="166">
        <v>0</v>
      </c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</row>
    <row r="445" spans="1:60" ht="12.75" outlineLevel="1">
      <c r="A445" s="182"/>
      <c r="B445" s="183"/>
      <c r="C445" s="184" t="s">
        <v>734</v>
      </c>
      <c r="D445" s="185"/>
      <c r="E445" s="186">
        <v>7.56</v>
      </c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 t="s">
        <v>267</v>
      </c>
      <c r="AH445" s="166">
        <v>0</v>
      </c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</row>
    <row r="446" spans="1:60" ht="12.75" outlineLevel="1">
      <c r="A446" s="182"/>
      <c r="B446" s="183"/>
      <c r="C446" s="184" t="s">
        <v>735</v>
      </c>
      <c r="D446" s="185"/>
      <c r="E446" s="186">
        <v>8.505</v>
      </c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 t="s">
        <v>267</v>
      </c>
      <c r="AH446" s="166">
        <v>0</v>
      </c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</row>
    <row r="447" spans="1:60" ht="12.75" outlineLevel="1">
      <c r="A447" s="182"/>
      <c r="B447" s="183"/>
      <c r="C447" s="184" t="s">
        <v>736</v>
      </c>
      <c r="D447" s="185"/>
      <c r="E447" s="186">
        <v>7.56</v>
      </c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 t="s">
        <v>267</v>
      </c>
      <c r="AH447" s="166">
        <v>0</v>
      </c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</row>
    <row r="448" spans="1:60" ht="12.75" outlineLevel="1">
      <c r="A448" s="182"/>
      <c r="B448" s="183"/>
      <c r="C448" s="184" t="s">
        <v>737</v>
      </c>
      <c r="D448" s="185"/>
      <c r="E448" s="186">
        <v>5.085</v>
      </c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 t="s">
        <v>267</v>
      </c>
      <c r="AH448" s="166">
        <v>0</v>
      </c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</row>
    <row r="449" spans="1:60" ht="12.75" outlineLevel="1">
      <c r="A449" s="182"/>
      <c r="B449" s="183"/>
      <c r="C449" s="184" t="s">
        <v>738</v>
      </c>
      <c r="D449" s="185"/>
      <c r="E449" s="186">
        <v>6.84</v>
      </c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 t="s">
        <v>267</v>
      </c>
      <c r="AH449" s="166">
        <v>0</v>
      </c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</row>
    <row r="450" spans="1:60" ht="12.75" outlineLevel="1">
      <c r="A450" s="182"/>
      <c r="B450" s="183"/>
      <c r="C450" s="184" t="s">
        <v>739</v>
      </c>
      <c r="D450" s="185"/>
      <c r="E450" s="186">
        <v>4.65</v>
      </c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 t="s">
        <v>267</v>
      </c>
      <c r="AH450" s="166">
        <v>0</v>
      </c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</row>
    <row r="451" spans="1:60" ht="12.75" outlineLevel="1">
      <c r="A451" s="182"/>
      <c r="B451" s="183"/>
      <c r="C451" s="184" t="s">
        <v>740</v>
      </c>
      <c r="D451" s="185"/>
      <c r="E451" s="186">
        <v>4.65</v>
      </c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 t="s">
        <v>267</v>
      </c>
      <c r="AH451" s="166">
        <v>0</v>
      </c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</row>
    <row r="452" spans="1:60" ht="22.5" outlineLevel="1">
      <c r="A452" s="182"/>
      <c r="B452" s="183"/>
      <c r="C452" s="184" t="s">
        <v>741</v>
      </c>
      <c r="D452" s="185"/>
      <c r="E452" s="186">
        <v>26.735</v>
      </c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 t="s">
        <v>267</v>
      </c>
      <c r="AH452" s="166">
        <v>0</v>
      </c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</row>
    <row r="453" spans="1:60" ht="12.75" outlineLevel="1">
      <c r="A453" s="182"/>
      <c r="B453" s="183"/>
      <c r="C453" s="193" t="s">
        <v>407</v>
      </c>
      <c r="D453" s="194"/>
      <c r="E453" s="195">
        <v>532.435</v>
      </c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 t="s">
        <v>267</v>
      </c>
      <c r="AH453" s="166">
        <v>1</v>
      </c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</row>
    <row r="454" spans="1:60" ht="12.75" outlineLevel="1">
      <c r="A454" s="182"/>
      <c r="B454" s="183"/>
      <c r="C454" s="184" t="s">
        <v>742</v>
      </c>
      <c r="D454" s="185"/>
      <c r="E454" s="186">
        <v>26.62175</v>
      </c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 t="s">
        <v>267</v>
      </c>
      <c r="AH454" s="166">
        <v>0</v>
      </c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</row>
    <row r="455" spans="1:60" ht="33.75" outlineLevel="1">
      <c r="A455" s="167">
        <v>98</v>
      </c>
      <c r="B455" s="168" t="s">
        <v>743</v>
      </c>
      <c r="C455" s="169" t="s">
        <v>744</v>
      </c>
      <c r="D455" s="170" t="s">
        <v>288</v>
      </c>
      <c r="E455" s="171">
        <v>141.81</v>
      </c>
      <c r="F455" s="172"/>
      <c r="G455" s="173">
        <f>ROUND(E455*F455,2)</f>
        <v>0</v>
      </c>
      <c r="H455" s="164"/>
      <c r="I455" s="165">
        <f>ROUND(E455*H455,2)</f>
        <v>0</v>
      </c>
      <c r="J455" s="164"/>
      <c r="K455" s="165">
        <f>ROUND(E455*J455,2)</f>
        <v>0</v>
      </c>
      <c r="L455" s="165">
        <v>21</v>
      </c>
      <c r="M455" s="165">
        <f>G455*(1+L455/100)</f>
        <v>0</v>
      </c>
      <c r="N455" s="165">
        <v>0</v>
      </c>
      <c r="O455" s="165">
        <f>ROUND(E455*N455,2)</f>
        <v>0</v>
      </c>
      <c r="P455" s="165">
        <v>0</v>
      </c>
      <c r="Q455" s="165">
        <f>ROUND(E455*P455,2)</f>
        <v>0</v>
      </c>
      <c r="R455" s="165"/>
      <c r="S455" s="165" t="s">
        <v>220</v>
      </c>
      <c r="T455" s="165" t="s">
        <v>221</v>
      </c>
      <c r="U455" s="165">
        <v>0</v>
      </c>
      <c r="V455" s="165">
        <f>ROUND(E455*U455,2)</f>
        <v>0</v>
      </c>
      <c r="W455" s="165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 t="s">
        <v>282</v>
      </c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</row>
    <row r="456" spans="1:60" ht="12.75" outlineLevel="1">
      <c r="A456" s="182"/>
      <c r="B456" s="183"/>
      <c r="C456" s="184" t="s">
        <v>620</v>
      </c>
      <c r="D456" s="185"/>
      <c r="E456" s="186">
        <v>39.06</v>
      </c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 t="s">
        <v>267</v>
      </c>
      <c r="AH456" s="166">
        <v>0</v>
      </c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</row>
    <row r="457" spans="1:60" ht="12.75" outlineLevel="1">
      <c r="A457" s="182"/>
      <c r="B457" s="183"/>
      <c r="C457" s="184" t="s">
        <v>621</v>
      </c>
      <c r="D457" s="185"/>
      <c r="E457" s="186">
        <v>18</v>
      </c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 t="s">
        <v>267</v>
      </c>
      <c r="AH457" s="166">
        <v>0</v>
      </c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</row>
    <row r="458" spans="1:60" ht="12.75" outlineLevel="1">
      <c r="A458" s="182"/>
      <c r="B458" s="183"/>
      <c r="C458" s="184" t="s">
        <v>622</v>
      </c>
      <c r="D458" s="185"/>
      <c r="E458" s="186">
        <v>18</v>
      </c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 t="s">
        <v>267</v>
      </c>
      <c r="AH458" s="166">
        <v>0</v>
      </c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</row>
    <row r="459" spans="1:60" ht="12.75" outlineLevel="1">
      <c r="A459" s="182"/>
      <c r="B459" s="183"/>
      <c r="C459" s="184" t="s">
        <v>623</v>
      </c>
      <c r="D459" s="185"/>
      <c r="E459" s="186">
        <v>36</v>
      </c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 t="s">
        <v>267</v>
      </c>
      <c r="AH459" s="166">
        <v>0</v>
      </c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</row>
    <row r="460" spans="1:60" ht="12.75" outlineLevel="1">
      <c r="A460" s="182"/>
      <c r="B460" s="183"/>
      <c r="C460" s="184" t="s">
        <v>624</v>
      </c>
      <c r="D460" s="185"/>
      <c r="E460" s="186">
        <v>30.75</v>
      </c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 t="s">
        <v>267</v>
      </c>
      <c r="AH460" s="166">
        <v>0</v>
      </c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</row>
    <row r="461" spans="1:60" ht="33.75" outlineLevel="1">
      <c r="A461" s="167">
        <v>99</v>
      </c>
      <c r="B461" s="168" t="s">
        <v>745</v>
      </c>
      <c r="C461" s="169" t="s">
        <v>746</v>
      </c>
      <c r="D461" s="170" t="s">
        <v>288</v>
      </c>
      <c r="E461" s="171">
        <v>1.6800000000000002</v>
      </c>
      <c r="F461" s="172"/>
      <c r="G461" s="173">
        <f>ROUND(E461*F461,2)</f>
        <v>0</v>
      </c>
      <c r="H461" s="164"/>
      <c r="I461" s="165">
        <f>ROUND(E461*H461,2)</f>
        <v>0</v>
      </c>
      <c r="J461" s="164"/>
      <c r="K461" s="165">
        <f>ROUND(E461*J461,2)</f>
        <v>0</v>
      </c>
      <c r="L461" s="165">
        <v>21</v>
      </c>
      <c r="M461" s="165">
        <f>G461*(1+L461/100)</f>
        <v>0</v>
      </c>
      <c r="N461" s="165">
        <v>0</v>
      </c>
      <c r="O461" s="165">
        <f>ROUND(E461*N461,2)</f>
        <v>0</v>
      </c>
      <c r="P461" s="165">
        <v>0</v>
      </c>
      <c r="Q461" s="165">
        <f>ROUND(E461*P461,2)</f>
        <v>0</v>
      </c>
      <c r="R461" s="165"/>
      <c r="S461" s="165" t="s">
        <v>220</v>
      </c>
      <c r="T461" s="165" t="s">
        <v>221</v>
      </c>
      <c r="U461" s="165">
        <v>0</v>
      </c>
      <c r="V461" s="165">
        <f>ROUND(E461*U461,2)</f>
        <v>0</v>
      </c>
      <c r="W461" s="165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 t="s">
        <v>265</v>
      </c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</row>
    <row r="462" spans="1:60" ht="12.75" outlineLevel="1">
      <c r="A462" s="182"/>
      <c r="B462" s="183"/>
      <c r="C462" s="184" t="s">
        <v>747</v>
      </c>
      <c r="D462" s="185"/>
      <c r="E462" s="186">
        <v>1.6800000000000002</v>
      </c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 t="s">
        <v>267</v>
      </c>
      <c r="AH462" s="166">
        <v>0</v>
      </c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</row>
    <row r="463" spans="1:60" ht="12.75" outlineLevel="1">
      <c r="A463" s="167">
        <v>100</v>
      </c>
      <c r="B463" s="168" t="s">
        <v>748</v>
      </c>
      <c r="C463" s="169" t="s">
        <v>749</v>
      </c>
      <c r="D463" s="170" t="s">
        <v>294</v>
      </c>
      <c r="E463" s="171">
        <v>258.79</v>
      </c>
      <c r="F463" s="172"/>
      <c r="G463" s="173">
        <f>ROUND(E463*F463,2)</f>
        <v>0</v>
      </c>
      <c r="H463" s="164"/>
      <c r="I463" s="165">
        <f>ROUND(E463*H463,2)</f>
        <v>0</v>
      </c>
      <c r="J463" s="164"/>
      <c r="K463" s="165">
        <f>ROUND(E463*J463,2)</f>
        <v>0</v>
      </c>
      <c r="L463" s="165">
        <v>21</v>
      </c>
      <c r="M463" s="165">
        <f>G463*(1+L463/100)</f>
        <v>0</v>
      </c>
      <c r="N463" s="165">
        <v>0</v>
      </c>
      <c r="O463" s="165">
        <f>ROUND(E463*N463,2)</f>
        <v>0</v>
      </c>
      <c r="P463" s="165">
        <v>0</v>
      </c>
      <c r="Q463" s="165">
        <f>ROUND(E463*P463,2)</f>
        <v>0</v>
      </c>
      <c r="R463" s="165"/>
      <c r="S463" s="165" t="s">
        <v>220</v>
      </c>
      <c r="T463" s="165" t="s">
        <v>221</v>
      </c>
      <c r="U463" s="165">
        <v>0</v>
      </c>
      <c r="V463" s="165">
        <f>ROUND(E463*U463,2)</f>
        <v>0</v>
      </c>
      <c r="W463" s="165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 t="s">
        <v>265</v>
      </c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</row>
    <row r="464" spans="1:60" ht="22.5" outlineLevel="1">
      <c r="A464" s="182"/>
      <c r="B464" s="183"/>
      <c r="C464" s="184" t="s">
        <v>750</v>
      </c>
      <c r="D464" s="185"/>
      <c r="E464" s="186">
        <v>69.14</v>
      </c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 t="s">
        <v>267</v>
      </c>
      <c r="AH464" s="166">
        <v>0</v>
      </c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</row>
    <row r="465" spans="1:60" ht="33.75" outlineLevel="1">
      <c r="A465" s="182"/>
      <c r="B465" s="183"/>
      <c r="C465" s="184" t="s">
        <v>751</v>
      </c>
      <c r="D465" s="185"/>
      <c r="E465" s="186">
        <v>69.65</v>
      </c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 t="s">
        <v>267</v>
      </c>
      <c r="AH465" s="166">
        <v>0</v>
      </c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</row>
    <row r="466" spans="1:60" ht="12.75" outlineLevel="1">
      <c r="A466" s="182"/>
      <c r="B466" s="183"/>
      <c r="C466" s="184" t="s">
        <v>752</v>
      </c>
      <c r="D466" s="185"/>
      <c r="E466" s="186">
        <v>120</v>
      </c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 t="s">
        <v>267</v>
      </c>
      <c r="AH466" s="166">
        <v>0</v>
      </c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</row>
    <row r="467" spans="1:60" ht="12.75" outlineLevel="1">
      <c r="A467" s="167">
        <v>101</v>
      </c>
      <c r="B467" s="168" t="s">
        <v>753</v>
      </c>
      <c r="C467" s="169" t="s">
        <v>754</v>
      </c>
      <c r="D467" s="170" t="s">
        <v>288</v>
      </c>
      <c r="E467" s="171">
        <v>139</v>
      </c>
      <c r="F467" s="172"/>
      <c r="G467" s="173">
        <f>ROUND(E467*F467,2)</f>
        <v>0</v>
      </c>
      <c r="H467" s="164"/>
      <c r="I467" s="165">
        <f>ROUND(E467*H467,2)</f>
        <v>0</v>
      </c>
      <c r="J467" s="164"/>
      <c r="K467" s="165">
        <f>ROUND(E467*J467,2)</f>
        <v>0</v>
      </c>
      <c r="L467" s="165">
        <v>21</v>
      </c>
      <c r="M467" s="165">
        <f>G467*(1+L467/100)</f>
        <v>0</v>
      </c>
      <c r="N467" s="165">
        <v>0</v>
      </c>
      <c r="O467" s="165">
        <f>ROUND(E467*N467,2)</f>
        <v>0</v>
      </c>
      <c r="P467" s="165">
        <v>0</v>
      </c>
      <c r="Q467" s="165">
        <f>ROUND(E467*P467,2)</f>
        <v>0</v>
      </c>
      <c r="R467" s="165"/>
      <c r="S467" s="165" t="s">
        <v>243</v>
      </c>
      <c r="T467" s="165" t="s">
        <v>221</v>
      </c>
      <c r="U467" s="165">
        <v>0</v>
      </c>
      <c r="V467" s="165">
        <f>ROUND(E467*U467,2)</f>
        <v>0</v>
      </c>
      <c r="W467" s="165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 t="s">
        <v>282</v>
      </c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</row>
    <row r="468" spans="1:60" ht="12.75" outlineLevel="1">
      <c r="A468" s="182"/>
      <c r="B468" s="183"/>
      <c r="C468" s="184" t="s">
        <v>755</v>
      </c>
      <c r="D468" s="185"/>
      <c r="E468" s="186">
        <v>139</v>
      </c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 t="s">
        <v>267</v>
      </c>
      <c r="AH468" s="166">
        <v>0</v>
      </c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</row>
    <row r="469" spans="1:60" ht="22.5" outlineLevel="1">
      <c r="A469" s="167">
        <v>102</v>
      </c>
      <c r="B469" s="168" t="s">
        <v>756</v>
      </c>
      <c r="C469" s="169" t="s">
        <v>757</v>
      </c>
      <c r="D469" s="170" t="s">
        <v>288</v>
      </c>
      <c r="E469" s="171">
        <v>28.275</v>
      </c>
      <c r="F469" s="172"/>
      <c r="G469" s="173">
        <f>ROUND(E469*F469,2)</f>
        <v>0</v>
      </c>
      <c r="H469" s="164"/>
      <c r="I469" s="165">
        <f>ROUND(E469*H469,2)</f>
        <v>0</v>
      </c>
      <c r="J469" s="164"/>
      <c r="K469" s="165">
        <f>ROUND(E469*J469,2)</f>
        <v>0</v>
      </c>
      <c r="L469" s="165">
        <v>21</v>
      </c>
      <c r="M469" s="165">
        <f>G469*(1+L469/100)</f>
        <v>0</v>
      </c>
      <c r="N469" s="165">
        <v>0</v>
      </c>
      <c r="O469" s="165">
        <f>ROUND(E469*N469,2)</f>
        <v>0</v>
      </c>
      <c r="P469" s="165">
        <v>0</v>
      </c>
      <c r="Q469" s="165">
        <f>ROUND(E469*P469,2)</f>
        <v>0</v>
      </c>
      <c r="R469" s="165"/>
      <c r="S469" s="165" t="s">
        <v>243</v>
      </c>
      <c r="T469" s="165" t="s">
        <v>221</v>
      </c>
      <c r="U469" s="165">
        <v>0</v>
      </c>
      <c r="V469" s="165">
        <f>ROUND(E469*U469,2)</f>
        <v>0</v>
      </c>
      <c r="W469" s="165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 t="s">
        <v>282</v>
      </c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</row>
    <row r="470" spans="1:60" ht="12.75" outlineLevel="1">
      <c r="A470" s="182"/>
      <c r="B470" s="183"/>
      <c r="C470" s="184" t="s">
        <v>626</v>
      </c>
      <c r="D470" s="185"/>
      <c r="E470" s="186">
        <v>28.275</v>
      </c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 t="s">
        <v>267</v>
      </c>
      <c r="AH470" s="166">
        <v>0</v>
      </c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</row>
    <row r="471" spans="1:33" ht="12.75">
      <c r="A471" s="149" t="s">
        <v>214</v>
      </c>
      <c r="B471" s="150" t="s">
        <v>90</v>
      </c>
      <c r="C471" s="151" t="s">
        <v>91</v>
      </c>
      <c r="D471" s="152"/>
      <c r="E471" s="153"/>
      <c r="F471" s="154"/>
      <c r="G471" s="155">
        <f>SUMIF(AG472:AG576,"&lt;&gt;NOR",G472:G576)</f>
        <v>0</v>
      </c>
      <c r="H471" s="156"/>
      <c r="I471" s="156">
        <f>SUM(I472:I576)</f>
        <v>0</v>
      </c>
      <c r="J471" s="156"/>
      <c r="K471" s="156">
        <f>SUM(K472:K576)</f>
        <v>0</v>
      </c>
      <c r="L471" s="156"/>
      <c r="M471" s="156">
        <f>SUM(M472:M576)</f>
        <v>0</v>
      </c>
      <c r="N471" s="156"/>
      <c r="O471" s="156">
        <f>SUM(O472:O576)</f>
        <v>0</v>
      </c>
      <c r="P471" s="156"/>
      <c r="Q471" s="156">
        <f>SUM(Q472:Q576)</f>
        <v>0</v>
      </c>
      <c r="R471" s="156"/>
      <c r="S471" s="156"/>
      <c r="T471" s="156"/>
      <c r="U471" s="156"/>
      <c r="V471" s="156">
        <f>SUM(V472:V576)</f>
        <v>0</v>
      </c>
      <c r="W471" s="156"/>
      <c r="AG471" s="1" t="s">
        <v>215</v>
      </c>
    </row>
    <row r="472" spans="1:60" ht="33.75" outlineLevel="1">
      <c r="A472" s="167">
        <v>103</v>
      </c>
      <c r="B472" s="168" t="s">
        <v>758</v>
      </c>
      <c r="C472" s="169" t="s">
        <v>759</v>
      </c>
      <c r="D472" s="170" t="s">
        <v>288</v>
      </c>
      <c r="E472" s="171">
        <v>97.06</v>
      </c>
      <c r="F472" s="172"/>
      <c r="G472" s="173">
        <f>ROUND(E472*F472,2)</f>
        <v>0</v>
      </c>
      <c r="H472" s="164"/>
      <c r="I472" s="165">
        <f>ROUND(E472*H472,2)</f>
        <v>0</v>
      </c>
      <c r="J472" s="164"/>
      <c r="K472" s="165">
        <f>ROUND(E472*J472,2)</f>
        <v>0</v>
      </c>
      <c r="L472" s="165">
        <v>21</v>
      </c>
      <c r="M472" s="165">
        <f>G472*(1+L472/100)</f>
        <v>0</v>
      </c>
      <c r="N472" s="165">
        <v>0</v>
      </c>
      <c r="O472" s="165">
        <f>ROUND(E472*N472,2)</f>
        <v>0</v>
      </c>
      <c r="P472" s="165">
        <v>0</v>
      </c>
      <c r="Q472" s="165">
        <f>ROUND(E472*P472,2)</f>
        <v>0</v>
      </c>
      <c r="R472" s="165"/>
      <c r="S472" s="165" t="s">
        <v>220</v>
      </c>
      <c r="T472" s="165" t="s">
        <v>221</v>
      </c>
      <c r="U472" s="165">
        <v>0</v>
      </c>
      <c r="V472" s="165">
        <f>ROUND(E472*U472,2)</f>
        <v>0</v>
      </c>
      <c r="W472" s="165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 t="s">
        <v>265</v>
      </c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</row>
    <row r="473" spans="1:60" ht="12.75" outlineLevel="1">
      <c r="A473" s="182"/>
      <c r="B473" s="183"/>
      <c r="C473" s="184" t="s">
        <v>760</v>
      </c>
      <c r="D473" s="185"/>
      <c r="E473" s="186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 t="s">
        <v>267</v>
      </c>
      <c r="AH473" s="166">
        <v>0</v>
      </c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</row>
    <row r="474" spans="1:60" ht="12.75" outlineLevel="1">
      <c r="A474" s="182"/>
      <c r="B474" s="183"/>
      <c r="C474" s="184" t="s">
        <v>761</v>
      </c>
      <c r="D474" s="185"/>
      <c r="E474" s="186">
        <v>57.54</v>
      </c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 t="s">
        <v>267</v>
      </c>
      <c r="AH474" s="166">
        <v>0</v>
      </c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</row>
    <row r="475" spans="1:60" ht="12.75" outlineLevel="1">
      <c r="A475" s="182"/>
      <c r="B475" s="183"/>
      <c r="C475" s="184" t="s">
        <v>762</v>
      </c>
      <c r="D475" s="185"/>
      <c r="E475" s="186">
        <v>35.52</v>
      </c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 t="s">
        <v>267</v>
      </c>
      <c r="AH475" s="166">
        <v>0</v>
      </c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</row>
    <row r="476" spans="1:60" ht="12.75" outlineLevel="1">
      <c r="A476" s="182"/>
      <c r="B476" s="183"/>
      <c r="C476" s="184" t="s">
        <v>763</v>
      </c>
      <c r="D476" s="185"/>
      <c r="E476" s="186">
        <v>4</v>
      </c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 t="s">
        <v>267</v>
      </c>
      <c r="AH476" s="166">
        <v>0</v>
      </c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</row>
    <row r="477" spans="1:60" ht="33.75" outlineLevel="1">
      <c r="A477" s="167">
        <v>104</v>
      </c>
      <c r="B477" s="168" t="s">
        <v>764</v>
      </c>
      <c r="C477" s="169" t="s">
        <v>765</v>
      </c>
      <c r="D477" s="170" t="s">
        <v>288</v>
      </c>
      <c r="E477" s="171">
        <v>97.06</v>
      </c>
      <c r="F477" s="172"/>
      <c r="G477" s="173">
        <f>ROUND(E477*F477,2)</f>
        <v>0</v>
      </c>
      <c r="H477" s="164"/>
      <c r="I477" s="165">
        <f>ROUND(E477*H477,2)</f>
        <v>0</v>
      </c>
      <c r="J477" s="164"/>
      <c r="K477" s="165">
        <f>ROUND(E477*J477,2)</f>
        <v>0</v>
      </c>
      <c r="L477" s="165">
        <v>21</v>
      </c>
      <c r="M477" s="165">
        <f>G477*(1+L477/100)</f>
        <v>0</v>
      </c>
      <c r="N477" s="165">
        <v>0</v>
      </c>
      <c r="O477" s="165">
        <f>ROUND(E477*N477,2)</f>
        <v>0</v>
      </c>
      <c r="P477" s="165">
        <v>0</v>
      </c>
      <c r="Q477" s="165">
        <f>ROUND(E477*P477,2)</f>
        <v>0</v>
      </c>
      <c r="R477" s="165"/>
      <c r="S477" s="165" t="s">
        <v>220</v>
      </c>
      <c r="T477" s="165" t="s">
        <v>221</v>
      </c>
      <c r="U477" s="165">
        <v>0</v>
      </c>
      <c r="V477" s="165">
        <f>ROUND(E477*U477,2)</f>
        <v>0</v>
      </c>
      <c r="W477" s="165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 t="s">
        <v>265</v>
      </c>
      <c r="AH477" s="166"/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</row>
    <row r="478" spans="1:60" ht="12.75" outlineLevel="1">
      <c r="A478" s="182"/>
      <c r="B478" s="183"/>
      <c r="C478" s="184" t="s">
        <v>766</v>
      </c>
      <c r="D478" s="185"/>
      <c r="E478" s="186">
        <v>97.06</v>
      </c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 t="s">
        <v>267</v>
      </c>
      <c r="AH478" s="166">
        <v>0</v>
      </c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</row>
    <row r="479" spans="1:60" ht="33.75" outlineLevel="1">
      <c r="A479" s="167">
        <v>105</v>
      </c>
      <c r="B479" s="168" t="s">
        <v>767</v>
      </c>
      <c r="C479" s="169" t="s">
        <v>768</v>
      </c>
      <c r="D479" s="170" t="s">
        <v>288</v>
      </c>
      <c r="E479" s="171">
        <v>922.33324</v>
      </c>
      <c r="F479" s="172"/>
      <c r="G479" s="173">
        <f>ROUND(E479*F479,2)</f>
        <v>0</v>
      </c>
      <c r="H479" s="164"/>
      <c r="I479" s="165">
        <f>ROUND(E479*H479,2)</f>
        <v>0</v>
      </c>
      <c r="J479" s="164"/>
      <c r="K479" s="165">
        <f>ROUND(E479*J479,2)</f>
        <v>0</v>
      </c>
      <c r="L479" s="165">
        <v>21</v>
      </c>
      <c r="M479" s="165">
        <f>G479*(1+L479/100)</f>
        <v>0</v>
      </c>
      <c r="N479" s="165">
        <v>0</v>
      </c>
      <c r="O479" s="165">
        <f>ROUND(E479*N479,2)</f>
        <v>0</v>
      </c>
      <c r="P479" s="165">
        <v>0</v>
      </c>
      <c r="Q479" s="165">
        <f>ROUND(E479*P479,2)</f>
        <v>0</v>
      </c>
      <c r="R479" s="165"/>
      <c r="S479" s="165" t="s">
        <v>220</v>
      </c>
      <c r="T479" s="165" t="s">
        <v>221</v>
      </c>
      <c r="U479" s="165">
        <v>0</v>
      </c>
      <c r="V479" s="165">
        <f>ROUND(E479*U479,2)</f>
        <v>0</v>
      </c>
      <c r="W479" s="165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 t="s">
        <v>265</v>
      </c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</row>
    <row r="480" spans="1:60" ht="12.75" outlineLevel="1">
      <c r="A480" s="182"/>
      <c r="B480" s="183"/>
      <c r="C480" s="184" t="s">
        <v>625</v>
      </c>
      <c r="D480" s="185"/>
      <c r="E480" s="186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 t="s">
        <v>267</v>
      </c>
      <c r="AH480" s="166">
        <v>0</v>
      </c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</row>
    <row r="481" spans="1:60" ht="22.5" outlineLevel="1">
      <c r="A481" s="182"/>
      <c r="B481" s="183"/>
      <c r="C481" s="184" t="s">
        <v>769</v>
      </c>
      <c r="D481" s="185"/>
      <c r="E481" s="186">
        <v>162.59325</v>
      </c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 t="s">
        <v>267</v>
      </c>
      <c r="AH481" s="166">
        <v>0</v>
      </c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</row>
    <row r="482" spans="1:60" ht="12.75" outlineLevel="1">
      <c r="A482" s="182"/>
      <c r="B482" s="183"/>
      <c r="C482" s="184" t="s">
        <v>770</v>
      </c>
      <c r="D482" s="185"/>
      <c r="E482" s="186">
        <v>12.4452</v>
      </c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 t="s">
        <v>267</v>
      </c>
      <c r="AH482" s="166">
        <v>0</v>
      </c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</row>
    <row r="483" spans="1:60" ht="33.75" outlineLevel="1">
      <c r="A483" s="182"/>
      <c r="B483" s="183"/>
      <c r="C483" s="184" t="s">
        <v>771</v>
      </c>
      <c r="D483" s="185"/>
      <c r="E483" s="186">
        <v>146.89625</v>
      </c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 t="s">
        <v>267</v>
      </c>
      <c r="AH483" s="166">
        <v>0</v>
      </c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</row>
    <row r="484" spans="1:60" ht="33.75" outlineLevel="1">
      <c r="A484" s="182"/>
      <c r="B484" s="183"/>
      <c r="C484" s="184" t="s">
        <v>772</v>
      </c>
      <c r="D484" s="185"/>
      <c r="E484" s="186">
        <v>12.537</v>
      </c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 t="s">
        <v>267</v>
      </c>
      <c r="AH484" s="166">
        <v>0</v>
      </c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</row>
    <row r="485" spans="1:60" ht="12.75" outlineLevel="1">
      <c r="A485" s="182"/>
      <c r="B485" s="183"/>
      <c r="C485" s="184" t="s">
        <v>773</v>
      </c>
      <c r="D485" s="185"/>
      <c r="E485" s="186">
        <v>47.89125</v>
      </c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 t="s">
        <v>267</v>
      </c>
      <c r="AH485" s="166">
        <v>0</v>
      </c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</row>
    <row r="486" spans="1:60" ht="12.75" outlineLevel="1">
      <c r="A486" s="182"/>
      <c r="B486" s="183"/>
      <c r="C486" s="184" t="s">
        <v>774</v>
      </c>
      <c r="D486" s="185"/>
      <c r="E486" s="186">
        <v>17.86904</v>
      </c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 t="s">
        <v>267</v>
      </c>
      <c r="AH486" s="166">
        <v>0</v>
      </c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</row>
    <row r="487" spans="1:60" ht="12.75" outlineLevel="1">
      <c r="A487" s="182"/>
      <c r="B487" s="183"/>
      <c r="C487" s="184" t="s">
        <v>775</v>
      </c>
      <c r="D487" s="185"/>
      <c r="E487" s="186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 t="s">
        <v>267</v>
      </c>
      <c r="AH487" s="166">
        <v>0</v>
      </c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</row>
    <row r="488" spans="1:60" ht="12.75" outlineLevel="1">
      <c r="A488" s="182"/>
      <c r="B488" s="183"/>
      <c r="C488" s="187" t="s">
        <v>328</v>
      </c>
      <c r="D488" s="188"/>
      <c r="E488" s="189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 t="s">
        <v>267</v>
      </c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</row>
    <row r="489" spans="1:60" ht="22.5" outlineLevel="1">
      <c r="A489" s="182"/>
      <c r="B489" s="183"/>
      <c r="C489" s="187" t="s">
        <v>776</v>
      </c>
      <c r="D489" s="188"/>
      <c r="E489" s="189">
        <v>41.395</v>
      </c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 t="s">
        <v>267</v>
      </c>
      <c r="AH489" s="166">
        <v>2</v>
      </c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</row>
    <row r="490" spans="1:60" ht="12.75" outlineLevel="1">
      <c r="A490" s="182"/>
      <c r="B490" s="183"/>
      <c r="C490" s="187" t="s">
        <v>777</v>
      </c>
      <c r="D490" s="188"/>
      <c r="E490" s="189">
        <v>15.295</v>
      </c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 t="s">
        <v>267</v>
      </c>
      <c r="AH490" s="166">
        <v>2</v>
      </c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</row>
    <row r="491" spans="1:60" ht="12.75" outlineLevel="1">
      <c r="A491" s="182"/>
      <c r="B491" s="183"/>
      <c r="C491" s="187" t="s">
        <v>778</v>
      </c>
      <c r="D491" s="188"/>
      <c r="E491" s="189">
        <v>30.03</v>
      </c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 t="s">
        <v>267</v>
      </c>
      <c r="AH491" s="166">
        <v>2</v>
      </c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</row>
    <row r="492" spans="1:60" ht="12.75" outlineLevel="1">
      <c r="A492" s="182"/>
      <c r="B492" s="183"/>
      <c r="C492" s="187" t="s">
        <v>779</v>
      </c>
      <c r="D492" s="188"/>
      <c r="E492" s="189">
        <v>40.915</v>
      </c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 t="s">
        <v>267</v>
      </c>
      <c r="AH492" s="166">
        <v>2</v>
      </c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</row>
    <row r="493" spans="1:60" ht="12.75" outlineLevel="1">
      <c r="A493" s="182"/>
      <c r="B493" s="183"/>
      <c r="C493" s="187" t="s">
        <v>780</v>
      </c>
      <c r="D493" s="188"/>
      <c r="E493" s="189">
        <v>17.01</v>
      </c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 t="s">
        <v>267</v>
      </c>
      <c r="AH493" s="166">
        <v>2</v>
      </c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</row>
    <row r="494" spans="1:60" ht="12.75" outlineLevel="1">
      <c r="A494" s="182"/>
      <c r="B494" s="183"/>
      <c r="C494" s="187" t="s">
        <v>335</v>
      </c>
      <c r="D494" s="188"/>
      <c r="E494" s="189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 t="s">
        <v>267</v>
      </c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</row>
    <row r="495" spans="1:60" ht="12.75" outlineLevel="1">
      <c r="A495" s="182"/>
      <c r="B495" s="183"/>
      <c r="C495" s="184" t="s">
        <v>781</v>
      </c>
      <c r="D495" s="185"/>
      <c r="E495" s="186">
        <v>289.29</v>
      </c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 t="s">
        <v>267</v>
      </c>
      <c r="AH495" s="166">
        <v>0</v>
      </c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</row>
    <row r="496" spans="1:60" ht="12.75" outlineLevel="1">
      <c r="A496" s="182"/>
      <c r="B496" s="183"/>
      <c r="C496" s="184" t="s">
        <v>782</v>
      </c>
      <c r="D496" s="185"/>
      <c r="E496" s="186">
        <v>187.5</v>
      </c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 t="s">
        <v>267</v>
      </c>
      <c r="AH496" s="166">
        <v>0</v>
      </c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</row>
    <row r="497" spans="1:60" ht="12.75" outlineLevel="1">
      <c r="A497" s="182"/>
      <c r="B497" s="183"/>
      <c r="C497" s="184" t="s">
        <v>783</v>
      </c>
      <c r="D497" s="185"/>
      <c r="E497" s="186">
        <v>45.31125</v>
      </c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 t="s">
        <v>267</v>
      </c>
      <c r="AH497" s="166">
        <v>0</v>
      </c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</row>
    <row r="498" spans="1:60" ht="33.75" outlineLevel="1">
      <c r="A498" s="167">
        <v>106</v>
      </c>
      <c r="B498" s="168" t="s">
        <v>784</v>
      </c>
      <c r="C498" s="169" t="s">
        <v>785</v>
      </c>
      <c r="D498" s="170" t="s">
        <v>288</v>
      </c>
      <c r="E498" s="171">
        <v>922.3332</v>
      </c>
      <c r="F498" s="172"/>
      <c r="G498" s="173">
        <f>ROUND(E498*F498,2)</f>
        <v>0</v>
      </c>
      <c r="H498" s="164"/>
      <c r="I498" s="165">
        <f>ROUND(E498*H498,2)</f>
        <v>0</v>
      </c>
      <c r="J498" s="164"/>
      <c r="K498" s="165">
        <f>ROUND(E498*J498,2)</f>
        <v>0</v>
      </c>
      <c r="L498" s="165">
        <v>21</v>
      </c>
      <c r="M498" s="165">
        <f>G498*(1+L498/100)</f>
        <v>0</v>
      </c>
      <c r="N498" s="165">
        <v>0</v>
      </c>
      <c r="O498" s="165">
        <f>ROUND(E498*N498,2)</f>
        <v>0</v>
      </c>
      <c r="P498" s="165">
        <v>0</v>
      </c>
      <c r="Q498" s="165">
        <f>ROUND(E498*P498,2)</f>
        <v>0</v>
      </c>
      <c r="R498" s="165"/>
      <c r="S498" s="165" t="s">
        <v>220</v>
      </c>
      <c r="T498" s="165" t="s">
        <v>221</v>
      </c>
      <c r="U498" s="165">
        <v>0</v>
      </c>
      <c r="V498" s="165">
        <f>ROUND(E498*U498,2)</f>
        <v>0</v>
      </c>
      <c r="W498" s="165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 t="s">
        <v>265</v>
      </c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</row>
    <row r="499" spans="1:60" ht="12.75" outlineLevel="1">
      <c r="A499" s="182"/>
      <c r="B499" s="183"/>
      <c r="C499" s="184" t="s">
        <v>786</v>
      </c>
      <c r="D499" s="185"/>
      <c r="E499" s="186">
        <v>922.3332</v>
      </c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 t="s">
        <v>267</v>
      </c>
      <c r="AH499" s="166">
        <v>0</v>
      </c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</row>
    <row r="500" spans="1:60" ht="33.75" outlineLevel="1">
      <c r="A500" s="167">
        <v>107</v>
      </c>
      <c r="B500" s="168" t="s">
        <v>787</v>
      </c>
      <c r="C500" s="169" t="s">
        <v>788</v>
      </c>
      <c r="D500" s="170" t="s">
        <v>288</v>
      </c>
      <c r="E500" s="171">
        <v>79.04</v>
      </c>
      <c r="F500" s="172"/>
      <c r="G500" s="173">
        <f>ROUND(E500*F500,2)</f>
        <v>0</v>
      </c>
      <c r="H500" s="164"/>
      <c r="I500" s="165">
        <f>ROUND(E500*H500,2)</f>
        <v>0</v>
      </c>
      <c r="J500" s="164"/>
      <c r="K500" s="165">
        <f>ROUND(E500*J500,2)</f>
        <v>0</v>
      </c>
      <c r="L500" s="165">
        <v>21</v>
      </c>
      <c r="M500" s="165">
        <f>G500*(1+L500/100)</f>
        <v>0</v>
      </c>
      <c r="N500" s="165">
        <v>0</v>
      </c>
      <c r="O500" s="165">
        <f>ROUND(E500*N500,2)</f>
        <v>0</v>
      </c>
      <c r="P500" s="165">
        <v>0</v>
      </c>
      <c r="Q500" s="165">
        <f>ROUND(E500*P500,2)</f>
        <v>0</v>
      </c>
      <c r="R500" s="165"/>
      <c r="S500" s="165" t="s">
        <v>220</v>
      </c>
      <c r="T500" s="165" t="s">
        <v>221</v>
      </c>
      <c r="U500" s="165">
        <v>0</v>
      </c>
      <c r="V500" s="165">
        <f>ROUND(E500*U500,2)</f>
        <v>0</v>
      </c>
      <c r="W500" s="165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 t="s">
        <v>265</v>
      </c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</row>
    <row r="501" spans="1:60" ht="12.75" outlineLevel="1">
      <c r="A501" s="182"/>
      <c r="B501" s="183"/>
      <c r="C501" s="184" t="s">
        <v>789</v>
      </c>
      <c r="D501" s="185"/>
      <c r="E501" s="186">
        <v>71.04</v>
      </c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 t="s">
        <v>267</v>
      </c>
      <c r="AH501" s="166">
        <v>0</v>
      </c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</row>
    <row r="502" spans="1:60" ht="12.75" outlineLevel="1">
      <c r="A502" s="182"/>
      <c r="B502" s="183"/>
      <c r="C502" s="184" t="s">
        <v>790</v>
      </c>
      <c r="D502" s="185"/>
      <c r="E502" s="186">
        <v>8</v>
      </c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 t="s">
        <v>267</v>
      </c>
      <c r="AH502" s="166">
        <v>0</v>
      </c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</row>
    <row r="503" spans="1:60" ht="22.5" outlineLevel="1">
      <c r="A503" s="167">
        <v>108</v>
      </c>
      <c r="B503" s="168" t="s">
        <v>791</v>
      </c>
      <c r="C503" s="169" t="s">
        <v>792</v>
      </c>
      <c r="D503" s="170" t="s">
        <v>288</v>
      </c>
      <c r="E503" s="171">
        <v>224.36145</v>
      </c>
      <c r="F503" s="172"/>
      <c r="G503" s="173">
        <f>ROUND(E503*F503,2)</f>
        <v>0</v>
      </c>
      <c r="H503" s="164"/>
      <c r="I503" s="165">
        <f>ROUND(E503*H503,2)</f>
        <v>0</v>
      </c>
      <c r="J503" s="164"/>
      <c r="K503" s="165">
        <f>ROUND(E503*J503,2)</f>
        <v>0</v>
      </c>
      <c r="L503" s="165">
        <v>21</v>
      </c>
      <c r="M503" s="165">
        <f>G503*(1+L503/100)</f>
        <v>0</v>
      </c>
      <c r="N503" s="165">
        <v>0</v>
      </c>
      <c r="O503" s="165">
        <f>ROUND(E503*N503,2)</f>
        <v>0</v>
      </c>
      <c r="P503" s="165">
        <v>0</v>
      </c>
      <c r="Q503" s="165">
        <f>ROUND(E503*P503,2)</f>
        <v>0</v>
      </c>
      <c r="R503" s="165"/>
      <c r="S503" s="165" t="s">
        <v>220</v>
      </c>
      <c r="T503" s="165" t="s">
        <v>221</v>
      </c>
      <c r="U503" s="165">
        <v>0</v>
      </c>
      <c r="V503" s="165">
        <f>ROUND(E503*U503,2)</f>
        <v>0</v>
      </c>
      <c r="W503" s="165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 t="s">
        <v>265</v>
      </c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</row>
    <row r="504" spans="1:60" ht="22.5" outlineLevel="1">
      <c r="A504" s="182"/>
      <c r="B504" s="183"/>
      <c r="C504" s="184" t="s">
        <v>793</v>
      </c>
      <c r="D504" s="185"/>
      <c r="E504" s="186">
        <v>224.36145</v>
      </c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 t="s">
        <v>267</v>
      </c>
      <c r="AH504" s="166">
        <v>0</v>
      </c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</row>
    <row r="505" spans="1:60" ht="22.5" outlineLevel="1">
      <c r="A505" s="167">
        <v>109</v>
      </c>
      <c r="B505" s="168" t="s">
        <v>794</v>
      </c>
      <c r="C505" s="169" t="s">
        <v>795</v>
      </c>
      <c r="D505" s="170" t="s">
        <v>288</v>
      </c>
      <c r="E505" s="171">
        <v>224.36145</v>
      </c>
      <c r="F505" s="172"/>
      <c r="G505" s="173">
        <f>ROUND(E505*F505,2)</f>
        <v>0</v>
      </c>
      <c r="H505" s="164"/>
      <c r="I505" s="165">
        <f>ROUND(E505*H505,2)</f>
        <v>0</v>
      </c>
      <c r="J505" s="164"/>
      <c r="K505" s="165">
        <f>ROUND(E505*J505,2)</f>
        <v>0</v>
      </c>
      <c r="L505" s="165">
        <v>21</v>
      </c>
      <c r="M505" s="165">
        <f>G505*(1+L505/100)</f>
        <v>0</v>
      </c>
      <c r="N505" s="165">
        <v>0</v>
      </c>
      <c r="O505" s="165">
        <f>ROUND(E505*N505,2)</f>
        <v>0</v>
      </c>
      <c r="P505" s="165">
        <v>0</v>
      </c>
      <c r="Q505" s="165">
        <f>ROUND(E505*P505,2)</f>
        <v>0</v>
      </c>
      <c r="R505" s="165"/>
      <c r="S505" s="165" t="s">
        <v>220</v>
      </c>
      <c r="T505" s="165" t="s">
        <v>221</v>
      </c>
      <c r="U505" s="165">
        <v>0</v>
      </c>
      <c r="V505" s="165">
        <f>ROUND(E505*U505,2)</f>
        <v>0</v>
      </c>
      <c r="W505" s="165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 t="s">
        <v>265</v>
      </c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</row>
    <row r="506" spans="1:60" ht="22.5" outlineLevel="1">
      <c r="A506" s="182"/>
      <c r="B506" s="183"/>
      <c r="C506" s="184" t="s">
        <v>793</v>
      </c>
      <c r="D506" s="185"/>
      <c r="E506" s="186">
        <v>224.36145</v>
      </c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 t="s">
        <v>267</v>
      </c>
      <c r="AH506" s="166">
        <v>0</v>
      </c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</row>
    <row r="507" spans="1:60" ht="33.75" outlineLevel="1">
      <c r="A507" s="167">
        <v>110</v>
      </c>
      <c r="B507" s="168" t="s">
        <v>796</v>
      </c>
      <c r="C507" s="169" t="s">
        <v>797</v>
      </c>
      <c r="D507" s="170" t="s">
        <v>288</v>
      </c>
      <c r="E507" s="171">
        <v>375.24979</v>
      </c>
      <c r="F507" s="172"/>
      <c r="G507" s="173">
        <f>ROUND(E507*F507,2)</f>
        <v>0</v>
      </c>
      <c r="H507" s="164"/>
      <c r="I507" s="165">
        <f>ROUND(E507*H507,2)</f>
        <v>0</v>
      </c>
      <c r="J507" s="164"/>
      <c r="K507" s="165">
        <f>ROUND(E507*J507,2)</f>
        <v>0</v>
      </c>
      <c r="L507" s="165">
        <v>21</v>
      </c>
      <c r="M507" s="165">
        <f>G507*(1+L507/100)</f>
        <v>0</v>
      </c>
      <c r="N507" s="165">
        <v>0</v>
      </c>
      <c r="O507" s="165">
        <f>ROUND(E507*N507,2)</f>
        <v>0</v>
      </c>
      <c r="P507" s="165">
        <v>0</v>
      </c>
      <c r="Q507" s="165">
        <f>ROUND(E507*P507,2)</f>
        <v>0</v>
      </c>
      <c r="R507" s="165"/>
      <c r="S507" s="165" t="s">
        <v>220</v>
      </c>
      <c r="T507" s="165" t="s">
        <v>221</v>
      </c>
      <c r="U507" s="165">
        <v>0</v>
      </c>
      <c r="V507" s="165">
        <f>ROUND(E507*U507,2)</f>
        <v>0</v>
      </c>
      <c r="W507" s="165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 t="s">
        <v>265</v>
      </c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</row>
    <row r="508" spans="1:60" ht="12.75" outlineLevel="1">
      <c r="A508" s="182"/>
      <c r="B508" s="183"/>
      <c r="C508" s="184" t="s">
        <v>625</v>
      </c>
      <c r="D508" s="185"/>
      <c r="E508" s="186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 t="s">
        <v>267</v>
      </c>
      <c r="AH508" s="166">
        <v>0</v>
      </c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</row>
    <row r="509" spans="1:60" ht="22.5" outlineLevel="1">
      <c r="A509" s="182"/>
      <c r="B509" s="183"/>
      <c r="C509" s="184" t="s">
        <v>769</v>
      </c>
      <c r="D509" s="185"/>
      <c r="E509" s="186">
        <v>162.59325</v>
      </c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 t="s">
        <v>267</v>
      </c>
      <c r="AH509" s="166">
        <v>0</v>
      </c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</row>
    <row r="510" spans="1:60" ht="33.75" outlineLevel="1">
      <c r="A510" s="182"/>
      <c r="B510" s="183"/>
      <c r="C510" s="184" t="s">
        <v>771</v>
      </c>
      <c r="D510" s="185"/>
      <c r="E510" s="186">
        <v>146.89625</v>
      </c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 t="s">
        <v>267</v>
      </c>
      <c r="AH510" s="166">
        <v>0</v>
      </c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</row>
    <row r="511" spans="1:60" ht="12.75" outlineLevel="1">
      <c r="A511" s="182"/>
      <c r="B511" s="183"/>
      <c r="C511" s="184" t="s">
        <v>773</v>
      </c>
      <c r="D511" s="185"/>
      <c r="E511" s="186">
        <v>47.89125</v>
      </c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 t="s">
        <v>267</v>
      </c>
      <c r="AH511" s="166">
        <v>0</v>
      </c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</row>
    <row r="512" spans="1:60" ht="12.75" outlineLevel="1">
      <c r="A512" s="182"/>
      <c r="B512" s="183"/>
      <c r="C512" s="193" t="s">
        <v>407</v>
      </c>
      <c r="D512" s="194"/>
      <c r="E512" s="195">
        <v>357.38075</v>
      </c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 t="s">
        <v>267</v>
      </c>
      <c r="AH512" s="166">
        <v>1</v>
      </c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</row>
    <row r="513" spans="1:60" ht="12.75" outlineLevel="1">
      <c r="A513" s="182"/>
      <c r="B513" s="183"/>
      <c r="C513" s="184" t="s">
        <v>774</v>
      </c>
      <c r="D513" s="185"/>
      <c r="E513" s="186">
        <v>17.86904</v>
      </c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 t="s">
        <v>267</v>
      </c>
      <c r="AH513" s="166">
        <v>0</v>
      </c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</row>
    <row r="514" spans="1:60" ht="33.75" outlineLevel="1">
      <c r="A514" s="167">
        <v>111</v>
      </c>
      <c r="B514" s="168" t="s">
        <v>798</v>
      </c>
      <c r="C514" s="169" t="s">
        <v>799</v>
      </c>
      <c r="D514" s="170" t="s">
        <v>288</v>
      </c>
      <c r="E514" s="171">
        <v>57.54</v>
      </c>
      <c r="F514" s="172"/>
      <c r="G514" s="173">
        <f>ROUND(E514*F514,2)</f>
        <v>0</v>
      </c>
      <c r="H514" s="164"/>
      <c r="I514" s="165">
        <f>ROUND(E514*H514,2)</f>
        <v>0</v>
      </c>
      <c r="J514" s="164"/>
      <c r="K514" s="165">
        <f>ROUND(E514*J514,2)</f>
        <v>0</v>
      </c>
      <c r="L514" s="165">
        <v>21</v>
      </c>
      <c r="M514" s="165">
        <f>G514*(1+L514/100)</f>
        <v>0</v>
      </c>
      <c r="N514" s="165">
        <v>0</v>
      </c>
      <c r="O514" s="165">
        <f>ROUND(E514*N514,2)</f>
        <v>0</v>
      </c>
      <c r="P514" s="165">
        <v>0</v>
      </c>
      <c r="Q514" s="165">
        <f>ROUND(E514*P514,2)</f>
        <v>0</v>
      </c>
      <c r="R514" s="165"/>
      <c r="S514" s="165" t="s">
        <v>220</v>
      </c>
      <c r="T514" s="165" t="s">
        <v>221</v>
      </c>
      <c r="U514" s="165">
        <v>0</v>
      </c>
      <c r="V514" s="165">
        <f>ROUND(E514*U514,2)</f>
        <v>0</v>
      </c>
      <c r="W514" s="165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 t="s">
        <v>265</v>
      </c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</row>
    <row r="515" spans="1:60" ht="12.75" outlineLevel="1">
      <c r="A515" s="182"/>
      <c r="B515" s="183"/>
      <c r="C515" s="184" t="s">
        <v>760</v>
      </c>
      <c r="D515" s="185"/>
      <c r="E515" s="186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 t="s">
        <v>267</v>
      </c>
      <c r="AH515" s="166">
        <v>0</v>
      </c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</row>
    <row r="516" spans="1:60" ht="12.75" outlineLevel="1">
      <c r="A516" s="182"/>
      <c r="B516" s="183"/>
      <c r="C516" s="184" t="s">
        <v>761</v>
      </c>
      <c r="D516" s="185"/>
      <c r="E516" s="186">
        <v>57.54</v>
      </c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 t="s">
        <v>267</v>
      </c>
      <c r="AH516" s="166">
        <v>0</v>
      </c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</row>
    <row r="517" spans="1:60" ht="22.5" outlineLevel="1">
      <c r="A517" s="167">
        <v>112</v>
      </c>
      <c r="B517" s="168" t="s">
        <v>800</v>
      </c>
      <c r="C517" s="169" t="s">
        <v>801</v>
      </c>
      <c r="D517" s="170" t="s">
        <v>288</v>
      </c>
      <c r="E517" s="171">
        <v>8.82</v>
      </c>
      <c r="F517" s="172"/>
      <c r="G517" s="173">
        <f>ROUND(E517*F517,2)</f>
        <v>0</v>
      </c>
      <c r="H517" s="164"/>
      <c r="I517" s="165">
        <f>ROUND(E517*H517,2)</f>
        <v>0</v>
      </c>
      <c r="J517" s="164"/>
      <c r="K517" s="165">
        <f>ROUND(E517*J517,2)</f>
        <v>0</v>
      </c>
      <c r="L517" s="165">
        <v>21</v>
      </c>
      <c r="M517" s="165">
        <f>G517*(1+L517/100)</f>
        <v>0</v>
      </c>
      <c r="N517" s="165">
        <v>0</v>
      </c>
      <c r="O517" s="165">
        <f>ROUND(E517*N517,2)</f>
        <v>0</v>
      </c>
      <c r="P517" s="165">
        <v>0</v>
      </c>
      <c r="Q517" s="165">
        <f>ROUND(E517*P517,2)</f>
        <v>0</v>
      </c>
      <c r="R517" s="165"/>
      <c r="S517" s="165" t="s">
        <v>220</v>
      </c>
      <c r="T517" s="165" t="s">
        <v>221</v>
      </c>
      <c r="U517" s="165">
        <v>0</v>
      </c>
      <c r="V517" s="165">
        <f>ROUND(E517*U517,2)</f>
        <v>0</v>
      </c>
      <c r="W517" s="165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 t="s">
        <v>282</v>
      </c>
      <c r="AH517" s="166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6"/>
      <c r="BF517" s="166"/>
      <c r="BG517" s="166"/>
      <c r="BH517" s="166"/>
    </row>
    <row r="518" spans="1:60" ht="12.75" outlineLevel="1">
      <c r="A518" s="182"/>
      <c r="B518" s="183"/>
      <c r="C518" s="184" t="s">
        <v>625</v>
      </c>
      <c r="D518" s="185"/>
      <c r="E518" s="186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 t="s">
        <v>267</v>
      </c>
      <c r="AH518" s="166">
        <v>0</v>
      </c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</row>
    <row r="519" spans="1:60" ht="12.75" outlineLevel="1">
      <c r="A519" s="182"/>
      <c r="B519" s="183"/>
      <c r="C519" s="184" t="s">
        <v>802</v>
      </c>
      <c r="D519" s="185"/>
      <c r="E519" s="186">
        <v>5.67</v>
      </c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 t="s">
        <v>267</v>
      </c>
      <c r="AH519" s="166">
        <v>0</v>
      </c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</row>
    <row r="520" spans="1:60" ht="12.75" outlineLevel="1">
      <c r="A520" s="182"/>
      <c r="B520" s="183"/>
      <c r="C520" s="184" t="s">
        <v>803</v>
      </c>
      <c r="D520" s="185"/>
      <c r="E520" s="186">
        <v>3.15</v>
      </c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 t="s">
        <v>267</v>
      </c>
      <c r="AH520" s="166">
        <v>0</v>
      </c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</row>
    <row r="521" spans="1:60" ht="22.5" outlineLevel="1">
      <c r="A521" s="167">
        <v>113</v>
      </c>
      <c r="B521" s="168" t="s">
        <v>804</v>
      </c>
      <c r="C521" s="169" t="s">
        <v>805</v>
      </c>
      <c r="D521" s="170" t="s">
        <v>288</v>
      </c>
      <c r="E521" s="171">
        <v>24.9822</v>
      </c>
      <c r="F521" s="172"/>
      <c r="G521" s="173">
        <f>ROUND(E521*F521,2)</f>
        <v>0</v>
      </c>
      <c r="H521" s="164"/>
      <c r="I521" s="165">
        <f>ROUND(E521*H521,2)</f>
        <v>0</v>
      </c>
      <c r="J521" s="164"/>
      <c r="K521" s="165">
        <f>ROUND(E521*J521,2)</f>
        <v>0</v>
      </c>
      <c r="L521" s="165">
        <v>21</v>
      </c>
      <c r="M521" s="165">
        <f>G521*(1+L521/100)</f>
        <v>0</v>
      </c>
      <c r="N521" s="165">
        <v>0</v>
      </c>
      <c r="O521" s="165">
        <f>ROUND(E521*N521,2)</f>
        <v>0</v>
      </c>
      <c r="P521" s="165">
        <v>0</v>
      </c>
      <c r="Q521" s="165">
        <f>ROUND(E521*P521,2)</f>
        <v>0</v>
      </c>
      <c r="R521" s="165"/>
      <c r="S521" s="165" t="s">
        <v>220</v>
      </c>
      <c r="T521" s="165" t="s">
        <v>221</v>
      </c>
      <c r="U521" s="165">
        <v>0</v>
      </c>
      <c r="V521" s="165">
        <f>ROUND(E521*U521,2)</f>
        <v>0</v>
      </c>
      <c r="W521" s="165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 t="s">
        <v>265</v>
      </c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</row>
    <row r="522" spans="1:60" ht="12.75" outlineLevel="1">
      <c r="A522" s="182"/>
      <c r="B522" s="183"/>
      <c r="C522" s="184" t="s">
        <v>625</v>
      </c>
      <c r="D522" s="185"/>
      <c r="E522" s="186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 t="s">
        <v>267</v>
      </c>
      <c r="AH522" s="166">
        <v>0</v>
      </c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</row>
    <row r="523" spans="1:60" ht="22.5" outlineLevel="1">
      <c r="A523" s="182"/>
      <c r="B523" s="183"/>
      <c r="C523" s="184" t="s">
        <v>806</v>
      </c>
      <c r="D523" s="185"/>
      <c r="E523" s="186">
        <v>12.4452</v>
      </c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 t="s">
        <v>267</v>
      </c>
      <c r="AH523" s="166">
        <v>0</v>
      </c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</row>
    <row r="524" spans="1:60" ht="45" outlineLevel="1">
      <c r="A524" s="182"/>
      <c r="B524" s="183"/>
      <c r="C524" s="184" t="s">
        <v>807</v>
      </c>
      <c r="D524" s="185"/>
      <c r="E524" s="186">
        <v>12.537</v>
      </c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 t="s">
        <v>267</v>
      </c>
      <c r="AH524" s="166">
        <v>0</v>
      </c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</row>
    <row r="525" spans="1:60" ht="22.5" outlineLevel="1">
      <c r="A525" s="167">
        <v>114</v>
      </c>
      <c r="B525" s="168" t="s">
        <v>808</v>
      </c>
      <c r="C525" s="169" t="s">
        <v>809</v>
      </c>
      <c r="D525" s="170" t="s">
        <v>288</v>
      </c>
      <c r="E525" s="171">
        <v>57.54</v>
      </c>
      <c r="F525" s="172"/>
      <c r="G525" s="173">
        <f>ROUND(E525*F525,2)</f>
        <v>0</v>
      </c>
      <c r="H525" s="164"/>
      <c r="I525" s="165">
        <f>ROUND(E525*H525,2)</f>
        <v>0</v>
      </c>
      <c r="J525" s="164"/>
      <c r="K525" s="165">
        <f>ROUND(E525*J525,2)</f>
        <v>0</v>
      </c>
      <c r="L525" s="165">
        <v>21</v>
      </c>
      <c r="M525" s="165">
        <f>G525*(1+L525/100)</f>
        <v>0</v>
      </c>
      <c r="N525" s="165">
        <v>0</v>
      </c>
      <c r="O525" s="165">
        <f>ROUND(E525*N525,2)</f>
        <v>0</v>
      </c>
      <c r="P525" s="165">
        <v>0</v>
      </c>
      <c r="Q525" s="165">
        <f>ROUND(E525*P525,2)</f>
        <v>0</v>
      </c>
      <c r="R525" s="165"/>
      <c r="S525" s="165" t="s">
        <v>220</v>
      </c>
      <c r="T525" s="165" t="s">
        <v>221</v>
      </c>
      <c r="U525" s="165">
        <v>0</v>
      </c>
      <c r="V525" s="165">
        <f>ROUND(E525*U525,2)</f>
        <v>0</v>
      </c>
      <c r="W525" s="165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 t="s">
        <v>265</v>
      </c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</row>
    <row r="526" spans="1:60" ht="12.75" outlineLevel="1">
      <c r="A526" s="182"/>
      <c r="B526" s="183"/>
      <c r="C526" s="184" t="s">
        <v>760</v>
      </c>
      <c r="D526" s="185"/>
      <c r="E526" s="186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 t="s">
        <v>267</v>
      </c>
      <c r="AH526" s="166">
        <v>0</v>
      </c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</row>
    <row r="527" spans="1:60" ht="12.75" outlineLevel="1">
      <c r="A527" s="182"/>
      <c r="B527" s="183"/>
      <c r="C527" s="184" t="s">
        <v>761</v>
      </c>
      <c r="D527" s="185"/>
      <c r="E527" s="186">
        <v>57.54</v>
      </c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 t="s">
        <v>267</v>
      </c>
      <c r="AH527" s="166">
        <v>0</v>
      </c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</row>
    <row r="528" spans="1:60" ht="22.5" outlineLevel="1">
      <c r="A528" s="167">
        <v>115</v>
      </c>
      <c r="B528" s="168" t="s">
        <v>810</v>
      </c>
      <c r="C528" s="169" t="s">
        <v>811</v>
      </c>
      <c r="D528" s="170" t="s">
        <v>288</v>
      </c>
      <c r="E528" s="171">
        <v>432.78979</v>
      </c>
      <c r="F528" s="172"/>
      <c r="G528" s="173">
        <f>ROUND(E528*F528,2)</f>
        <v>0</v>
      </c>
      <c r="H528" s="164"/>
      <c r="I528" s="165">
        <f>ROUND(E528*H528,2)</f>
        <v>0</v>
      </c>
      <c r="J528" s="164"/>
      <c r="K528" s="165">
        <f>ROUND(E528*J528,2)</f>
        <v>0</v>
      </c>
      <c r="L528" s="165">
        <v>21</v>
      </c>
      <c r="M528" s="165">
        <f>G528*(1+L528/100)</f>
        <v>0</v>
      </c>
      <c r="N528" s="165">
        <v>0</v>
      </c>
      <c r="O528" s="165">
        <f>ROUND(E528*N528,2)</f>
        <v>0</v>
      </c>
      <c r="P528" s="165">
        <v>0</v>
      </c>
      <c r="Q528" s="165">
        <f>ROUND(E528*P528,2)</f>
        <v>0</v>
      </c>
      <c r="R528" s="165"/>
      <c r="S528" s="165" t="s">
        <v>243</v>
      </c>
      <c r="T528" s="165" t="s">
        <v>221</v>
      </c>
      <c r="U528" s="165">
        <v>0</v>
      </c>
      <c r="V528" s="165">
        <f>ROUND(E528*U528,2)</f>
        <v>0</v>
      </c>
      <c r="W528" s="165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 t="s">
        <v>282</v>
      </c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</row>
    <row r="529" spans="1:60" ht="12.75" outlineLevel="1">
      <c r="A529" s="182"/>
      <c r="B529" s="183"/>
      <c r="C529" s="184" t="s">
        <v>812</v>
      </c>
      <c r="D529" s="185"/>
      <c r="E529" s="186">
        <v>375.24979</v>
      </c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 t="s">
        <v>267</v>
      </c>
      <c r="AH529" s="166">
        <v>0</v>
      </c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</row>
    <row r="530" spans="1:60" ht="12.75" outlineLevel="1">
      <c r="A530" s="182"/>
      <c r="B530" s="183"/>
      <c r="C530" s="184" t="s">
        <v>813</v>
      </c>
      <c r="D530" s="185"/>
      <c r="E530" s="186">
        <v>57.54</v>
      </c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 t="s">
        <v>267</v>
      </c>
      <c r="AH530" s="166">
        <v>0</v>
      </c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</row>
    <row r="531" spans="1:60" ht="22.5" outlineLevel="1">
      <c r="A531" s="167">
        <v>116</v>
      </c>
      <c r="B531" s="168" t="s">
        <v>814</v>
      </c>
      <c r="C531" s="169" t="s">
        <v>815</v>
      </c>
      <c r="D531" s="170" t="s">
        <v>288</v>
      </c>
      <c r="E531" s="171">
        <v>522.10125</v>
      </c>
      <c r="F531" s="172"/>
      <c r="G531" s="173">
        <f>ROUND(E531*F531,2)</f>
        <v>0</v>
      </c>
      <c r="H531" s="164"/>
      <c r="I531" s="165">
        <f>ROUND(E531*H531,2)</f>
        <v>0</v>
      </c>
      <c r="J531" s="164"/>
      <c r="K531" s="165">
        <f>ROUND(E531*J531,2)</f>
        <v>0</v>
      </c>
      <c r="L531" s="165">
        <v>21</v>
      </c>
      <c r="M531" s="165">
        <f>G531*(1+L531/100)</f>
        <v>0</v>
      </c>
      <c r="N531" s="165">
        <v>0</v>
      </c>
      <c r="O531" s="165">
        <f>ROUND(E531*N531,2)</f>
        <v>0</v>
      </c>
      <c r="P531" s="165">
        <v>0</v>
      </c>
      <c r="Q531" s="165">
        <f>ROUND(E531*P531,2)</f>
        <v>0</v>
      </c>
      <c r="R531" s="165"/>
      <c r="S531" s="165" t="s">
        <v>220</v>
      </c>
      <c r="T531" s="165" t="s">
        <v>221</v>
      </c>
      <c r="U531" s="165">
        <v>0</v>
      </c>
      <c r="V531" s="165">
        <f>ROUND(E531*U531,2)</f>
        <v>0</v>
      </c>
      <c r="W531" s="165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 t="s">
        <v>265</v>
      </c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</row>
    <row r="532" spans="1:60" ht="12.75" outlineLevel="1">
      <c r="A532" s="182"/>
      <c r="B532" s="183"/>
      <c r="C532" s="187" t="s">
        <v>328</v>
      </c>
      <c r="D532" s="188"/>
      <c r="E532" s="189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 t="s">
        <v>267</v>
      </c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</row>
    <row r="533" spans="1:60" ht="22.5" outlineLevel="1">
      <c r="A533" s="182"/>
      <c r="B533" s="183"/>
      <c r="C533" s="187" t="s">
        <v>776</v>
      </c>
      <c r="D533" s="188"/>
      <c r="E533" s="189">
        <v>41.395</v>
      </c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 t="s">
        <v>267</v>
      </c>
      <c r="AH533" s="166">
        <v>2</v>
      </c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</row>
    <row r="534" spans="1:60" ht="12.75" outlineLevel="1">
      <c r="A534" s="182"/>
      <c r="B534" s="183"/>
      <c r="C534" s="187" t="s">
        <v>777</v>
      </c>
      <c r="D534" s="188"/>
      <c r="E534" s="189">
        <v>15.295</v>
      </c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 t="s">
        <v>267</v>
      </c>
      <c r="AH534" s="166">
        <v>2</v>
      </c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</row>
    <row r="535" spans="1:60" ht="12.75" outlineLevel="1">
      <c r="A535" s="182"/>
      <c r="B535" s="183"/>
      <c r="C535" s="187" t="s">
        <v>778</v>
      </c>
      <c r="D535" s="188"/>
      <c r="E535" s="189">
        <v>30.03</v>
      </c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 t="s">
        <v>267</v>
      </c>
      <c r="AH535" s="166">
        <v>2</v>
      </c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</row>
    <row r="536" spans="1:60" ht="12.75" outlineLevel="1">
      <c r="A536" s="182"/>
      <c r="B536" s="183"/>
      <c r="C536" s="187" t="s">
        <v>779</v>
      </c>
      <c r="D536" s="188"/>
      <c r="E536" s="189">
        <v>40.915</v>
      </c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 t="s">
        <v>267</v>
      </c>
      <c r="AH536" s="166">
        <v>2</v>
      </c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</row>
    <row r="537" spans="1:60" ht="12.75" outlineLevel="1">
      <c r="A537" s="182"/>
      <c r="B537" s="183"/>
      <c r="C537" s="187" t="s">
        <v>780</v>
      </c>
      <c r="D537" s="188"/>
      <c r="E537" s="189">
        <v>17.01</v>
      </c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 t="s">
        <v>267</v>
      </c>
      <c r="AH537" s="166">
        <v>2</v>
      </c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</row>
    <row r="538" spans="1:60" ht="12.75" outlineLevel="1">
      <c r="A538" s="182"/>
      <c r="B538" s="183"/>
      <c r="C538" s="190" t="s">
        <v>334</v>
      </c>
      <c r="D538" s="191"/>
      <c r="E538" s="192">
        <v>144.645</v>
      </c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 t="s">
        <v>267</v>
      </c>
      <c r="AH538" s="166">
        <v>3</v>
      </c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</row>
    <row r="539" spans="1:60" ht="12.75" outlineLevel="1">
      <c r="A539" s="182"/>
      <c r="B539" s="183"/>
      <c r="C539" s="187" t="s">
        <v>335</v>
      </c>
      <c r="D539" s="188"/>
      <c r="E539" s="189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 t="s">
        <v>267</v>
      </c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</row>
    <row r="540" spans="1:60" ht="12.75" outlineLevel="1">
      <c r="A540" s="182"/>
      <c r="B540" s="183"/>
      <c r="C540" s="184" t="s">
        <v>781</v>
      </c>
      <c r="D540" s="185"/>
      <c r="E540" s="186">
        <v>289.29</v>
      </c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 t="s">
        <v>267</v>
      </c>
      <c r="AH540" s="166">
        <v>0</v>
      </c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</row>
    <row r="541" spans="1:60" ht="12.75" outlineLevel="1">
      <c r="A541" s="182"/>
      <c r="B541" s="183"/>
      <c r="C541" s="184" t="s">
        <v>782</v>
      </c>
      <c r="D541" s="185"/>
      <c r="E541" s="186">
        <v>187.5</v>
      </c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 t="s">
        <v>267</v>
      </c>
      <c r="AH541" s="166">
        <v>0</v>
      </c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</row>
    <row r="542" spans="1:60" ht="12.75" outlineLevel="1">
      <c r="A542" s="182"/>
      <c r="B542" s="183"/>
      <c r="C542" s="184" t="s">
        <v>783</v>
      </c>
      <c r="D542" s="185"/>
      <c r="E542" s="186">
        <v>45.31125</v>
      </c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 t="s">
        <v>267</v>
      </c>
      <c r="AH542" s="166">
        <v>0</v>
      </c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</row>
    <row r="543" spans="1:60" ht="33.75" outlineLevel="1">
      <c r="A543" s="167">
        <v>117</v>
      </c>
      <c r="B543" s="168" t="s">
        <v>816</v>
      </c>
      <c r="C543" s="169" t="s">
        <v>817</v>
      </c>
      <c r="D543" s="170" t="s">
        <v>288</v>
      </c>
      <c r="E543" s="171">
        <v>439.47595</v>
      </c>
      <c r="F543" s="172"/>
      <c r="G543" s="173">
        <f>ROUND(E543*F543,2)</f>
        <v>0</v>
      </c>
      <c r="H543" s="164"/>
      <c r="I543" s="165">
        <f>ROUND(E543*H543,2)</f>
        <v>0</v>
      </c>
      <c r="J543" s="164"/>
      <c r="K543" s="165">
        <f>ROUND(E543*J543,2)</f>
        <v>0</v>
      </c>
      <c r="L543" s="165">
        <v>21</v>
      </c>
      <c r="M543" s="165">
        <f>G543*(1+L543/100)</f>
        <v>0</v>
      </c>
      <c r="N543" s="165">
        <v>0</v>
      </c>
      <c r="O543" s="165">
        <f>ROUND(E543*N543,2)</f>
        <v>0</v>
      </c>
      <c r="P543" s="165">
        <v>0</v>
      </c>
      <c r="Q543" s="165">
        <f>ROUND(E543*P543,2)</f>
        <v>0</v>
      </c>
      <c r="R543" s="165"/>
      <c r="S543" s="165" t="s">
        <v>220</v>
      </c>
      <c r="T543" s="165" t="s">
        <v>221</v>
      </c>
      <c r="U543" s="165">
        <v>0</v>
      </c>
      <c r="V543" s="165">
        <f>ROUND(E543*U543,2)</f>
        <v>0</v>
      </c>
      <c r="W543" s="165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 t="s">
        <v>265</v>
      </c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</row>
    <row r="544" spans="1:60" ht="12.75" outlineLevel="1">
      <c r="A544" s="182"/>
      <c r="B544" s="183"/>
      <c r="C544" s="184" t="s">
        <v>818</v>
      </c>
      <c r="D544" s="185"/>
      <c r="E544" s="186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 t="s">
        <v>267</v>
      </c>
      <c r="AH544" s="166">
        <v>0</v>
      </c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</row>
    <row r="545" spans="1:60" ht="22.5" outlineLevel="1">
      <c r="A545" s="182"/>
      <c r="B545" s="183"/>
      <c r="C545" s="184" t="s">
        <v>769</v>
      </c>
      <c r="D545" s="185"/>
      <c r="E545" s="186">
        <v>162.59325</v>
      </c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 t="s">
        <v>267</v>
      </c>
      <c r="AH545" s="166">
        <v>0</v>
      </c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</row>
    <row r="546" spans="1:60" ht="12.75" outlineLevel="1">
      <c r="A546" s="182"/>
      <c r="B546" s="183"/>
      <c r="C546" s="184" t="s">
        <v>770</v>
      </c>
      <c r="D546" s="185"/>
      <c r="E546" s="186">
        <v>12.4452</v>
      </c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 t="s">
        <v>267</v>
      </c>
      <c r="AH546" s="166">
        <v>0</v>
      </c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</row>
    <row r="547" spans="1:60" ht="33.75" outlineLevel="1">
      <c r="A547" s="182"/>
      <c r="B547" s="183"/>
      <c r="C547" s="184" t="s">
        <v>771</v>
      </c>
      <c r="D547" s="185"/>
      <c r="E547" s="186">
        <v>146.89625</v>
      </c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 t="s">
        <v>267</v>
      </c>
      <c r="AH547" s="166">
        <v>0</v>
      </c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</row>
    <row r="548" spans="1:60" ht="22.5" outlineLevel="1">
      <c r="A548" s="182"/>
      <c r="B548" s="183"/>
      <c r="C548" s="184" t="s">
        <v>819</v>
      </c>
      <c r="D548" s="185"/>
      <c r="E548" s="186">
        <v>69.65</v>
      </c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 t="s">
        <v>267</v>
      </c>
      <c r="AH548" s="166">
        <v>0</v>
      </c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</row>
    <row r="549" spans="1:60" ht="12.75" outlineLevel="1">
      <c r="A549" s="182"/>
      <c r="B549" s="183"/>
      <c r="C549" s="184" t="s">
        <v>773</v>
      </c>
      <c r="D549" s="185"/>
      <c r="E549" s="186">
        <v>47.89125</v>
      </c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 t="s">
        <v>267</v>
      </c>
      <c r="AH549" s="166">
        <v>0</v>
      </c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</row>
    <row r="550" spans="1:60" ht="12.75" outlineLevel="1">
      <c r="A550" s="167">
        <v>118</v>
      </c>
      <c r="B550" s="168" t="s">
        <v>820</v>
      </c>
      <c r="C550" s="169" t="s">
        <v>821</v>
      </c>
      <c r="D550" s="170" t="s">
        <v>288</v>
      </c>
      <c r="E550" s="171">
        <v>0.65</v>
      </c>
      <c r="F550" s="172"/>
      <c r="G550" s="173">
        <f>ROUND(E550*F550,2)</f>
        <v>0</v>
      </c>
      <c r="H550" s="164"/>
      <c r="I550" s="165">
        <f>ROUND(E550*H550,2)</f>
        <v>0</v>
      </c>
      <c r="J550" s="164"/>
      <c r="K550" s="165">
        <f>ROUND(E550*J550,2)</f>
        <v>0</v>
      </c>
      <c r="L550" s="165">
        <v>21</v>
      </c>
      <c r="M550" s="165">
        <f>G550*(1+L550/100)</f>
        <v>0</v>
      </c>
      <c r="N550" s="165">
        <v>0</v>
      </c>
      <c r="O550" s="165">
        <f>ROUND(E550*N550,2)</f>
        <v>0</v>
      </c>
      <c r="P550" s="165">
        <v>0</v>
      </c>
      <c r="Q550" s="165">
        <f>ROUND(E550*P550,2)</f>
        <v>0</v>
      </c>
      <c r="R550" s="165"/>
      <c r="S550" s="165" t="s">
        <v>220</v>
      </c>
      <c r="T550" s="165" t="s">
        <v>221</v>
      </c>
      <c r="U550" s="165">
        <v>0</v>
      </c>
      <c r="V550" s="165">
        <f>ROUND(E550*U550,2)</f>
        <v>0</v>
      </c>
      <c r="W550" s="165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 t="s">
        <v>265</v>
      </c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</row>
    <row r="551" spans="1:60" ht="12.75" outlineLevel="1">
      <c r="A551" s="182"/>
      <c r="B551" s="183"/>
      <c r="C551" s="184" t="s">
        <v>822</v>
      </c>
      <c r="D551" s="185"/>
      <c r="E551" s="186">
        <v>0.65</v>
      </c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 t="s">
        <v>267</v>
      </c>
      <c r="AH551" s="166">
        <v>0</v>
      </c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</row>
    <row r="552" spans="1:60" ht="22.5" outlineLevel="1">
      <c r="A552" s="167">
        <v>119</v>
      </c>
      <c r="B552" s="168" t="s">
        <v>823</v>
      </c>
      <c r="C552" s="169" t="s">
        <v>824</v>
      </c>
      <c r="D552" s="170" t="s">
        <v>288</v>
      </c>
      <c r="E552" s="171">
        <v>431.29</v>
      </c>
      <c r="F552" s="172"/>
      <c r="G552" s="173">
        <f>ROUND(E552*F552,2)</f>
        <v>0</v>
      </c>
      <c r="H552" s="164"/>
      <c r="I552" s="165">
        <f>ROUND(E552*H552,2)</f>
        <v>0</v>
      </c>
      <c r="J552" s="164"/>
      <c r="K552" s="165">
        <f>ROUND(E552*J552,2)</f>
        <v>0</v>
      </c>
      <c r="L552" s="165">
        <v>21</v>
      </c>
      <c r="M552" s="165">
        <f>G552*(1+L552/100)</f>
        <v>0</v>
      </c>
      <c r="N552" s="165">
        <v>0</v>
      </c>
      <c r="O552" s="165">
        <f>ROUND(E552*N552,2)</f>
        <v>0</v>
      </c>
      <c r="P552" s="165">
        <v>0</v>
      </c>
      <c r="Q552" s="165">
        <f>ROUND(E552*P552,2)</f>
        <v>0</v>
      </c>
      <c r="R552" s="165"/>
      <c r="S552" s="165" t="s">
        <v>220</v>
      </c>
      <c r="T552" s="165" t="s">
        <v>221</v>
      </c>
      <c r="U552" s="165">
        <v>0</v>
      </c>
      <c r="V552" s="165">
        <f>ROUND(E552*U552,2)</f>
        <v>0</v>
      </c>
      <c r="W552" s="165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 t="s">
        <v>265</v>
      </c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</row>
    <row r="553" spans="1:60" ht="12.75" outlineLevel="1">
      <c r="A553" s="182"/>
      <c r="B553" s="183"/>
      <c r="C553" s="187" t="s">
        <v>328</v>
      </c>
      <c r="D553" s="188"/>
      <c r="E553" s="189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 t="s">
        <v>267</v>
      </c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</row>
    <row r="554" spans="1:60" ht="22.5" outlineLevel="1">
      <c r="A554" s="182"/>
      <c r="B554" s="183"/>
      <c r="C554" s="187" t="s">
        <v>776</v>
      </c>
      <c r="D554" s="188"/>
      <c r="E554" s="189">
        <v>41.395</v>
      </c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 t="s">
        <v>267</v>
      </c>
      <c r="AH554" s="166">
        <v>2</v>
      </c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</row>
    <row r="555" spans="1:60" ht="12.75" outlineLevel="1">
      <c r="A555" s="182"/>
      <c r="B555" s="183"/>
      <c r="C555" s="187" t="s">
        <v>777</v>
      </c>
      <c r="D555" s="188"/>
      <c r="E555" s="189">
        <v>15.295</v>
      </c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 t="s">
        <v>267</v>
      </c>
      <c r="AH555" s="166">
        <v>2</v>
      </c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</row>
    <row r="556" spans="1:60" ht="12.75" outlineLevel="1">
      <c r="A556" s="182"/>
      <c r="B556" s="183"/>
      <c r="C556" s="187" t="s">
        <v>778</v>
      </c>
      <c r="D556" s="188"/>
      <c r="E556" s="189">
        <v>30.03</v>
      </c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 t="s">
        <v>267</v>
      </c>
      <c r="AH556" s="166">
        <v>2</v>
      </c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</row>
    <row r="557" spans="1:60" ht="12.75" outlineLevel="1">
      <c r="A557" s="182"/>
      <c r="B557" s="183"/>
      <c r="C557" s="187" t="s">
        <v>779</v>
      </c>
      <c r="D557" s="188"/>
      <c r="E557" s="189">
        <v>40.915</v>
      </c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 t="s">
        <v>267</v>
      </c>
      <c r="AH557" s="166">
        <v>2</v>
      </c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</row>
    <row r="558" spans="1:60" ht="12.75" outlineLevel="1">
      <c r="A558" s="182"/>
      <c r="B558" s="183"/>
      <c r="C558" s="187" t="s">
        <v>780</v>
      </c>
      <c r="D558" s="188"/>
      <c r="E558" s="189">
        <v>17.01</v>
      </c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 t="s">
        <v>267</v>
      </c>
      <c r="AH558" s="166">
        <v>2</v>
      </c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</row>
    <row r="559" spans="1:60" ht="12.75" outlineLevel="1">
      <c r="A559" s="182"/>
      <c r="B559" s="183"/>
      <c r="C559" s="190" t="s">
        <v>334</v>
      </c>
      <c r="D559" s="191"/>
      <c r="E559" s="192">
        <v>144.645</v>
      </c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6"/>
      <c r="Y559" s="166"/>
      <c r="Z559" s="166"/>
      <c r="AA559" s="166"/>
      <c r="AB559" s="166"/>
      <c r="AC559" s="166"/>
      <c r="AD559" s="166"/>
      <c r="AE559" s="166"/>
      <c r="AF559" s="166"/>
      <c r="AG559" s="166" t="s">
        <v>267</v>
      </c>
      <c r="AH559" s="166">
        <v>3</v>
      </c>
      <c r="AI559" s="166"/>
      <c r="AJ559" s="166"/>
      <c r="AK559" s="166"/>
      <c r="AL559" s="166"/>
      <c r="AM559" s="166"/>
      <c r="AN559" s="166"/>
      <c r="AO559" s="166"/>
      <c r="AP559" s="166"/>
      <c r="AQ559" s="166"/>
      <c r="AR559" s="166"/>
      <c r="AS559" s="166"/>
      <c r="AT559" s="166"/>
      <c r="AU559" s="166"/>
      <c r="AV559" s="166"/>
      <c r="AW559" s="166"/>
      <c r="AX559" s="166"/>
      <c r="AY559" s="166"/>
      <c r="AZ559" s="166"/>
      <c r="BA559" s="166"/>
      <c r="BB559" s="166"/>
      <c r="BC559" s="166"/>
      <c r="BD559" s="166"/>
      <c r="BE559" s="166"/>
      <c r="BF559" s="166"/>
      <c r="BG559" s="166"/>
      <c r="BH559" s="166"/>
    </row>
    <row r="560" spans="1:60" ht="12.75" outlineLevel="1">
      <c r="A560" s="182"/>
      <c r="B560" s="183"/>
      <c r="C560" s="187" t="s">
        <v>335</v>
      </c>
      <c r="D560" s="188"/>
      <c r="E560" s="189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 t="s">
        <v>267</v>
      </c>
      <c r="AH560" s="166"/>
      <c r="AI560" s="166"/>
      <c r="AJ560" s="166"/>
      <c r="AK560" s="166"/>
      <c r="AL560" s="166"/>
      <c r="AM560" s="166"/>
      <c r="AN560" s="166"/>
      <c r="AO560" s="166"/>
      <c r="AP560" s="166"/>
      <c r="AQ560" s="166"/>
      <c r="AR560" s="166"/>
      <c r="AS560" s="166"/>
      <c r="AT560" s="166"/>
      <c r="AU560" s="166"/>
      <c r="AV560" s="166"/>
      <c r="AW560" s="166"/>
      <c r="AX560" s="166"/>
      <c r="AY560" s="166"/>
      <c r="AZ560" s="166"/>
      <c r="BA560" s="166"/>
      <c r="BB560" s="166"/>
      <c r="BC560" s="166"/>
      <c r="BD560" s="166"/>
      <c r="BE560" s="166"/>
      <c r="BF560" s="166"/>
      <c r="BG560" s="166"/>
      <c r="BH560" s="166"/>
    </row>
    <row r="561" spans="1:60" ht="12.75" outlineLevel="1">
      <c r="A561" s="182"/>
      <c r="B561" s="183"/>
      <c r="C561" s="184" t="s">
        <v>781</v>
      </c>
      <c r="D561" s="185"/>
      <c r="E561" s="186">
        <v>289.29</v>
      </c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 t="s">
        <v>267</v>
      </c>
      <c r="AH561" s="166">
        <v>0</v>
      </c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</row>
    <row r="562" spans="1:60" ht="12.75" outlineLevel="1">
      <c r="A562" s="182"/>
      <c r="B562" s="183"/>
      <c r="C562" s="184" t="s">
        <v>630</v>
      </c>
      <c r="D562" s="185"/>
      <c r="E562" s="186">
        <v>142</v>
      </c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 t="s">
        <v>267</v>
      </c>
      <c r="AH562" s="166">
        <v>0</v>
      </c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</row>
    <row r="563" spans="1:60" ht="12.75" outlineLevel="1">
      <c r="A563" s="167">
        <v>120</v>
      </c>
      <c r="B563" s="168" t="s">
        <v>825</v>
      </c>
      <c r="C563" s="169" t="s">
        <v>826</v>
      </c>
      <c r="D563" s="170" t="s">
        <v>288</v>
      </c>
      <c r="E563" s="171">
        <v>57.54</v>
      </c>
      <c r="F563" s="172"/>
      <c r="G563" s="173">
        <f>ROUND(E563*F563,2)</f>
        <v>0</v>
      </c>
      <c r="H563" s="164"/>
      <c r="I563" s="165">
        <f>ROUND(E563*H563,2)</f>
        <v>0</v>
      </c>
      <c r="J563" s="164"/>
      <c r="K563" s="165">
        <f>ROUND(E563*J563,2)</f>
        <v>0</v>
      </c>
      <c r="L563" s="165">
        <v>21</v>
      </c>
      <c r="M563" s="165">
        <f>G563*(1+L563/100)</f>
        <v>0</v>
      </c>
      <c r="N563" s="165">
        <v>0</v>
      </c>
      <c r="O563" s="165">
        <f>ROUND(E563*N563,2)</f>
        <v>0</v>
      </c>
      <c r="P563" s="165">
        <v>0</v>
      </c>
      <c r="Q563" s="165">
        <f>ROUND(E563*P563,2)</f>
        <v>0</v>
      </c>
      <c r="R563" s="165"/>
      <c r="S563" s="165" t="s">
        <v>243</v>
      </c>
      <c r="T563" s="165" t="s">
        <v>221</v>
      </c>
      <c r="U563" s="165">
        <v>0</v>
      </c>
      <c r="V563" s="165">
        <f>ROUND(E563*U563,2)</f>
        <v>0</v>
      </c>
      <c r="W563" s="165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 t="s">
        <v>282</v>
      </c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</row>
    <row r="564" spans="1:60" ht="12.75" outlineLevel="1">
      <c r="A564" s="182"/>
      <c r="B564" s="183"/>
      <c r="C564" s="184" t="s">
        <v>818</v>
      </c>
      <c r="D564" s="185"/>
      <c r="E564" s="186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 t="s">
        <v>267</v>
      </c>
      <c r="AH564" s="166">
        <v>0</v>
      </c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</row>
    <row r="565" spans="1:60" ht="12.75" outlineLevel="1">
      <c r="A565" s="182"/>
      <c r="B565" s="183"/>
      <c r="C565" s="184" t="s">
        <v>761</v>
      </c>
      <c r="D565" s="185"/>
      <c r="E565" s="186">
        <v>57.54</v>
      </c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 t="s">
        <v>267</v>
      </c>
      <c r="AH565" s="166">
        <v>0</v>
      </c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</row>
    <row r="566" spans="1:60" ht="12.75" outlineLevel="1">
      <c r="A566" s="167">
        <v>121</v>
      </c>
      <c r="B566" s="168" t="s">
        <v>827</v>
      </c>
      <c r="C566" s="169" t="s">
        <v>828</v>
      </c>
      <c r="D566" s="170" t="s">
        <v>294</v>
      </c>
      <c r="E566" s="171">
        <v>17</v>
      </c>
      <c r="F566" s="172"/>
      <c r="G566" s="173">
        <f>ROUND(E566*F566,2)</f>
        <v>0</v>
      </c>
      <c r="H566" s="164"/>
      <c r="I566" s="165">
        <f>ROUND(E566*H566,2)</f>
        <v>0</v>
      </c>
      <c r="J566" s="164"/>
      <c r="K566" s="165">
        <f>ROUND(E566*J566,2)</f>
        <v>0</v>
      </c>
      <c r="L566" s="165">
        <v>21</v>
      </c>
      <c r="M566" s="165">
        <f>G566*(1+L566/100)</f>
        <v>0</v>
      </c>
      <c r="N566" s="165">
        <v>0</v>
      </c>
      <c r="O566" s="165">
        <f>ROUND(E566*N566,2)</f>
        <v>0</v>
      </c>
      <c r="P566" s="165">
        <v>0</v>
      </c>
      <c r="Q566" s="165">
        <f>ROUND(E566*P566,2)</f>
        <v>0</v>
      </c>
      <c r="R566" s="165"/>
      <c r="S566" s="165" t="s">
        <v>243</v>
      </c>
      <c r="T566" s="165" t="s">
        <v>221</v>
      </c>
      <c r="U566" s="165">
        <v>0</v>
      </c>
      <c r="V566" s="165">
        <f>ROUND(E566*U566,2)</f>
        <v>0</v>
      </c>
      <c r="W566" s="165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 t="s">
        <v>282</v>
      </c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</row>
    <row r="567" spans="1:60" ht="12.75" outlineLevel="1">
      <c r="A567" s="182"/>
      <c r="B567" s="183"/>
      <c r="C567" s="184" t="s">
        <v>829</v>
      </c>
      <c r="D567" s="185"/>
      <c r="E567" s="186">
        <v>17</v>
      </c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 t="s">
        <v>267</v>
      </c>
      <c r="AH567" s="166">
        <v>0</v>
      </c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</row>
    <row r="568" spans="1:60" ht="12.75" outlineLevel="1">
      <c r="A568" s="167">
        <v>122</v>
      </c>
      <c r="B568" s="168" t="s">
        <v>830</v>
      </c>
      <c r="C568" s="169" t="s">
        <v>831</v>
      </c>
      <c r="D568" s="170" t="s">
        <v>294</v>
      </c>
      <c r="E568" s="171">
        <v>274.6</v>
      </c>
      <c r="F568" s="172"/>
      <c r="G568" s="173">
        <f>ROUND(E568*F568,2)</f>
        <v>0</v>
      </c>
      <c r="H568" s="164"/>
      <c r="I568" s="165">
        <f>ROUND(E568*H568,2)</f>
        <v>0</v>
      </c>
      <c r="J568" s="164"/>
      <c r="K568" s="165">
        <f>ROUND(E568*J568,2)</f>
        <v>0</v>
      </c>
      <c r="L568" s="165">
        <v>21</v>
      </c>
      <c r="M568" s="165">
        <f>G568*(1+L568/100)</f>
        <v>0</v>
      </c>
      <c r="N568" s="165">
        <v>0</v>
      </c>
      <c r="O568" s="165">
        <f>ROUND(E568*N568,2)</f>
        <v>0</v>
      </c>
      <c r="P568" s="165">
        <v>0</v>
      </c>
      <c r="Q568" s="165">
        <f>ROUND(E568*P568,2)</f>
        <v>0</v>
      </c>
      <c r="R568" s="165"/>
      <c r="S568" s="165" t="s">
        <v>243</v>
      </c>
      <c r="T568" s="165" t="s">
        <v>221</v>
      </c>
      <c r="U568" s="165">
        <v>0</v>
      </c>
      <c r="V568" s="165">
        <f>ROUND(E568*U568,2)</f>
        <v>0</v>
      </c>
      <c r="W568" s="165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 t="s">
        <v>282</v>
      </c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</row>
    <row r="569" spans="1:60" ht="12.75" outlineLevel="1">
      <c r="A569" s="182"/>
      <c r="B569" s="183"/>
      <c r="C569" s="184" t="s">
        <v>832</v>
      </c>
      <c r="D569" s="185"/>
      <c r="E569" s="186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 t="s">
        <v>267</v>
      </c>
      <c r="AH569" s="166">
        <v>0</v>
      </c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</row>
    <row r="570" spans="1:60" ht="12.75" outlineLevel="1">
      <c r="A570" s="182"/>
      <c r="B570" s="183"/>
      <c r="C570" s="184" t="s">
        <v>833</v>
      </c>
      <c r="D570" s="185"/>
      <c r="E570" s="186">
        <v>107.3</v>
      </c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 t="s">
        <v>267</v>
      </c>
      <c r="AH570" s="166">
        <v>0</v>
      </c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</row>
    <row r="571" spans="1:60" ht="12.75" outlineLevel="1">
      <c r="A571" s="182"/>
      <c r="B571" s="183"/>
      <c r="C571" s="184" t="s">
        <v>834</v>
      </c>
      <c r="D571" s="185"/>
      <c r="E571" s="186">
        <v>33.7</v>
      </c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 t="s">
        <v>267</v>
      </c>
      <c r="AH571" s="166">
        <v>0</v>
      </c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</row>
    <row r="572" spans="1:60" ht="12.75" outlineLevel="1">
      <c r="A572" s="182"/>
      <c r="B572" s="183"/>
      <c r="C572" s="184" t="s">
        <v>835</v>
      </c>
      <c r="D572" s="185"/>
      <c r="E572" s="186">
        <v>103.2</v>
      </c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 t="s">
        <v>267</v>
      </c>
      <c r="AH572" s="166">
        <v>0</v>
      </c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</row>
    <row r="573" spans="1:60" ht="12.75" outlineLevel="1">
      <c r="A573" s="182"/>
      <c r="B573" s="183"/>
      <c r="C573" s="184" t="s">
        <v>836</v>
      </c>
      <c r="D573" s="185"/>
      <c r="E573" s="186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 t="s">
        <v>267</v>
      </c>
      <c r="AH573" s="166">
        <v>0</v>
      </c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</row>
    <row r="574" spans="1:60" ht="12.75" outlineLevel="1">
      <c r="A574" s="182"/>
      <c r="B574" s="183"/>
      <c r="C574" s="184" t="s">
        <v>837</v>
      </c>
      <c r="D574" s="185"/>
      <c r="E574" s="186">
        <v>30.4</v>
      </c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 t="s">
        <v>267</v>
      </c>
      <c r="AH574" s="166">
        <v>0</v>
      </c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</row>
    <row r="575" spans="1:60" ht="12.75" outlineLevel="1">
      <c r="A575" s="167">
        <v>123</v>
      </c>
      <c r="B575" s="168" t="s">
        <v>838</v>
      </c>
      <c r="C575" s="169" t="s">
        <v>839</v>
      </c>
      <c r="D575" s="170" t="s">
        <v>264</v>
      </c>
      <c r="E575" s="171">
        <v>6.73084</v>
      </c>
      <c r="F575" s="172"/>
      <c r="G575" s="173">
        <f>ROUND(E575*F575,2)</f>
        <v>0</v>
      </c>
      <c r="H575" s="164"/>
      <c r="I575" s="165">
        <f>ROUND(E575*H575,2)</f>
        <v>0</v>
      </c>
      <c r="J575" s="164"/>
      <c r="K575" s="165">
        <f>ROUND(E575*J575,2)</f>
        <v>0</v>
      </c>
      <c r="L575" s="165">
        <v>21</v>
      </c>
      <c r="M575" s="165">
        <f>G575*(1+L575/100)</f>
        <v>0</v>
      </c>
      <c r="N575" s="165">
        <v>0</v>
      </c>
      <c r="O575" s="165">
        <f>ROUND(E575*N575,2)</f>
        <v>0</v>
      </c>
      <c r="P575" s="165">
        <v>0</v>
      </c>
      <c r="Q575" s="165">
        <f>ROUND(E575*P575,2)</f>
        <v>0</v>
      </c>
      <c r="R575" s="165"/>
      <c r="S575" s="165" t="s">
        <v>243</v>
      </c>
      <c r="T575" s="165" t="s">
        <v>221</v>
      </c>
      <c r="U575" s="165">
        <v>0</v>
      </c>
      <c r="V575" s="165">
        <f>ROUND(E575*U575,2)</f>
        <v>0</v>
      </c>
      <c r="W575" s="165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 t="s">
        <v>840</v>
      </c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</row>
    <row r="576" spans="1:60" ht="22.5" outlineLevel="1">
      <c r="A576" s="182"/>
      <c r="B576" s="183"/>
      <c r="C576" s="184" t="s">
        <v>841</v>
      </c>
      <c r="D576" s="185"/>
      <c r="E576" s="186">
        <v>6.73084</v>
      </c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 t="s">
        <v>267</v>
      </c>
      <c r="AH576" s="166">
        <v>0</v>
      </c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</row>
    <row r="577" spans="1:33" ht="12.75">
      <c r="A577" s="149" t="s">
        <v>214</v>
      </c>
      <c r="B577" s="150" t="s">
        <v>92</v>
      </c>
      <c r="C577" s="151" t="s">
        <v>93</v>
      </c>
      <c r="D577" s="152"/>
      <c r="E577" s="153"/>
      <c r="F577" s="154"/>
      <c r="G577" s="155">
        <f>SUMIF(AG578:AG595,"&lt;&gt;NOR",G578:G595)</f>
        <v>0</v>
      </c>
      <c r="H577" s="156"/>
      <c r="I577" s="156">
        <f>SUM(I578:I595)</f>
        <v>0</v>
      </c>
      <c r="J577" s="156"/>
      <c r="K577" s="156">
        <f>SUM(K578:K595)</f>
        <v>0</v>
      </c>
      <c r="L577" s="156"/>
      <c r="M577" s="156">
        <f>SUM(M578:M595)</f>
        <v>0</v>
      </c>
      <c r="N577" s="156"/>
      <c r="O577" s="156">
        <f>SUM(O578:O595)</f>
        <v>16.71</v>
      </c>
      <c r="P577" s="156"/>
      <c r="Q577" s="156">
        <f>SUM(Q578:Q595)</f>
        <v>0</v>
      </c>
      <c r="R577" s="156"/>
      <c r="S577" s="156"/>
      <c r="T577" s="156"/>
      <c r="U577" s="156"/>
      <c r="V577" s="156">
        <f>SUM(V578:V595)</f>
        <v>126.73</v>
      </c>
      <c r="W577" s="156"/>
      <c r="AG577" s="1" t="s">
        <v>215</v>
      </c>
    </row>
    <row r="578" spans="1:60" ht="22.5" outlineLevel="1">
      <c r="A578" s="167">
        <v>124</v>
      </c>
      <c r="B578" s="168" t="s">
        <v>842</v>
      </c>
      <c r="C578" s="169" t="s">
        <v>843</v>
      </c>
      <c r="D578" s="170" t="s">
        <v>264</v>
      </c>
      <c r="E578" s="171">
        <v>23.2554</v>
      </c>
      <c r="F578" s="172"/>
      <c r="G578" s="173">
        <f>ROUND(E578*F578,2)</f>
        <v>0</v>
      </c>
      <c r="H578" s="164"/>
      <c r="I578" s="165">
        <f>ROUND(E578*H578,2)</f>
        <v>0</v>
      </c>
      <c r="J578" s="164"/>
      <c r="K578" s="165">
        <f>ROUND(E578*J578,2)</f>
        <v>0</v>
      </c>
      <c r="L578" s="165">
        <v>21</v>
      </c>
      <c r="M578" s="165">
        <f>G578*(1+L578/100)</f>
        <v>0</v>
      </c>
      <c r="N578" s="165">
        <v>0</v>
      </c>
      <c r="O578" s="165">
        <f>ROUND(E578*N578,2)</f>
        <v>0</v>
      </c>
      <c r="P578" s="165">
        <v>0</v>
      </c>
      <c r="Q578" s="165">
        <f>ROUND(E578*P578,2)</f>
        <v>0</v>
      </c>
      <c r="R578" s="165"/>
      <c r="S578" s="165" t="s">
        <v>220</v>
      </c>
      <c r="T578" s="165" t="s">
        <v>221</v>
      </c>
      <c r="U578" s="165">
        <v>0</v>
      </c>
      <c r="V578" s="165">
        <f>ROUND(E578*U578,2)</f>
        <v>0</v>
      </c>
      <c r="W578" s="165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 t="s">
        <v>265</v>
      </c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</row>
    <row r="579" spans="1:60" ht="45" outlineLevel="1">
      <c r="A579" s="182"/>
      <c r="B579" s="183"/>
      <c r="C579" s="184" t="s">
        <v>844</v>
      </c>
      <c r="D579" s="185"/>
      <c r="E579" s="186">
        <v>23.2554</v>
      </c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 t="s">
        <v>267</v>
      </c>
      <c r="AH579" s="166">
        <v>0</v>
      </c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</row>
    <row r="580" spans="1:60" ht="22.5" outlineLevel="1">
      <c r="A580" s="167">
        <v>125</v>
      </c>
      <c r="B580" s="168" t="s">
        <v>845</v>
      </c>
      <c r="C580" s="169" t="s">
        <v>846</v>
      </c>
      <c r="D580" s="170" t="s">
        <v>264</v>
      </c>
      <c r="E580" s="171">
        <v>68.06179</v>
      </c>
      <c r="F580" s="172"/>
      <c r="G580" s="173">
        <f>ROUND(E580*F580,2)</f>
        <v>0</v>
      </c>
      <c r="H580" s="164"/>
      <c r="I580" s="165">
        <f>ROUND(E580*H580,2)</f>
        <v>0</v>
      </c>
      <c r="J580" s="164"/>
      <c r="K580" s="165">
        <f>ROUND(E580*J580,2)</f>
        <v>0</v>
      </c>
      <c r="L580" s="165">
        <v>21</v>
      </c>
      <c r="M580" s="165">
        <f>G580*(1+L580/100)</f>
        <v>0</v>
      </c>
      <c r="N580" s="165">
        <v>0</v>
      </c>
      <c r="O580" s="165">
        <f>ROUND(E580*N580,2)</f>
        <v>0</v>
      </c>
      <c r="P580" s="165">
        <v>0</v>
      </c>
      <c r="Q580" s="165">
        <f>ROUND(E580*P580,2)</f>
        <v>0</v>
      </c>
      <c r="R580" s="165"/>
      <c r="S580" s="165" t="s">
        <v>220</v>
      </c>
      <c r="T580" s="165" t="s">
        <v>221</v>
      </c>
      <c r="U580" s="165">
        <v>0</v>
      </c>
      <c r="V580" s="165">
        <f>ROUND(E580*U580,2)</f>
        <v>0</v>
      </c>
      <c r="W580" s="165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 t="s">
        <v>265</v>
      </c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</row>
    <row r="581" spans="1:60" ht="12.75" outlineLevel="1">
      <c r="A581" s="182"/>
      <c r="B581" s="183"/>
      <c r="C581" s="184" t="s">
        <v>847</v>
      </c>
      <c r="D581" s="185"/>
      <c r="E581" s="186">
        <v>55.755</v>
      </c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 t="s">
        <v>267</v>
      </c>
      <c r="AH581" s="166">
        <v>0</v>
      </c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</row>
    <row r="582" spans="1:60" ht="12.75" outlineLevel="1">
      <c r="A582" s="182"/>
      <c r="B582" s="183"/>
      <c r="C582" s="184" t="s">
        <v>848</v>
      </c>
      <c r="D582" s="185"/>
      <c r="E582" s="186">
        <v>12.30679</v>
      </c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 t="s">
        <v>267</v>
      </c>
      <c r="AH582" s="166">
        <v>0</v>
      </c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</row>
    <row r="583" spans="1:60" ht="22.5" outlineLevel="1">
      <c r="A583" s="167">
        <v>126</v>
      </c>
      <c r="B583" s="168" t="s">
        <v>849</v>
      </c>
      <c r="C583" s="169" t="s">
        <v>850</v>
      </c>
      <c r="D583" s="170" t="s">
        <v>264</v>
      </c>
      <c r="E583" s="171">
        <v>68.06179</v>
      </c>
      <c r="F583" s="172"/>
      <c r="G583" s="173">
        <f>ROUND(E583*F583,2)</f>
        <v>0</v>
      </c>
      <c r="H583" s="164"/>
      <c r="I583" s="165">
        <f>ROUND(E583*H583,2)</f>
        <v>0</v>
      </c>
      <c r="J583" s="164"/>
      <c r="K583" s="165">
        <f>ROUND(E583*J583,2)</f>
        <v>0</v>
      </c>
      <c r="L583" s="165">
        <v>21</v>
      </c>
      <c r="M583" s="165">
        <f>G583*(1+L583/100)</f>
        <v>0</v>
      </c>
      <c r="N583" s="165">
        <v>0</v>
      </c>
      <c r="O583" s="165">
        <f>ROUND(E583*N583,2)</f>
        <v>0</v>
      </c>
      <c r="P583" s="165">
        <v>0</v>
      </c>
      <c r="Q583" s="165">
        <f>ROUND(E583*P583,2)</f>
        <v>0</v>
      </c>
      <c r="R583" s="165"/>
      <c r="S583" s="165" t="s">
        <v>220</v>
      </c>
      <c r="T583" s="165" t="s">
        <v>221</v>
      </c>
      <c r="U583" s="165">
        <v>0</v>
      </c>
      <c r="V583" s="165">
        <f>ROUND(E583*U583,2)</f>
        <v>0</v>
      </c>
      <c r="W583" s="165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 t="s">
        <v>265</v>
      </c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</row>
    <row r="584" spans="1:60" ht="12.75" outlineLevel="1">
      <c r="A584" s="182"/>
      <c r="B584" s="183"/>
      <c r="C584" s="184" t="s">
        <v>851</v>
      </c>
      <c r="D584" s="185"/>
      <c r="E584" s="186">
        <v>68.06179</v>
      </c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 t="s">
        <v>267</v>
      </c>
      <c r="AH584" s="166">
        <v>0</v>
      </c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</row>
    <row r="585" spans="1:60" ht="33.75" outlineLevel="1">
      <c r="A585" s="167">
        <v>127</v>
      </c>
      <c r="B585" s="168" t="s">
        <v>852</v>
      </c>
      <c r="C585" s="169" t="s">
        <v>853</v>
      </c>
      <c r="D585" s="170" t="s">
        <v>366</v>
      </c>
      <c r="E585" s="171">
        <v>2.42977</v>
      </c>
      <c r="F585" s="172"/>
      <c r="G585" s="173">
        <f>ROUND(E585*F585,2)</f>
        <v>0</v>
      </c>
      <c r="H585" s="164"/>
      <c r="I585" s="165">
        <f>ROUND(E585*H585,2)</f>
        <v>0</v>
      </c>
      <c r="J585" s="164"/>
      <c r="K585" s="165">
        <f>ROUND(E585*J585,2)</f>
        <v>0</v>
      </c>
      <c r="L585" s="165">
        <v>21</v>
      </c>
      <c r="M585" s="165">
        <f>G585*(1+L585/100)</f>
        <v>0</v>
      </c>
      <c r="N585" s="165">
        <v>0</v>
      </c>
      <c r="O585" s="165">
        <f>ROUND(E585*N585,2)</f>
        <v>0</v>
      </c>
      <c r="P585" s="165">
        <v>0</v>
      </c>
      <c r="Q585" s="165">
        <f>ROUND(E585*P585,2)</f>
        <v>0</v>
      </c>
      <c r="R585" s="165"/>
      <c r="S585" s="165" t="s">
        <v>220</v>
      </c>
      <c r="T585" s="165" t="s">
        <v>221</v>
      </c>
      <c r="U585" s="165">
        <v>0</v>
      </c>
      <c r="V585" s="165">
        <f>ROUND(E585*U585,2)</f>
        <v>0</v>
      </c>
      <c r="W585" s="165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 t="s">
        <v>265</v>
      </c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</row>
    <row r="586" spans="1:60" ht="12.75" outlineLevel="1">
      <c r="A586" s="182"/>
      <c r="B586" s="183"/>
      <c r="C586" s="184" t="s">
        <v>854</v>
      </c>
      <c r="D586" s="185"/>
      <c r="E586" s="186">
        <v>1.17988</v>
      </c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 t="s">
        <v>267</v>
      </c>
      <c r="AH586" s="166">
        <v>0</v>
      </c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</row>
    <row r="587" spans="1:60" ht="12.75" outlineLevel="1">
      <c r="A587" s="182"/>
      <c r="B587" s="183"/>
      <c r="C587" s="184" t="s">
        <v>855</v>
      </c>
      <c r="D587" s="185"/>
      <c r="E587" s="186">
        <v>0.19533</v>
      </c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 t="s">
        <v>267</v>
      </c>
      <c r="AH587" s="166">
        <v>0</v>
      </c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</row>
    <row r="588" spans="1:60" ht="45" outlineLevel="1">
      <c r="A588" s="182"/>
      <c r="B588" s="183"/>
      <c r="C588" s="184" t="s">
        <v>856</v>
      </c>
      <c r="D588" s="185"/>
      <c r="E588" s="186">
        <v>1.05456</v>
      </c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 t="s">
        <v>267</v>
      </c>
      <c r="AH588" s="166">
        <v>0</v>
      </c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</row>
    <row r="589" spans="1:60" ht="22.5" outlineLevel="1">
      <c r="A589" s="167">
        <v>128</v>
      </c>
      <c r="B589" s="168" t="s">
        <v>857</v>
      </c>
      <c r="C589" s="169" t="s">
        <v>858</v>
      </c>
      <c r="D589" s="170" t="s">
        <v>288</v>
      </c>
      <c r="E589" s="171">
        <v>316.4</v>
      </c>
      <c r="F589" s="172"/>
      <c r="G589" s="173">
        <f>ROUND(E589*F589,2)</f>
        <v>0</v>
      </c>
      <c r="H589" s="164"/>
      <c r="I589" s="165">
        <f>ROUND(E589*H589,2)</f>
        <v>0</v>
      </c>
      <c r="J589" s="164"/>
      <c r="K589" s="165">
        <f>ROUND(E589*J589,2)</f>
        <v>0</v>
      </c>
      <c r="L589" s="165">
        <v>21</v>
      </c>
      <c r="M589" s="165">
        <f>G589*(1+L589/100)</f>
        <v>0</v>
      </c>
      <c r="N589" s="165">
        <v>0</v>
      </c>
      <c r="O589" s="165">
        <f>ROUND(E589*N589,2)</f>
        <v>0</v>
      </c>
      <c r="P589" s="165">
        <v>0</v>
      </c>
      <c r="Q589" s="165">
        <f>ROUND(E589*P589,2)</f>
        <v>0</v>
      </c>
      <c r="R589" s="165"/>
      <c r="S589" s="165" t="s">
        <v>220</v>
      </c>
      <c r="T589" s="165" t="s">
        <v>221</v>
      </c>
      <c r="U589" s="165">
        <v>0</v>
      </c>
      <c r="V589" s="165">
        <f>ROUND(E589*U589,2)</f>
        <v>0</v>
      </c>
      <c r="W589" s="165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 t="s">
        <v>265</v>
      </c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</row>
    <row r="590" spans="1:60" ht="45" outlineLevel="1">
      <c r="A590" s="182"/>
      <c r="B590" s="183"/>
      <c r="C590" s="184" t="s">
        <v>859</v>
      </c>
      <c r="D590" s="185"/>
      <c r="E590" s="186">
        <v>316.4</v>
      </c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 t="s">
        <v>267</v>
      </c>
      <c r="AH590" s="166">
        <v>0</v>
      </c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</row>
    <row r="591" spans="1:60" ht="12.75" outlineLevel="1">
      <c r="A591" s="157">
        <v>129</v>
      </c>
      <c r="B591" s="158" t="s">
        <v>860</v>
      </c>
      <c r="C591" s="159" t="s">
        <v>861</v>
      </c>
      <c r="D591" s="160" t="s">
        <v>288</v>
      </c>
      <c r="E591" s="161">
        <v>354</v>
      </c>
      <c r="F591" s="162"/>
      <c r="G591" s="163">
        <f>ROUND(E591*F591,2)</f>
        <v>0</v>
      </c>
      <c r="H591" s="164"/>
      <c r="I591" s="165">
        <f>ROUND(E591*H591,2)</f>
        <v>0</v>
      </c>
      <c r="J591" s="164"/>
      <c r="K591" s="165">
        <f>ROUND(E591*J591,2)</f>
        <v>0</v>
      </c>
      <c r="L591" s="165">
        <v>21</v>
      </c>
      <c r="M591" s="165">
        <f>G591*(1+L591/100)</f>
        <v>0</v>
      </c>
      <c r="N591" s="165">
        <v>0.0472</v>
      </c>
      <c r="O591" s="165">
        <f>ROUND(E591*N591,2)</f>
        <v>16.71</v>
      </c>
      <c r="P591" s="165">
        <v>0</v>
      </c>
      <c r="Q591" s="165">
        <f>ROUND(E591*P591,2)</f>
        <v>0</v>
      </c>
      <c r="R591" s="165"/>
      <c r="S591" s="165" t="s">
        <v>220</v>
      </c>
      <c r="T591" s="165" t="s">
        <v>295</v>
      </c>
      <c r="U591" s="165">
        <v>0.358</v>
      </c>
      <c r="V591" s="165">
        <f>ROUND(E591*U591,2)</f>
        <v>126.73</v>
      </c>
      <c r="W591" s="165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 t="s">
        <v>282</v>
      </c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</row>
    <row r="592" spans="1:60" ht="22.5" outlineLevel="1">
      <c r="A592" s="167">
        <v>130</v>
      </c>
      <c r="B592" s="168" t="s">
        <v>862</v>
      </c>
      <c r="C592" s="169" t="s">
        <v>863</v>
      </c>
      <c r="D592" s="170" t="s">
        <v>288</v>
      </c>
      <c r="E592" s="171">
        <v>323.3</v>
      </c>
      <c r="F592" s="172"/>
      <c r="G592" s="173">
        <f>ROUND(E592*F592,2)</f>
        <v>0</v>
      </c>
      <c r="H592" s="164"/>
      <c r="I592" s="165">
        <f>ROUND(E592*H592,2)</f>
        <v>0</v>
      </c>
      <c r="J592" s="164"/>
      <c r="K592" s="165">
        <f>ROUND(E592*J592,2)</f>
        <v>0</v>
      </c>
      <c r="L592" s="165">
        <v>21</v>
      </c>
      <c r="M592" s="165">
        <f>G592*(1+L592/100)</f>
        <v>0</v>
      </c>
      <c r="N592" s="165">
        <v>0</v>
      </c>
      <c r="O592" s="165">
        <f>ROUND(E592*N592,2)</f>
        <v>0</v>
      </c>
      <c r="P592" s="165">
        <v>0</v>
      </c>
      <c r="Q592" s="165">
        <f>ROUND(E592*P592,2)</f>
        <v>0</v>
      </c>
      <c r="R592" s="165"/>
      <c r="S592" s="165" t="s">
        <v>220</v>
      </c>
      <c r="T592" s="165" t="s">
        <v>221</v>
      </c>
      <c r="U592" s="165">
        <v>0</v>
      </c>
      <c r="V592" s="165">
        <f>ROUND(E592*U592,2)</f>
        <v>0</v>
      </c>
      <c r="W592" s="165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 t="s">
        <v>265</v>
      </c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</row>
    <row r="593" spans="1:60" ht="33.75" outlineLevel="1">
      <c r="A593" s="182"/>
      <c r="B593" s="183"/>
      <c r="C593" s="184" t="s">
        <v>864</v>
      </c>
      <c r="D593" s="185"/>
      <c r="E593" s="186">
        <v>323.3</v>
      </c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 t="s">
        <v>267</v>
      </c>
      <c r="AH593" s="166">
        <v>0</v>
      </c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</row>
    <row r="594" spans="1:60" ht="22.5" outlineLevel="1">
      <c r="A594" s="167">
        <v>131</v>
      </c>
      <c r="B594" s="168" t="s">
        <v>865</v>
      </c>
      <c r="C594" s="169" t="s">
        <v>866</v>
      </c>
      <c r="D594" s="170" t="s">
        <v>288</v>
      </c>
      <c r="E594" s="171">
        <v>371.7</v>
      </c>
      <c r="F594" s="172"/>
      <c r="G594" s="173">
        <f>ROUND(E594*F594,2)</f>
        <v>0</v>
      </c>
      <c r="H594" s="164"/>
      <c r="I594" s="165">
        <f>ROUND(E594*H594,2)</f>
        <v>0</v>
      </c>
      <c r="J594" s="164"/>
      <c r="K594" s="165">
        <f>ROUND(E594*J594,2)</f>
        <v>0</v>
      </c>
      <c r="L594" s="165">
        <v>21</v>
      </c>
      <c r="M594" s="165">
        <f>G594*(1+L594/100)</f>
        <v>0</v>
      </c>
      <c r="N594" s="165">
        <v>0</v>
      </c>
      <c r="O594" s="165">
        <f>ROUND(E594*N594,2)</f>
        <v>0</v>
      </c>
      <c r="P594" s="165">
        <v>0</v>
      </c>
      <c r="Q594" s="165">
        <f>ROUND(E594*P594,2)</f>
        <v>0</v>
      </c>
      <c r="R594" s="165"/>
      <c r="S594" s="165" t="s">
        <v>243</v>
      </c>
      <c r="T594" s="165" t="s">
        <v>221</v>
      </c>
      <c r="U594" s="165">
        <v>0</v>
      </c>
      <c r="V594" s="165">
        <f>ROUND(E594*U594,2)</f>
        <v>0</v>
      </c>
      <c r="W594" s="165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 t="s">
        <v>282</v>
      </c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</row>
    <row r="595" spans="1:60" ht="12.75" outlineLevel="1">
      <c r="A595" s="182"/>
      <c r="B595" s="183"/>
      <c r="C595" s="184" t="s">
        <v>867</v>
      </c>
      <c r="D595" s="185"/>
      <c r="E595" s="186">
        <v>371.7</v>
      </c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 t="s">
        <v>267</v>
      </c>
      <c r="AH595" s="166">
        <v>0</v>
      </c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</row>
    <row r="596" spans="1:33" ht="12.75">
      <c r="A596" s="149" t="s">
        <v>214</v>
      </c>
      <c r="B596" s="150" t="s">
        <v>94</v>
      </c>
      <c r="C596" s="151" t="s">
        <v>95</v>
      </c>
      <c r="D596" s="152"/>
      <c r="E596" s="153"/>
      <c r="F596" s="154"/>
      <c r="G596" s="155">
        <f>SUMIF(AG597:AG639,"&lt;&gt;NOR",G597:G639)</f>
        <v>0</v>
      </c>
      <c r="H596" s="156"/>
      <c r="I596" s="156">
        <f>SUM(I597:I639)</f>
        <v>0</v>
      </c>
      <c r="J596" s="156"/>
      <c r="K596" s="156">
        <f>SUM(K597:K639)</f>
        <v>0</v>
      </c>
      <c r="L596" s="156"/>
      <c r="M596" s="156">
        <f>SUM(M597:M639)</f>
        <v>0</v>
      </c>
      <c r="N596" s="156"/>
      <c r="O596" s="156">
        <f>SUM(O597:O639)</f>
        <v>0</v>
      </c>
      <c r="P596" s="156"/>
      <c r="Q596" s="156">
        <f>SUM(Q597:Q639)</f>
        <v>0</v>
      </c>
      <c r="R596" s="156"/>
      <c r="S596" s="156"/>
      <c r="T596" s="156"/>
      <c r="U596" s="156"/>
      <c r="V596" s="156">
        <f>SUM(V597:V639)</f>
        <v>0</v>
      </c>
      <c r="W596" s="156"/>
      <c r="AG596" s="1" t="s">
        <v>215</v>
      </c>
    </row>
    <row r="597" spans="1:60" ht="22.5" outlineLevel="1">
      <c r="A597" s="167">
        <v>132</v>
      </c>
      <c r="B597" s="168" t="s">
        <v>868</v>
      </c>
      <c r="C597" s="169" t="s">
        <v>869</v>
      </c>
      <c r="D597" s="170" t="s">
        <v>301</v>
      </c>
      <c r="E597" s="171">
        <v>39</v>
      </c>
      <c r="F597" s="172"/>
      <c r="G597" s="173">
        <f>ROUND(E597*F597,2)</f>
        <v>0</v>
      </c>
      <c r="H597" s="164"/>
      <c r="I597" s="165">
        <f>ROUND(E597*H597,2)</f>
        <v>0</v>
      </c>
      <c r="J597" s="164"/>
      <c r="K597" s="165">
        <f>ROUND(E597*J597,2)</f>
        <v>0</v>
      </c>
      <c r="L597" s="165">
        <v>21</v>
      </c>
      <c r="M597" s="165">
        <f>G597*(1+L597/100)</f>
        <v>0</v>
      </c>
      <c r="N597" s="165">
        <v>0</v>
      </c>
      <c r="O597" s="165">
        <f>ROUND(E597*N597,2)</f>
        <v>0</v>
      </c>
      <c r="P597" s="165">
        <v>0</v>
      </c>
      <c r="Q597" s="165">
        <f>ROUND(E597*P597,2)</f>
        <v>0</v>
      </c>
      <c r="R597" s="165"/>
      <c r="S597" s="165" t="s">
        <v>220</v>
      </c>
      <c r="T597" s="165" t="s">
        <v>221</v>
      </c>
      <c r="U597" s="165">
        <v>0</v>
      </c>
      <c r="V597" s="165">
        <f>ROUND(E597*U597,2)</f>
        <v>0</v>
      </c>
      <c r="W597" s="165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 t="s">
        <v>265</v>
      </c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</row>
    <row r="598" spans="1:60" ht="12.75" outlineLevel="1">
      <c r="A598" s="182"/>
      <c r="B598" s="183"/>
      <c r="C598" s="184" t="s">
        <v>870</v>
      </c>
      <c r="D598" s="185"/>
      <c r="E598" s="186">
        <v>6</v>
      </c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 t="s">
        <v>267</v>
      </c>
      <c r="AH598" s="166">
        <v>0</v>
      </c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</row>
    <row r="599" spans="1:60" ht="12.75" outlineLevel="1">
      <c r="A599" s="182"/>
      <c r="B599" s="183"/>
      <c r="C599" s="184" t="s">
        <v>871</v>
      </c>
      <c r="D599" s="185"/>
      <c r="E599" s="186">
        <v>33</v>
      </c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 t="s">
        <v>267</v>
      </c>
      <c r="AH599" s="166">
        <v>0</v>
      </c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</row>
    <row r="600" spans="1:60" ht="22.5" outlineLevel="1">
      <c r="A600" s="167">
        <v>133</v>
      </c>
      <c r="B600" s="168" t="s">
        <v>872</v>
      </c>
      <c r="C600" s="169" t="s">
        <v>873</v>
      </c>
      <c r="D600" s="170" t="s">
        <v>301</v>
      </c>
      <c r="E600" s="171">
        <v>5</v>
      </c>
      <c r="F600" s="172"/>
      <c r="G600" s="173">
        <f>ROUND(E600*F600,2)</f>
        <v>0</v>
      </c>
      <c r="H600" s="164"/>
      <c r="I600" s="165">
        <f>ROUND(E600*H600,2)</f>
        <v>0</v>
      </c>
      <c r="J600" s="164"/>
      <c r="K600" s="165">
        <f>ROUND(E600*J600,2)</f>
        <v>0</v>
      </c>
      <c r="L600" s="165">
        <v>21</v>
      </c>
      <c r="M600" s="165">
        <f>G600*(1+L600/100)</f>
        <v>0</v>
      </c>
      <c r="N600" s="165">
        <v>0</v>
      </c>
      <c r="O600" s="165">
        <f>ROUND(E600*N600,2)</f>
        <v>0</v>
      </c>
      <c r="P600" s="165">
        <v>0</v>
      </c>
      <c r="Q600" s="165">
        <f>ROUND(E600*P600,2)</f>
        <v>0</v>
      </c>
      <c r="R600" s="165"/>
      <c r="S600" s="165" t="s">
        <v>220</v>
      </c>
      <c r="T600" s="165" t="s">
        <v>221</v>
      </c>
      <c r="U600" s="165">
        <v>0</v>
      </c>
      <c r="V600" s="165">
        <f>ROUND(E600*U600,2)</f>
        <v>0</v>
      </c>
      <c r="W600" s="165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 t="s">
        <v>265</v>
      </c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</row>
    <row r="601" spans="1:60" ht="12.75" outlineLevel="1">
      <c r="A601" s="182"/>
      <c r="B601" s="183"/>
      <c r="C601" s="184" t="s">
        <v>874</v>
      </c>
      <c r="D601" s="185"/>
      <c r="E601" s="186">
        <v>2</v>
      </c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 t="s">
        <v>267</v>
      </c>
      <c r="AH601" s="166">
        <v>0</v>
      </c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</row>
    <row r="602" spans="1:60" ht="12.75" outlineLevel="1">
      <c r="A602" s="182"/>
      <c r="B602" s="183"/>
      <c r="C602" s="184" t="s">
        <v>875</v>
      </c>
      <c r="D602" s="185"/>
      <c r="E602" s="186">
        <v>3</v>
      </c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 t="s">
        <v>267</v>
      </c>
      <c r="AH602" s="166">
        <v>0</v>
      </c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</row>
    <row r="603" spans="1:60" ht="22.5" outlineLevel="1">
      <c r="A603" s="167">
        <v>134</v>
      </c>
      <c r="B603" s="168" t="s">
        <v>876</v>
      </c>
      <c r="C603" s="169" t="s">
        <v>877</v>
      </c>
      <c r="D603" s="170" t="s">
        <v>294</v>
      </c>
      <c r="E603" s="171">
        <v>6.3</v>
      </c>
      <c r="F603" s="172"/>
      <c r="G603" s="173">
        <f>ROUND(E603*F603,2)</f>
        <v>0</v>
      </c>
      <c r="H603" s="164"/>
      <c r="I603" s="165">
        <f>ROUND(E603*H603,2)</f>
        <v>0</v>
      </c>
      <c r="J603" s="164"/>
      <c r="K603" s="165">
        <f>ROUND(E603*J603,2)</f>
        <v>0</v>
      </c>
      <c r="L603" s="165">
        <v>21</v>
      </c>
      <c r="M603" s="165">
        <f>G603*(1+L603/100)</f>
        <v>0</v>
      </c>
      <c r="N603" s="165">
        <v>0</v>
      </c>
      <c r="O603" s="165">
        <f>ROUND(E603*N603,2)</f>
        <v>0</v>
      </c>
      <c r="P603" s="165">
        <v>0</v>
      </c>
      <c r="Q603" s="165">
        <f>ROUND(E603*P603,2)</f>
        <v>0</v>
      </c>
      <c r="R603" s="165"/>
      <c r="S603" s="165" t="s">
        <v>220</v>
      </c>
      <c r="T603" s="165" t="s">
        <v>221</v>
      </c>
      <c r="U603" s="165">
        <v>0</v>
      </c>
      <c r="V603" s="165">
        <f>ROUND(E603*U603,2)</f>
        <v>0</v>
      </c>
      <c r="W603" s="165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 t="s">
        <v>265</v>
      </c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</row>
    <row r="604" spans="1:60" ht="12.75" outlineLevel="1">
      <c r="A604" s="182"/>
      <c r="B604" s="183"/>
      <c r="C604" s="184" t="s">
        <v>878</v>
      </c>
      <c r="D604" s="185"/>
      <c r="E604" s="186">
        <v>6.3</v>
      </c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 t="s">
        <v>267</v>
      </c>
      <c r="AH604" s="166">
        <v>0</v>
      </c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</row>
    <row r="605" spans="1:60" ht="22.5" outlineLevel="1">
      <c r="A605" s="167">
        <v>135</v>
      </c>
      <c r="B605" s="168" t="s">
        <v>879</v>
      </c>
      <c r="C605" s="169" t="s">
        <v>880</v>
      </c>
      <c r="D605" s="170" t="s">
        <v>294</v>
      </c>
      <c r="E605" s="171">
        <v>51.9</v>
      </c>
      <c r="F605" s="172"/>
      <c r="G605" s="173">
        <f>ROUND(E605*F605,2)</f>
        <v>0</v>
      </c>
      <c r="H605" s="164"/>
      <c r="I605" s="165">
        <f>ROUND(E605*H605,2)</f>
        <v>0</v>
      </c>
      <c r="J605" s="164"/>
      <c r="K605" s="165">
        <f>ROUND(E605*J605,2)</f>
        <v>0</v>
      </c>
      <c r="L605" s="165">
        <v>21</v>
      </c>
      <c r="M605" s="165">
        <f>G605*(1+L605/100)</f>
        <v>0</v>
      </c>
      <c r="N605" s="165">
        <v>0</v>
      </c>
      <c r="O605" s="165">
        <f>ROUND(E605*N605,2)</f>
        <v>0</v>
      </c>
      <c r="P605" s="165">
        <v>0</v>
      </c>
      <c r="Q605" s="165">
        <f>ROUND(E605*P605,2)</f>
        <v>0</v>
      </c>
      <c r="R605" s="165"/>
      <c r="S605" s="165" t="s">
        <v>220</v>
      </c>
      <c r="T605" s="165" t="s">
        <v>221</v>
      </c>
      <c r="U605" s="165">
        <v>0</v>
      </c>
      <c r="V605" s="165">
        <f>ROUND(E605*U605,2)</f>
        <v>0</v>
      </c>
      <c r="W605" s="165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 t="s">
        <v>265</v>
      </c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</row>
    <row r="606" spans="1:60" ht="12.75" outlineLevel="1">
      <c r="A606" s="182"/>
      <c r="B606" s="183"/>
      <c r="C606" s="184" t="s">
        <v>881</v>
      </c>
      <c r="D606" s="185"/>
      <c r="E606" s="186">
        <v>51.9</v>
      </c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 t="s">
        <v>267</v>
      </c>
      <c r="AH606" s="166">
        <v>0</v>
      </c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</row>
    <row r="607" spans="1:60" ht="33.75" outlineLevel="1">
      <c r="A607" s="167">
        <v>136</v>
      </c>
      <c r="B607" s="168" t="s">
        <v>882</v>
      </c>
      <c r="C607" s="169" t="s">
        <v>883</v>
      </c>
      <c r="D607" s="170" t="s">
        <v>301</v>
      </c>
      <c r="E607" s="171">
        <v>20</v>
      </c>
      <c r="F607" s="172"/>
      <c r="G607" s="173">
        <f>ROUND(E607*F607,2)</f>
        <v>0</v>
      </c>
      <c r="H607" s="164"/>
      <c r="I607" s="165">
        <f>ROUND(E607*H607,2)</f>
        <v>0</v>
      </c>
      <c r="J607" s="164"/>
      <c r="K607" s="165">
        <f>ROUND(E607*J607,2)</f>
        <v>0</v>
      </c>
      <c r="L607" s="165">
        <v>21</v>
      </c>
      <c r="M607" s="165">
        <f>G607*(1+L607/100)</f>
        <v>0</v>
      </c>
      <c r="N607" s="165">
        <v>0</v>
      </c>
      <c r="O607" s="165">
        <f>ROUND(E607*N607,2)</f>
        <v>0</v>
      </c>
      <c r="P607" s="165">
        <v>0</v>
      </c>
      <c r="Q607" s="165">
        <f>ROUND(E607*P607,2)</f>
        <v>0</v>
      </c>
      <c r="R607" s="165" t="s">
        <v>219</v>
      </c>
      <c r="S607" s="165" t="s">
        <v>220</v>
      </c>
      <c r="T607" s="165" t="s">
        <v>221</v>
      </c>
      <c r="U607" s="165">
        <v>0</v>
      </c>
      <c r="V607" s="165">
        <f>ROUND(E607*U607,2)</f>
        <v>0</v>
      </c>
      <c r="W607" s="165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 t="s">
        <v>222</v>
      </c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</row>
    <row r="608" spans="1:60" ht="12.75" outlineLevel="1">
      <c r="A608" s="182"/>
      <c r="B608" s="183"/>
      <c r="C608" s="184" t="s">
        <v>884</v>
      </c>
      <c r="D608" s="185"/>
      <c r="E608" s="186">
        <v>6</v>
      </c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 t="s">
        <v>267</v>
      </c>
      <c r="AH608" s="166">
        <v>0</v>
      </c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</row>
    <row r="609" spans="1:60" ht="12.75" outlineLevel="1">
      <c r="A609" s="182"/>
      <c r="B609" s="183"/>
      <c r="C609" s="184" t="s">
        <v>885</v>
      </c>
      <c r="D609" s="185"/>
      <c r="E609" s="186">
        <v>14</v>
      </c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 t="s">
        <v>267</v>
      </c>
      <c r="AH609" s="166">
        <v>0</v>
      </c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</row>
    <row r="610" spans="1:60" ht="33.75" outlineLevel="1">
      <c r="A610" s="167">
        <v>137</v>
      </c>
      <c r="B610" s="168" t="s">
        <v>886</v>
      </c>
      <c r="C610" s="169" t="s">
        <v>887</v>
      </c>
      <c r="D610" s="170" t="s">
        <v>301</v>
      </c>
      <c r="E610" s="171">
        <v>2</v>
      </c>
      <c r="F610" s="172"/>
      <c r="G610" s="173">
        <f>ROUND(E610*F610,2)</f>
        <v>0</v>
      </c>
      <c r="H610" s="164"/>
      <c r="I610" s="165">
        <f>ROUND(E610*H610,2)</f>
        <v>0</v>
      </c>
      <c r="J610" s="164"/>
      <c r="K610" s="165">
        <f>ROUND(E610*J610,2)</f>
        <v>0</v>
      </c>
      <c r="L610" s="165">
        <v>21</v>
      </c>
      <c r="M610" s="165">
        <f>G610*(1+L610/100)</f>
        <v>0</v>
      </c>
      <c r="N610" s="165">
        <v>0</v>
      </c>
      <c r="O610" s="165">
        <f>ROUND(E610*N610,2)</f>
        <v>0</v>
      </c>
      <c r="P610" s="165">
        <v>0</v>
      </c>
      <c r="Q610" s="165">
        <f>ROUND(E610*P610,2)</f>
        <v>0</v>
      </c>
      <c r="R610" s="165" t="s">
        <v>219</v>
      </c>
      <c r="S610" s="165" t="s">
        <v>220</v>
      </c>
      <c r="T610" s="165" t="s">
        <v>221</v>
      </c>
      <c r="U610" s="165">
        <v>0</v>
      </c>
      <c r="V610" s="165">
        <f>ROUND(E610*U610,2)</f>
        <v>0</v>
      </c>
      <c r="W610" s="165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 t="s">
        <v>222</v>
      </c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</row>
    <row r="611" spans="1:60" ht="12.75" outlineLevel="1">
      <c r="A611" s="182"/>
      <c r="B611" s="183"/>
      <c r="C611" s="184" t="s">
        <v>888</v>
      </c>
      <c r="D611" s="185"/>
      <c r="E611" s="186">
        <v>2</v>
      </c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 t="s">
        <v>267</v>
      </c>
      <c r="AH611" s="166">
        <v>0</v>
      </c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</row>
    <row r="612" spans="1:60" ht="33.75" outlineLevel="1">
      <c r="A612" s="167">
        <v>138</v>
      </c>
      <c r="B612" s="168" t="s">
        <v>889</v>
      </c>
      <c r="C612" s="169" t="s">
        <v>890</v>
      </c>
      <c r="D612" s="170" t="s">
        <v>301</v>
      </c>
      <c r="E612" s="171">
        <v>7</v>
      </c>
      <c r="F612" s="172"/>
      <c r="G612" s="173">
        <f>ROUND(E612*F612,2)</f>
        <v>0</v>
      </c>
      <c r="H612" s="164"/>
      <c r="I612" s="165">
        <f>ROUND(E612*H612,2)</f>
        <v>0</v>
      </c>
      <c r="J612" s="164"/>
      <c r="K612" s="165">
        <f>ROUND(E612*J612,2)</f>
        <v>0</v>
      </c>
      <c r="L612" s="165">
        <v>21</v>
      </c>
      <c r="M612" s="165">
        <f>G612*(1+L612/100)</f>
        <v>0</v>
      </c>
      <c r="N612" s="165">
        <v>0</v>
      </c>
      <c r="O612" s="165">
        <f>ROUND(E612*N612,2)</f>
        <v>0</v>
      </c>
      <c r="P612" s="165">
        <v>0</v>
      </c>
      <c r="Q612" s="165">
        <f>ROUND(E612*P612,2)</f>
        <v>0</v>
      </c>
      <c r="R612" s="165" t="s">
        <v>219</v>
      </c>
      <c r="S612" s="165" t="s">
        <v>220</v>
      </c>
      <c r="T612" s="165" t="s">
        <v>221</v>
      </c>
      <c r="U612" s="165">
        <v>0</v>
      </c>
      <c r="V612" s="165">
        <f>ROUND(E612*U612,2)</f>
        <v>0</v>
      </c>
      <c r="W612" s="165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 t="s">
        <v>222</v>
      </c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</row>
    <row r="613" spans="1:60" ht="12.75" outlineLevel="1">
      <c r="A613" s="182"/>
      <c r="B613" s="183"/>
      <c r="C613" s="184" t="s">
        <v>891</v>
      </c>
      <c r="D613" s="185"/>
      <c r="E613" s="186">
        <v>1</v>
      </c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 t="s">
        <v>267</v>
      </c>
      <c r="AH613" s="166">
        <v>0</v>
      </c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</row>
    <row r="614" spans="1:60" ht="12.75" outlineLevel="1">
      <c r="A614" s="182"/>
      <c r="B614" s="183"/>
      <c r="C614" s="184" t="s">
        <v>892</v>
      </c>
      <c r="D614" s="185"/>
      <c r="E614" s="186">
        <v>3</v>
      </c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 t="s">
        <v>267</v>
      </c>
      <c r="AH614" s="166">
        <v>0</v>
      </c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</row>
    <row r="615" spans="1:60" ht="12.75" outlineLevel="1">
      <c r="A615" s="182"/>
      <c r="B615" s="183"/>
      <c r="C615" s="184" t="s">
        <v>893</v>
      </c>
      <c r="D615" s="185"/>
      <c r="E615" s="186">
        <v>3</v>
      </c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 t="s">
        <v>267</v>
      </c>
      <c r="AH615" s="166">
        <v>0</v>
      </c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</row>
    <row r="616" spans="1:60" ht="22.5" outlineLevel="1">
      <c r="A616" s="167">
        <v>139</v>
      </c>
      <c r="B616" s="168" t="s">
        <v>894</v>
      </c>
      <c r="C616" s="169" t="s">
        <v>895</v>
      </c>
      <c r="D616" s="170" t="s">
        <v>301</v>
      </c>
      <c r="E616" s="171">
        <v>1</v>
      </c>
      <c r="F616" s="172"/>
      <c r="G616" s="173">
        <f>ROUND(E616*F616,2)</f>
        <v>0</v>
      </c>
      <c r="H616" s="164"/>
      <c r="I616" s="165">
        <f>ROUND(E616*H616,2)</f>
        <v>0</v>
      </c>
      <c r="J616" s="164"/>
      <c r="K616" s="165">
        <f>ROUND(E616*J616,2)</f>
        <v>0</v>
      </c>
      <c r="L616" s="165">
        <v>21</v>
      </c>
      <c r="M616" s="165">
        <f>G616*(1+L616/100)</f>
        <v>0</v>
      </c>
      <c r="N616" s="165">
        <v>0</v>
      </c>
      <c r="O616" s="165">
        <f>ROUND(E616*N616,2)</f>
        <v>0</v>
      </c>
      <c r="P616" s="165">
        <v>0</v>
      </c>
      <c r="Q616" s="165">
        <f>ROUND(E616*P616,2)</f>
        <v>0</v>
      </c>
      <c r="R616" s="165"/>
      <c r="S616" s="165" t="s">
        <v>243</v>
      </c>
      <c r="T616" s="165" t="s">
        <v>221</v>
      </c>
      <c r="U616" s="165">
        <v>0</v>
      </c>
      <c r="V616" s="165">
        <f>ROUND(E616*U616,2)</f>
        <v>0</v>
      </c>
      <c r="W616" s="165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 t="s">
        <v>840</v>
      </c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</row>
    <row r="617" spans="1:60" ht="12.75" outlineLevel="1">
      <c r="A617" s="182"/>
      <c r="B617" s="183"/>
      <c r="C617" s="184" t="s">
        <v>896</v>
      </c>
      <c r="D617" s="185"/>
      <c r="E617" s="186">
        <v>1</v>
      </c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 t="s">
        <v>267</v>
      </c>
      <c r="AH617" s="166">
        <v>0</v>
      </c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</row>
    <row r="618" spans="1:60" ht="22.5" outlineLevel="1">
      <c r="A618" s="167">
        <v>140</v>
      </c>
      <c r="B618" s="168" t="s">
        <v>897</v>
      </c>
      <c r="C618" s="169" t="s">
        <v>898</v>
      </c>
      <c r="D618" s="170" t="s">
        <v>301</v>
      </c>
      <c r="E618" s="171">
        <v>1</v>
      </c>
      <c r="F618" s="172"/>
      <c r="G618" s="173">
        <f>ROUND(E618*F618,2)</f>
        <v>0</v>
      </c>
      <c r="H618" s="164"/>
      <c r="I618" s="165">
        <f>ROUND(E618*H618,2)</f>
        <v>0</v>
      </c>
      <c r="J618" s="164"/>
      <c r="K618" s="165">
        <f>ROUND(E618*J618,2)</f>
        <v>0</v>
      </c>
      <c r="L618" s="165">
        <v>21</v>
      </c>
      <c r="M618" s="165">
        <f>G618*(1+L618/100)</f>
        <v>0</v>
      </c>
      <c r="N618" s="165">
        <v>0</v>
      </c>
      <c r="O618" s="165">
        <f>ROUND(E618*N618,2)</f>
        <v>0</v>
      </c>
      <c r="P618" s="165">
        <v>0</v>
      </c>
      <c r="Q618" s="165">
        <f>ROUND(E618*P618,2)</f>
        <v>0</v>
      </c>
      <c r="R618" s="165"/>
      <c r="S618" s="165" t="s">
        <v>243</v>
      </c>
      <c r="T618" s="165" t="s">
        <v>221</v>
      </c>
      <c r="U618" s="165">
        <v>0</v>
      </c>
      <c r="V618" s="165">
        <f>ROUND(E618*U618,2)</f>
        <v>0</v>
      </c>
      <c r="W618" s="165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 t="s">
        <v>840</v>
      </c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</row>
    <row r="619" spans="1:60" ht="12.75" outlineLevel="1">
      <c r="A619" s="182"/>
      <c r="B619" s="183"/>
      <c r="C619" s="184" t="s">
        <v>896</v>
      </c>
      <c r="D619" s="185"/>
      <c r="E619" s="186">
        <v>1</v>
      </c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 t="s">
        <v>267</v>
      </c>
      <c r="AH619" s="166">
        <v>0</v>
      </c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</row>
    <row r="620" spans="1:60" ht="22.5" outlineLevel="1">
      <c r="A620" s="167">
        <v>141</v>
      </c>
      <c r="B620" s="168" t="s">
        <v>899</v>
      </c>
      <c r="C620" s="169" t="s">
        <v>900</v>
      </c>
      <c r="D620" s="170" t="s">
        <v>301</v>
      </c>
      <c r="E620" s="171">
        <v>2</v>
      </c>
      <c r="F620" s="172"/>
      <c r="G620" s="173">
        <f>ROUND(E620*F620,2)</f>
        <v>0</v>
      </c>
      <c r="H620" s="164"/>
      <c r="I620" s="165">
        <f>ROUND(E620*H620,2)</f>
        <v>0</v>
      </c>
      <c r="J620" s="164"/>
      <c r="K620" s="165">
        <f>ROUND(E620*J620,2)</f>
        <v>0</v>
      </c>
      <c r="L620" s="165">
        <v>21</v>
      </c>
      <c r="M620" s="165">
        <f>G620*(1+L620/100)</f>
        <v>0</v>
      </c>
      <c r="N620" s="165">
        <v>0</v>
      </c>
      <c r="O620" s="165">
        <f>ROUND(E620*N620,2)</f>
        <v>0</v>
      </c>
      <c r="P620" s="165">
        <v>0</v>
      </c>
      <c r="Q620" s="165">
        <f>ROUND(E620*P620,2)</f>
        <v>0</v>
      </c>
      <c r="R620" s="165"/>
      <c r="S620" s="165" t="s">
        <v>243</v>
      </c>
      <c r="T620" s="165" t="s">
        <v>221</v>
      </c>
      <c r="U620" s="165">
        <v>0</v>
      </c>
      <c r="V620" s="165">
        <f>ROUND(E620*U620,2)</f>
        <v>0</v>
      </c>
      <c r="W620" s="165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 t="s">
        <v>840</v>
      </c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</row>
    <row r="621" spans="1:60" ht="12.75" outlineLevel="1">
      <c r="A621" s="182"/>
      <c r="B621" s="183"/>
      <c r="C621" s="184" t="s">
        <v>901</v>
      </c>
      <c r="D621" s="185"/>
      <c r="E621" s="186">
        <v>1</v>
      </c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 t="s">
        <v>267</v>
      </c>
      <c r="AH621" s="166">
        <v>0</v>
      </c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</row>
    <row r="622" spans="1:60" ht="12.75" outlineLevel="1">
      <c r="A622" s="182"/>
      <c r="B622" s="183"/>
      <c r="C622" s="184" t="s">
        <v>902</v>
      </c>
      <c r="D622" s="185"/>
      <c r="E622" s="186">
        <v>1</v>
      </c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 t="s">
        <v>267</v>
      </c>
      <c r="AH622" s="166">
        <v>0</v>
      </c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</row>
    <row r="623" spans="1:60" ht="22.5" outlineLevel="1">
      <c r="A623" s="167">
        <v>142</v>
      </c>
      <c r="B623" s="168" t="s">
        <v>903</v>
      </c>
      <c r="C623" s="169" t="s">
        <v>904</v>
      </c>
      <c r="D623" s="170" t="s">
        <v>301</v>
      </c>
      <c r="E623" s="171">
        <v>1</v>
      </c>
      <c r="F623" s="172"/>
      <c r="G623" s="173">
        <f>ROUND(E623*F623,2)</f>
        <v>0</v>
      </c>
      <c r="H623" s="164"/>
      <c r="I623" s="165">
        <f>ROUND(E623*H623,2)</f>
        <v>0</v>
      </c>
      <c r="J623" s="164"/>
      <c r="K623" s="165">
        <f>ROUND(E623*J623,2)</f>
        <v>0</v>
      </c>
      <c r="L623" s="165">
        <v>21</v>
      </c>
      <c r="M623" s="165">
        <f>G623*(1+L623/100)</f>
        <v>0</v>
      </c>
      <c r="N623" s="165">
        <v>0</v>
      </c>
      <c r="O623" s="165">
        <f>ROUND(E623*N623,2)</f>
        <v>0</v>
      </c>
      <c r="P623" s="165">
        <v>0</v>
      </c>
      <c r="Q623" s="165">
        <f>ROUND(E623*P623,2)</f>
        <v>0</v>
      </c>
      <c r="R623" s="165"/>
      <c r="S623" s="165" t="s">
        <v>243</v>
      </c>
      <c r="T623" s="165" t="s">
        <v>221</v>
      </c>
      <c r="U623" s="165">
        <v>0</v>
      </c>
      <c r="V623" s="165">
        <f>ROUND(E623*U623,2)</f>
        <v>0</v>
      </c>
      <c r="W623" s="165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 t="s">
        <v>840</v>
      </c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</row>
    <row r="624" spans="1:60" ht="12.75" outlineLevel="1">
      <c r="A624" s="182"/>
      <c r="B624" s="183"/>
      <c r="C624" s="184" t="s">
        <v>905</v>
      </c>
      <c r="D624" s="185"/>
      <c r="E624" s="186">
        <v>1</v>
      </c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 t="s">
        <v>267</v>
      </c>
      <c r="AH624" s="166">
        <v>0</v>
      </c>
      <c r="AI624" s="166"/>
      <c r="AJ624" s="166"/>
      <c r="AK624" s="166"/>
      <c r="AL624" s="166"/>
      <c r="AM624" s="166"/>
      <c r="AN624" s="166"/>
      <c r="AO624" s="166"/>
      <c r="AP624" s="166"/>
      <c r="AQ624" s="166"/>
      <c r="AR624" s="166"/>
      <c r="AS624" s="166"/>
      <c r="AT624" s="166"/>
      <c r="AU624" s="166"/>
      <c r="AV624" s="166"/>
      <c r="AW624" s="166"/>
      <c r="AX624" s="166"/>
      <c r="AY624" s="166"/>
      <c r="AZ624" s="166"/>
      <c r="BA624" s="166"/>
      <c r="BB624" s="166"/>
      <c r="BC624" s="166"/>
      <c r="BD624" s="166"/>
      <c r="BE624" s="166"/>
      <c r="BF624" s="166"/>
      <c r="BG624" s="166"/>
      <c r="BH624" s="166"/>
    </row>
    <row r="625" spans="1:60" ht="22.5" outlineLevel="1">
      <c r="A625" s="167">
        <v>143</v>
      </c>
      <c r="B625" s="168" t="s">
        <v>906</v>
      </c>
      <c r="C625" s="169" t="s">
        <v>907</v>
      </c>
      <c r="D625" s="170" t="s">
        <v>301</v>
      </c>
      <c r="E625" s="171">
        <v>2</v>
      </c>
      <c r="F625" s="172"/>
      <c r="G625" s="173">
        <f>ROUND(E625*F625,2)</f>
        <v>0</v>
      </c>
      <c r="H625" s="164"/>
      <c r="I625" s="165">
        <f>ROUND(E625*H625,2)</f>
        <v>0</v>
      </c>
      <c r="J625" s="164"/>
      <c r="K625" s="165">
        <f>ROUND(E625*J625,2)</f>
        <v>0</v>
      </c>
      <c r="L625" s="165">
        <v>21</v>
      </c>
      <c r="M625" s="165">
        <f>G625*(1+L625/100)</f>
        <v>0</v>
      </c>
      <c r="N625" s="165">
        <v>0</v>
      </c>
      <c r="O625" s="165">
        <f>ROUND(E625*N625,2)</f>
        <v>0</v>
      </c>
      <c r="P625" s="165">
        <v>0</v>
      </c>
      <c r="Q625" s="165">
        <f>ROUND(E625*P625,2)</f>
        <v>0</v>
      </c>
      <c r="R625" s="165"/>
      <c r="S625" s="165" t="s">
        <v>243</v>
      </c>
      <c r="T625" s="165" t="s">
        <v>221</v>
      </c>
      <c r="U625" s="165">
        <v>0</v>
      </c>
      <c r="V625" s="165">
        <f>ROUND(E625*U625,2)</f>
        <v>0</v>
      </c>
      <c r="W625" s="165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 t="s">
        <v>840</v>
      </c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</row>
    <row r="626" spans="1:60" ht="12.75" outlineLevel="1">
      <c r="A626" s="182"/>
      <c r="B626" s="183"/>
      <c r="C626" s="184" t="s">
        <v>908</v>
      </c>
      <c r="D626" s="185"/>
      <c r="E626" s="186">
        <v>1</v>
      </c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 t="s">
        <v>267</v>
      </c>
      <c r="AH626" s="166">
        <v>0</v>
      </c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</row>
    <row r="627" spans="1:60" ht="12.75" outlineLevel="1">
      <c r="A627" s="182"/>
      <c r="B627" s="183"/>
      <c r="C627" s="184" t="s">
        <v>909</v>
      </c>
      <c r="D627" s="185"/>
      <c r="E627" s="186">
        <v>1</v>
      </c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 t="s">
        <v>267</v>
      </c>
      <c r="AH627" s="166">
        <v>0</v>
      </c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</row>
    <row r="628" spans="1:60" ht="22.5" outlineLevel="1">
      <c r="A628" s="167">
        <v>144</v>
      </c>
      <c r="B628" s="168" t="s">
        <v>910</v>
      </c>
      <c r="C628" s="169" t="s">
        <v>911</v>
      </c>
      <c r="D628" s="170" t="s">
        <v>301</v>
      </c>
      <c r="E628" s="171">
        <v>1</v>
      </c>
      <c r="F628" s="172"/>
      <c r="G628" s="173">
        <f>ROUND(E628*F628,2)</f>
        <v>0</v>
      </c>
      <c r="H628" s="164"/>
      <c r="I628" s="165">
        <f>ROUND(E628*H628,2)</f>
        <v>0</v>
      </c>
      <c r="J628" s="164"/>
      <c r="K628" s="165">
        <f>ROUND(E628*J628,2)</f>
        <v>0</v>
      </c>
      <c r="L628" s="165">
        <v>21</v>
      </c>
      <c r="M628" s="165">
        <f>G628*(1+L628/100)</f>
        <v>0</v>
      </c>
      <c r="N628" s="165">
        <v>0</v>
      </c>
      <c r="O628" s="165">
        <f>ROUND(E628*N628,2)</f>
        <v>0</v>
      </c>
      <c r="P628" s="165">
        <v>0</v>
      </c>
      <c r="Q628" s="165">
        <f>ROUND(E628*P628,2)</f>
        <v>0</v>
      </c>
      <c r="R628" s="165"/>
      <c r="S628" s="165" t="s">
        <v>243</v>
      </c>
      <c r="T628" s="165" t="s">
        <v>221</v>
      </c>
      <c r="U628" s="165">
        <v>0</v>
      </c>
      <c r="V628" s="165">
        <f>ROUND(E628*U628,2)</f>
        <v>0</v>
      </c>
      <c r="W628" s="165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 t="s">
        <v>840</v>
      </c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</row>
    <row r="629" spans="1:60" ht="12.75" outlineLevel="1">
      <c r="A629" s="182"/>
      <c r="B629" s="183"/>
      <c r="C629" s="184" t="s">
        <v>912</v>
      </c>
      <c r="D629" s="185"/>
      <c r="E629" s="186">
        <v>1</v>
      </c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 t="s">
        <v>267</v>
      </c>
      <c r="AH629" s="166">
        <v>0</v>
      </c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</row>
    <row r="630" spans="1:60" ht="33.75" outlineLevel="1">
      <c r="A630" s="167">
        <v>145</v>
      </c>
      <c r="B630" s="168" t="s">
        <v>913</v>
      </c>
      <c r="C630" s="169" t="s">
        <v>914</v>
      </c>
      <c r="D630" s="170" t="s">
        <v>301</v>
      </c>
      <c r="E630" s="171">
        <v>2</v>
      </c>
      <c r="F630" s="172"/>
      <c r="G630" s="173">
        <f>ROUND(E630*F630,2)</f>
        <v>0</v>
      </c>
      <c r="H630" s="164"/>
      <c r="I630" s="165">
        <f>ROUND(E630*H630,2)</f>
        <v>0</v>
      </c>
      <c r="J630" s="164"/>
      <c r="K630" s="165">
        <f>ROUND(E630*J630,2)</f>
        <v>0</v>
      </c>
      <c r="L630" s="165">
        <v>21</v>
      </c>
      <c r="M630" s="165">
        <f>G630*(1+L630/100)</f>
        <v>0</v>
      </c>
      <c r="N630" s="165">
        <v>0</v>
      </c>
      <c r="O630" s="165">
        <f>ROUND(E630*N630,2)</f>
        <v>0</v>
      </c>
      <c r="P630" s="165">
        <v>0</v>
      </c>
      <c r="Q630" s="165">
        <f>ROUND(E630*P630,2)</f>
        <v>0</v>
      </c>
      <c r="R630" s="165" t="s">
        <v>219</v>
      </c>
      <c r="S630" s="165" t="s">
        <v>220</v>
      </c>
      <c r="T630" s="165" t="s">
        <v>221</v>
      </c>
      <c r="U630" s="165">
        <v>0</v>
      </c>
      <c r="V630" s="165">
        <f>ROUND(E630*U630,2)</f>
        <v>0</v>
      </c>
      <c r="W630" s="165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 t="s">
        <v>222</v>
      </c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</row>
    <row r="631" spans="1:60" ht="12.75" outlineLevel="1">
      <c r="A631" s="182"/>
      <c r="B631" s="183"/>
      <c r="C631" s="184" t="s">
        <v>915</v>
      </c>
      <c r="D631" s="185"/>
      <c r="E631" s="186">
        <v>2</v>
      </c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 t="s">
        <v>267</v>
      </c>
      <c r="AH631" s="166">
        <v>0</v>
      </c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</row>
    <row r="632" spans="1:60" ht="22.5" outlineLevel="1">
      <c r="A632" s="167">
        <v>146</v>
      </c>
      <c r="B632" s="168" t="s">
        <v>916</v>
      </c>
      <c r="C632" s="169" t="s">
        <v>917</v>
      </c>
      <c r="D632" s="170" t="s">
        <v>301</v>
      </c>
      <c r="E632" s="171">
        <v>1</v>
      </c>
      <c r="F632" s="172"/>
      <c r="G632" s="173">
        <f>ROUND(E632*F632,2)</f>
        <v>0</v>
      </c>
      <c r="H632" s="164"/>
      <c r="I632" s="165">
        <f>ROUND(E632*H632,2)</f>
        <v>0</v>
      </c>
      <c r="J632" s="164"/>
      <c r="K632" s="165">
        <f>ROUND(E632*J632,2)</f>
        <v>0</v>
      </c>
      <c r="L632" s="165">
        <v>21</v>
      </c>
      <c r="M632" s="165">
        <f>G632*(1+L632/100)</f>
        <v>0</v>
      </c>
      <c r="N632" s="165">
        <v>0</v>
      </c>
      <c r="O632" s="165">
        <f>ROUND(E632*N632,2)</f>
        <v>0</v>
      </c>
      <c r="P632" s="165">
        <v>0</v>
      </c>
      <c r="Q632" s="165">
        <f>ROUND(E632*P632,2)</f>
        <v>0</v>
      </c>
      <c r="R632" s="165"/>
      <c r="S632" s="165" t="s">
        <v>243</v>
      </c>
      <c r="T632" s="165" t="s">
        <v>221</v>
      </c>
      <c r="U632" s="165">
        <v>0</v>
      </c>
      <c r="V632" s="165">
        <f>ROUND(E632*U632,2)</f>
        <v>0</v>
      </c>
      <c r="W632" s="165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 t="s">
        <v>840</v>
      </c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</row>
    <row r="633" spans="1:60" ht="12.75" outlineLevel="1">
      <c r="A633" s="182"/>
      <c r="B633" s="183"/>
      <c r="C633" s="184" t="s">
        <v>918</v>
      </c>
      <c r="D633" s="185"/>
      <c r="E633" s="186">
        <v>1</v>
      </c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 t="s">
        <v>267</v>
      </c>
      <c r="AH633" s="166">
        <v>0</v>
      </c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</row>
    <row r="634" spans="1:60" ht="22.5" outlineLevel="1">
      <c r="A634" s="167">
        <v>147</v>
      </c>
      <c r="B634" s="168" t="s">
        <v>919</v>
      </c>
      <c r="C634" s="169" t="s">
        <v>920</v>
      </c>
      <c r="D634" s="170" t="s">
        <v>301</v>
      </c>
      <c r="E634" s="171">
        <v>2</v>
      </c>
      <c r="F634" s="172"/>
      <c r="G634" s="173">
        <f>ROUND(E634*F634,2)</f>
        <v>0</v>
      </c>
      <c r="H634" s="164"/>
      <c r="I634" s="165">
        <f>ROUND(E634*H634,2)</f>
        <v>0</v>
      </c>
      <c r="J634" s="164"/>
      <c r="K634" s="165">
        <f>ROUND(E634*J634,2)</f>
        <v>0</v>
      </c>
      <c r="L634" s="165">
        <v>21</v>
      </c>
      <c r="M634" s="165">
        <f>G634*(1+L634/100)</f>
        <v>0</v>
      </c>
      <c r="N634" s="165">
        <v>0</v>
      </c>
      <c r="O634" s="165">
        <f>ROUND(E634*N634,2)</f>
        <v>0</v>
      </c>
      <c r="P634" s="165">
        <v>0</v>
      </c>
      <c r="Q634" s="165">
        <f>ROUND(E634*P634,2)</f>
        <v>0</v>
      </c>
      <c r="R634" s="165"/>
      <c r="S634" s="165" t="s">
        <v>243</v>
      </c>
      <c r="T634" s="165" t="s">
        <v>221</v>
      </c>
      <c r="U634" s="165">
        <v>0</v>
      </c>
      <c r="V634" s="165">
        <f>ROUND(E634*U634,2)</f>
        <v>0</v>
      </c>
      <c r="W634" s="165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 t="s">
        <v>840</v>
      </c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</row>
    <row r="635" spans="1:60" ht="12.75" outlineLevel="1">
      <c r="A635" s="182"/>
      <c r="B635" s="183"/>
      <c r="C635" s="184" t="s">
        <v>921</v>
      </c>
      <c r="D635" s="185"/>
      <c r="E635" s="186">
        <v>2</v>
      </c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 t="s">
        <v>267</v>
      </c>
      <c r="AH635" s="166">
        <v>0</v>
      </c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</row>
    <row r="636" spans="1:60" ht="22.5" outlineLevel="1">
      <c r="A636" s="167">
        <v>148</v>
      </c>
      <c r="B636" s="168" t="s">
        <v>922</v>
      </c>
      <c r="C636" s="169" t="s">
        <v>923</v>
      </c>
      <c r="D636" s="170" t="s">
        <v>301</v>
      </c>
      <c r="E636" s="171">
        <v>1</v>
      </c>
      <c r="F636" s="172"/>
      <c r="G636" s="173">
        <f>ROUND(E636*F636,2)</f>
        <v>0</v>
      </c>
      <c r="H636" s="164"/>
      <c r="I636" s="165">
        <f>ROUND(E636*H636,2)</f>
        <v>0</v>
      </c>
      <c r="J636" s="164"/>
      <c r="K636" s="165">
        <f>ROUND(E636*J636,2)</f>
        <v>0</v>
      </c>
      <c r="L636" s="165">
        <v>21</v>
      </c>
      <c r="M636" s="165">
        <f>G636*(1+L636/100)</f>
        <v>0</v>
      </c>
      <c r="N636" s="165">
        <v>0</v>
      </c>
      <c r="O636" s="165">
        <f>ROUND(E636*N636,2)</f>
        <v>0</v>
      </c>
      <c r="P636" s="165">
        <v>0</v>
      </c>
      <c r="Q636" s="165">
        <f>ROUND(E636*P636,2)</f>
        <v>0</v>
      </c>
      <c r="R636" s="165"/>
      <c r="S636" s="165" t="s">
        <v>243</v>
      </c>
      <c r="T636" s="165" t="s">
        <v>221</v>
      </c>
      <c r="U636" s="165">
        <v>0</v>
      </c>
      <c r="V636" s="165">
        <f>ROUND(E636*U636,2)</f>
        <v>0</v>
      </c>
      <c r="W636" s="165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 t="s">
        <v>840</v>
      </c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</row>
    <row r="637" spans="1:60" ht="12.75" outlineLevel="1">
      <c r="A637" s="182"/>
      <c r="B637" s="183"/>
      <c r="C637" s="184" t="s">
        <v>924</v>
      </c>
      <c r="D637" s="185"/>
      <c r="E637" s="186">
        <v>1</v>
      </c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 t="s">
        <v>267</v>
      </c>
      <c r="AH637" s="166">
        <v>0</v>
      </c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</row>
    <row r="638" spans="1:60" ht="22.5" outlineLevel="1">
      <c r="A638" s="167">
        <v>149</v>
      </c>
      <c r="B638" s="168" t="s">
        <v>925</v>
      </c>
      <c r="C638" s="169" t="s">
        <v>926</v>
      </c>
      <c r="D638" s="170" t="s">
        <v>301</v>
      </c>
      <c r="E638" s="171">
        <v>1</v>
      </c>
      <c r="F638" s="172"/>
      <c r="G638" s="173">
        <f>ROUND(E638*F638,2)</f>
        <v>0</v>
      </c>
      <c r="H638" s="164"/>
      <c r="I638" s="165">
        <f>ROUND(E638*H638,2)</f>
        <v>0</v>
      </c>
      <c r="J638" s="164"/>
      <c r="K638" s="165">
        <f>ROUND(E638*J638,2)</f>
        <v>0</v>
      </c>
      <c r="L638" s="165">
        <v>21</v>
      </c>
      <c r="M638" s="165">
        <f>G638*(1+L638/100)</f>
        <v>0</v>
      </c>
      <c r="N638" s="165">
        <v>0</v>
      </c>
      <c r="O638" s="165">
        <f>ROUND(E638*N638,2)</f>
        <v>0</v>
      </c>
      <c r="P638" s="165">
        <v>0</v>
      </c>
      <c r="Q638" s="165">
        <f>ROUND(E638*P638,2)</f>
        <v>0</v>
      </c>
      <c r="R638" s="165"/>
      <c r="S638" s="165" t="s">
        <v>243</v>
      </c>
      <c r="T638" s="165" t="s">
        <v>221</v>
      </c>
      <c r="U638" s="165">
        <v>0</v>
      </c>
      <c r="V638" s="165">
        <f>ROUND(E638*U638,2)</f>
        <v>0</v>
      </c>
      <c r="W638" s="165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 t="s">
        <v>840</v>
      </c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</row>
    <row r="639" spans="1:60" ht="12.75" outlineLevel="1">
      <c r="A639" s="182"/>
      <c r="B639" s="183"/>
      <c r="C639" s="184" t="s">
        <v>927</v>
      </c>
      <c r="D639" s="185"/>
      <c r="E639" s="186">
        <v>1</v>
      </c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 t="s">
        <v>267</v>
      </c>
      <c r="AH639" s="166">
        <v>0</v>
      </c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</row>
    <row r="640" spans="1:33" ht="12.75">
      <c r="A640" s="149" t="s">
        <v>214</v>
      </c>
      <c r="B640" s="150" t="s">
        <v>100</v>
      </c>
      <c r="C640" s="151" t="s">
        <v>101</v>
      </c>
      <c r="D640" s="152"/>
      <c r="E640" s="153"/>
      <c r="F640" s="154"/>
      <c r="G640" s="155">
        <f>SUMIF(AG641:AG641,"&lt;&gt;NOR",G641:G641)</f>
        <v>0</v>
      </c>
      <c r="H640" s="156"/>
      <c r="I640" s="156">
        <f>SUM(I641:I641)</f>
        <v>0</v>
      </c>
      <c r="J640" s="156"/>
      <c r="K640" s="156">
        <f>SUM(K641:K641)</f>
        <v>0</v>
      </c>
      <c r="L640" s="156"/>
      <c r="M640" s="156">
        <f>SUM(M641:M641)</f>
        <v>0</v>
      </c>
      <c r="N640" s="156"/>
      <c r="O640" s="156">
        <f>SUM(O641:O641)</f>
        <v>0</v>
      </c>
      <c r="P640" s="156"/>
      <c r="Q640" s="156">
        <f>SUM(Q641:Q641)</f>
        <v>0</v>
      </c>
      <c r="R640" s="156"/>
      <c r="S640" s="156"/>
      <c r="T640" s="156"/>
      <c r="U640" s="156"/>
      <c r="V640" s="156">
        <f>SUM(V641:V641)</f>
        <v>0</v>
      </c>
      <c r="W640" s="156"/>
      <c r="AG640" s="1" t="s">
        <v>215</v>
      </c>
    </row>
    <row r="641" spans="1:60" ht="12.75" outlineLevel="1">
      <c r="A641" s="157">
        <v>150</v>
      </c>
      <c r="B641" s="158" t="s">
        <v>928</v>
      </c>
      <c r="C641" s="159" t="s">
        <v>929</v>
      </c>
      <c r="D641" s="160" t="s">
        <v>930</v>
      </c>
      <c r="E641" s="161">
        <v>250</v>
      </c>
      <c r="F641" s="162"/>
      <c r="G641" s="163">
        <f>ROUND(E641*F641,2)</f>
        <v>0</v>
      </c>
      <c r="H641" s="164"/>
      <c r="I641" s="165">
        <f>ROUND(E641*H641,2)</f>
        <v>0</v>
      </c>
      <c r="J641" s="164"/>
      <c r="K641" s="165">
        <f>ROUND(E641*J641,2)</f>
        <v>0</v>
      </c>
      <c r="L641" s="165">
        <v>21</v>
      </c>
      <c r="M641" s="165">
        <f>G641*(1+L641/100)</f>
        <v>0</v>
      </c>
      <c r="N641" s="165">
        <v>0</v>
      </c>
      <c r="O641" s="165">
        <f>ROUND(E641*N641,2)</f>
        <v>0</v>
      </c>
      <c r="P641" s="165">
        <v>0</v>
      </c>
      <c r="Q641" s="165">
        <f>ROUND(E641*P641,2)</f>
        <v>0</v>
      </c>
      <c r="R641" s="165"/>
      <c r="S641" s="165" t="s">
        <v>220</v>
      </c>
      <c r="T641" s="165" t="s">
        <v>221</v>
      </c>
      <c r="U641" s="165">
        <v>0</v>
      </c>
      <c r="V641" s="165">
        <f>ROUND(E641*U641,2)</f>
        <v>0</v>
      </c>
      <c r="W641" s="165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 t="s">
        <v>265</v>
      </c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</row>
    <row r="642" spans="1:33" ht="12.75">
      <c r="A642" s="149" t="s">
        <v>214</v>
      </c>
      <c r="B642" s="150" t="s">
        <v>106</v>
      </c>
      <c r="C642" s="151" t="s">
        <v>107</v>
      </c>
      <c r="D642" s="152"/>
      <c r="E642" s="153"/>
      <c r="F642" s="154"/>
      <c r="G642" s="155">
        <f>SUMIF(AG643:AG660,"&lt;&gt;NOR",G643:G660)</f>
        <v>0</v>
      </c>
      <c r="H642" s="156"/>
      <c r="I642" s="156">
        <f>SUM(I643:I660)</f>
        <v>0</v>
      </c>
      <c r="J642" s="156"/>
      <c r="K642" s="156">
        <f>SUM(K643:K660)</f>
        <v>0</v>
      </c>
      <c r="L642" s="156"/>
      <c r="M642" s="156">
        <f>SUM(M643:M660)</f>
        <v>0</v>
      </c>
      <c r="N642" s="156"/>
      <c r="O642" s="156">
        <f>SUM(O643:O660)</f>
        <v>0</v>
      </c>
      <c r="P642" s="156"/>
      <c r="Q642" s="156">
        <f>SUM(Q643:Q660)</f>
        <v>0</v>
      </c>
      <c r="R642" s="156"/>
      <c r="S642" s="156"/>
      <c r="T642" s="156"/>
      <c r="U642" s="156"/>
      <c r="V642" s="156">
        <f>SUM(V643:V660)</f>
        <v>0</v>
      </c>
      <c r="W642" s="156"/>
      <c r="AG642" s="1" t="s">
        <v>215</v>
      </c>
    </row>
    <row r="643" spans="1:60" ht="22.5" outlineLevel="1">
      <c r="A643" s="167">
        <v>151</v>
      </c>
      <c r="B643" s="168" t="s">
        <v>931</v>
      </c>
      <c r="C643" s="169" t="s">
        <v>932</v>
      </c>
      <c r="D643" s="170" t="s">
        <v>288</v>
      </c>
      <c r="E643" s="171">
        <v>418.38</v>
      </c>
      <c r="F643" s="172"/>
      <c r="G643" s="173">
        <f>ROUND(E643*F643,2)</f>
        <v>0</v>
      </c>
      <c r="H643" s="164"/>
      <c r="I643" s="165">
        <f>ROUND(E643*H643,2)</f>
        <v>0</v>
      </c>
      <c r="J643" s="164"/>
      <c r="K643" s="165">
        <f>ROUND(E643*J643,2)</f>
        <v>0</v>
      </c>
      <c r="L643" s="165">
        <v>21</v>
      </c>
      <c r="M643" s="165">
        <f>G643*(1+L643/100)</f>
        <v>0</v>
      </c>
      <c r="N643" s="165">
        <v>0</v>
      </c>
      <c r="O643" s="165">
        <f>ROUND(E643*N643,2)</f>
        <v>0</v>
      </c>
      <c r="P643" s="165">
        <v>0</v>
      </c>
      <c r="Q643" s="165">
        <f>ROUND(E643*P643,2)</f>
        <v>0</v>
      </c>
      <c r="R643" s="165"/>
      <c r="S643" s="165" t="s">
        <v>220</v>
      </c>
      <c r="T643" s="165" t="s">
        <v>221</v>
      </c>
      <c r="U643" s="165">
        <v>0</v>
      </c>
      <c r="V643" s="165">
        <f>ROUND(E643*U643,2)</f>
        <v>0</v>
      </c>
      <c r="W643" s="165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 t="s">
        <v>265</v>
      </c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</row>
    <row r="644" spans="1:60" ht="12.75" outlineLevel="1">
      <c r="A644" s="182"/>
      <c r="B644" s="183"/>
      <c r="C644" s="184" t="s">
        <v>933</v>
      </c>
      <c r="D644" s="185"/>
      <c r="E644" s="186">
        <v>230.88</v>
      </c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 t="s">
        <v>267</v>
      </c>
      <c r="AH644" s="166">
        <v>0</v>
      </c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</row>
    <row r="645" spans="1:60" ht="12.75" outlineLevel="1">
      <c r="A645" s="182"/>
      <c r="B645" s="183"/>
      <c r="C645" s="184" t="s">
        <v>782</v>
      </c>
      <c r="D645" s="185"/>
      <c r="E645" s="186">
        <v>187.5</v>
      </c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 t="s">
        <v>267</v>
      </c>
      <c r="AH645" s="166">
        <v>0</v>
      </c>
      <c r="AI645" s="166"/>
      <c r="AJ645" s="166"/>
      <c r="AK645" s="166"/>
      <c r="AL645" s="166"/>
      <c r="AM645" s="166"/>
      <c r="AN645" s="166"/>
      <c r="AO645" s="166"/>
      <c r="AP645" s="166"/>
      <c r="AQ645" s="166"/>
      <c r="AR645" s="166"/>
      <c r="AS645" s="166"/>
      <c r="AT645" s="166"/>
      <c r="AU645" s="166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6"/>
      <c r="BF645" s="166"/>
      <c r="BG645" s="166"/>
      <c r="BH645" s="166"/>
    </row>
    <row r="646" spans="1:60" ht="45" outlineLevel="1">
      <c r="A646" s="167">
        <v>152</v>
      </c>
      <c r="B646" s="168" t="s">
        <v>934</v>
      </c>
      <c r="C646" s="169" t="s">
        <v>935</v>
      </c>
      <c r="D646" s="170" t="s">
        <v>288</v>
      </c>
      <c r="E646" s="171">
        <v>836.76</v>
      </c>
      <c r="F646" s="172"/>
      <c r="G646" s="173">
        <f>ROUND(E646*F646,2)</f>
        <v>0</v>
      </c>
      <c r="H646" s="164"/>
      <c r="I646" s="165">
        <f>ROUND(E646*H646,2)</f>
        <v>0</v>
      </c>
      <c r="J646" s="164"/>
      <c r="K646" s="165">
        <f>ROUND(E646*J646,2)</f>
        <v>0</v>
      </c>
      <c r="L646" s="165">
        <v>21</v>
      </c>
      <c r="M646" s="165">
        <f>G646*(1+L646/100)</f>
        <v>0</v>
      </c>
      <c r="N646" s="165">
        <v>0</v>
      </c>
      <c r="O646" s="165">
        <f>ROUND(E646*N646,2)</f>
        <v>0</v>
      </c>
      <c r="P646" s="165">
        <v>0</v>
      </c>
      <c r="Q646" s="165">
        <f>ROUND(E646*P646,2)</f>
        <v>0</v>
      </c>
      <c r="R646" s="165"/>
      <c r="S646" s="165" t="s">
        <v>220</v>
      </c>
      <c r="T646" s="165" t="s">
        <v>221</v>
      </c>
      <c r="U646" s="165">
        <v>0</v>
      </c>
      <c r="V646" s="165">
        <f>ROUND(E646*U646,2)</f>
        <v>0</v>
      </c>
      <c r="W646" s="165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 t="s">
        <v>265</v>
      </c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</row>
    <row r="647" spans="1:60" ht="12.75" outlineLevel="1">
      <c r="A647" s="182"/>
      <c r="B647" s="183"/>
      <c r="C647" s="184" t="s">
        <v>936</v>
      </c>
      <c r="D647" s="185"/>
      <c r="E647" s="186">
        <v>836.76</v>
      </c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 t="s">
        <v>267</v>
      </c>
      <c r="AH647" s="166">
        <v>0</v>
      </c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</row>
    <row r="648" spans="1:60" ht="22.5" outlineLevel="1">
      <c r="A648" s="157">
        <v>153</v>
      </c>
      <c r="B648" s="158" t="s">
        <v>937</v>
      </c>
      <c r="C648" s="159" t="s">
        <v>938</v>
      </c>
      <c r="D648" s="160" t="s">
        <v>288</v>
      </c>
      <c r="E648" s="161">
        <v>418.38</v>
      </c>
      <c r="F648" s="162"/>
      <c r="G648" s="163">
        <f>ROUND(E648*F648,2)</f>
        <v>0</v>
      </c>
      <c r="H648" s="164"/>
      <c r="I648" s="165">
        <f>ROUND(E648*H648,2)</f>
        <v>0</v>
      </c>
      <c r="J648" s="164"/>
      <c r="K648" s="165">
        <f>ROUND(E648*J648,2)</f>
        <v>0</v>
      </c>
      <c r="L648" s="165">
        <v>21</v>
      </c>
      <c r="M648" s="165">
        <f>G648*(1+L648/100)</f>
        <v>0</v>
      </c>
      <c r="N648" s="165">
        <v>0</v>
      </c>
      <c r="O648" s="165">
        <f>ROUND(E648*N648,2)</f>
        <v>0</v>
      </c>
      <c r="P648" s="165">
        <v>0</v>
      </c>
      <c r="Q648" s="165">
        <f>ROUND(E648*P648,2)</f>
        <v>0</v>
      </c>
      <c r="R648" s="165"/>
      <c r="S648" s="165" t="s">
        <v>220</v>
      </c>
      <c r="T648" s="165" t="s">
        <v>221</v>
      </c>
      <c r="U648" s="165">
        <v>0</v>
      </c>
      <c r="V648" s="165">
        <f>ROUND(E648*U648,2)</f>
        <v>0</v>
      </c>
      <c r="W648" s="165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 t="s">
        <v>265</v>
      </c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</row>
    <row r="649" spans="1:60" ht="22.5" outlineLevel="1">
      <c r="A649" s="167">
        <v>154</v>
      </c>
      <c r="B649" s="168" t="s">
        <v>939</v>
      </c>
      <c r="C649" s="169" t="s">
        <v>940</v>
      </c>
      <c r="D649" s="170" t="s">
        <v>288</v>
      </c>
      <c r="E649" s="171">
        <v>572.6</v>
      </c>
      <c r="F649" s="172"/>
      <c r="G649" s="173">
        <f>ROUND(E649*F649,2)</f>
        <v>0</v>
      </c>
      <c r="H649" s="164"/>
      <c r="I649" s="165">
        <f>ROUND(E649*H649,2)</f>
        <v>0</v>
      </c>
      <c r="J649" s="164"/>
      <c r="K649" s="165">
        <f>ROUND(E649*J649,2)</f>
        <v>0</v>
      </c>
      <c r="L649" s="165">
        <v>21</v>
      </c>
      <c r="M649" s="165">
        <f>G649*(1+L649/100)</f>
        <v>0</v>
      </c>
      <c r="N649" s="165">
        <v>0</v>
      </c>
      <c r="O649" s="165">
        <f>ROUND(E649*N649,2)</f>
        <v>0</v>
      </c>
      <c r="P649" s="165">
        <v>0</v>
      </c>
      <c r="Q649" s="165">
        <f>ROUND(E649*P649,2)</f>
        <v>0</v>
      </c>
      <c r="R649" s="165"/>
      <c r="S649" s="165" t="s">
        <v>220</v>
      </c>
      <c r="T649" s="165" t="s">
        <v>221</v>
      </c>
      <c r="U649" s="165">
        <v>0</v>
      </c>
      <c r="V649" s="165">
        <f>ROUND(E649*U649,2)</f>
        <v>0</v>
      </c>
      <c r="W649" s="165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 t="s">
        <v>265</v>
      </c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</row>
    <row r="650" spans="1:60" ht="33.75" outlineLevel="1">
      <c r="A650" s="182"/>
      <c r="B650" s="183"/>
      <c r="C650" s="184" t="s">
        <v>941</v>
      </c>
      <c r="D650" s="185"/>
      <c r="E650" s="186">
        <v>263.5</v>
      </c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 t="s">
        <v>267</v>
      </c>
      <c r="AH650" s="166">
        <v>0</v>
      </c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</row>
    <row r="651" spans="1:60" ht="33.75" outlineLevel="1">
      <c r="A651" s="182"/>
      <c r="B651" s="183"/>
      <c r="C651" s="184" t="s">
        <v>942</v>
      </c>
      <c r="D651" s="185"/>
      <c r="E651" s="186">
        <v>309.1</v>
      </c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 t="s">
        <v>267</v>
      </c>
      <c r="AH651" s="166">
        <v>0</v>
      </c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</row>
    <row r="652" spans="1:60" ht="22.5" outlineLevel="1">
      <c r="A652" s="167">
        <v>155</v>
      </c>
      <c r="B652" s="168" t="s">
        <v>943</v>
      </c>
      <c r="C652" s="169" t="s">
        <v>944</v>
      </c>
      <c r="D652" s="170" t="s">
        <v>288</v>
      </c>
      <c r="E652" s="171">
        <v>76.45</v>
      </c>
      <c r="F652" s="172"/>
      <c r="G652" s="173">
        <f>ROUND(E652*F652,2)</f>
        <v>0</v>
      </c>
      <c r="H652" s="164"/>
      <c r="I652" s="165">
        <f>ROUND(E652*H652,2)</f>
        <v>0</v>
      </c>
      <c r="J652" s="164"/>
      <c r="K652" s="165">
        <f>ROUND(E652*J652,2)</f>
        <v>0</v>
      </c>
      <c r="L652" s="165">
        <v>21</v>
      </c>
      <c r="M652" s="165">
        <f>G652*(1+L652/100)</f>
        <v>0</v>
      </c>
      <c r="N652" s="165">
        <v>0</v>
      </c>
      <c r="O652" s="165">
        <f>ROUND(E652*N652,2)</f>
        <v>0</v>
      </c>
      <c r="P652" s="165">
        <v>0</v>
      </c>
      <c r="Q652" s="165">
        <f>ROUND(E652*P652,2)</f>
        <v>0</v>
      </c>
      <c r="R652" s="165"/>
      <c r="S652" s="165" t="s">
        <v>220</v>
      </c>
      <c r="T652" s="165" t="s">
        <v>221</v>
      </c>
      <c r="U652" s="165">
        <v>0</v>
      </c>
      <c r="V652" s="165">
        <f>ROUND(E652*U652,2)</f>
        <v>0</v>
      </c>
      <c r="W652" s="165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 t="s">
        <v>265</v>
      </c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</row>
    <row r="653" spans="1:60" ht="12.75" outlineLevel="1">
      <c r="A653" s="182"/>
      <c r="B653" s="183"/>
      <c r="C653" s="184" t="s">
        <v>945</v>
      </c>
      <c r="D653" s="185"/>
      <c r="E653" s="186">
        <v>76.45</v>
      </c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 t="s">
        <v>267</v>
      </c>
      <c r="AH653" s="166">
        <v>0</v>
      </c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</row>
    <row r="654" spans="1:60" ht="22.5" outlineLevel="1">
      <c r="A654" s="167">
        <v>156</v>
      </c>
      <c r="B654" s="168" t="s">
        <v>946</v>
      </c>
      <c r="C654" s="169" t="s">
        <v>947</v>
      </c>
      <c r="D654" s="170" t="s">
        <v>288</v>
      </c>
      <c r="E654" s="171">
        <v>120.85</v>
      </c>
      <c r="F654" s="172"/>
      <c r="G654" s="173">
        <f>ROUND(E654*F654,2)</f>
        <v>0</v>
      </c>
      <c r="H654" s="164"/>
      <c r="I654" s="165">
        <f>ROUND(E654*H654,2)</f>
        <v>0</v>
      </c>
      <c r="J654" s="164"/>
      <c r="K654" s="165">
        <f>ROUND(E654*J654,2)</f>
        <v>0</v>
      </c>
      <c r="L654" s="165">
        <v>21</v>
      </c>
      <c r="M654" s="165">
        <f>G654*(1+L654/100)</f>
        <v>0</v>
      </c>
      <c r="N654" s="165">
        <v>0</v>
      </c>
      <c r="O654" s="165">
        <f>ROUND(E654*N654,2)</f>
        <v>0</v>
      </c>
      <c r="P654" s="165">
        <v>0</v>
      </c>
      <c r="Q654" s="165">
        <f>ROUND(E654*P654,2)</f>
        <v>0</v>
      </c>
      <c r="R654" s="165"/>
      <c r="S654" s="165" t="s">
        <v>220</v>
      </c>
      <c r="T654" s="165" t="s">
        <v>221</v>
      </c>
      <c r="U654" s="165">
        <v>0</v>
      </c>
      <c r="V654" s="165">
        <f>ROUND(E654*U654,2)</f>
        <v>0</v>
      </c>
      <c r="W654" s="165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 t="s">
        <v>265</v>
      </c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</row>
    <row r="655" spans="1:60" ht="12.75" outlineLevel="1">
      <c r="A655" s="182"/>
      <c r="B655" s="183"/>
      <c r="C655" s="184" t="s">
        <v>948</v>
      </c>
      <c r="D655" s="185"/>
      <c r="E655" s="186">
        <v>22.2</v>
      </c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 t="s">
        <v>267</v>
      </c>
      <c r="AH655" s="166">
        <v>0</v>
      </c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</row>
    <row r="656" spans="1:60" ht="12.75" outlineLevel="1">
      <c r="A656" s="182"/>
      <c r="B656" s="183"/>
      <c r="C656" s="184" t="s">
        <v>949</v>
      </c>
      <c r="D656" s="185"/>
      <c r="E656" s="186">
        <v>22.2</v>
      </c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 t="s">
        <v>267</v>
      </c>
      <c r="AH656" s="166">
        <v>0</v>
      </c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</row>
    <row r="657" spans="1:60" ht="12.75" outlineLevel="1">
      <c r="A657" s="182"/>
      <c r="B657" s="183"/>
      <c r="C657" s="184" t="s">
        <v>945</v>
      </c>
      <c r="D657" s="185"/>
      <c r="E657" s="186">
        <v>76.45</v>
      </c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 t="s">
        <v>267</v>
      </c>
      <c r="AH657" s="166">
        <v>0</v>
      </c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</row>
    <row r="658" spans="1:60" ht="12.75" outlineLevel="1">
      <c r="A658" s="157">
        <v>157</v>
      </c>
      <c r="B658" s="158" t="s">
        <v>950</v>
      </c>
      <c r="C658" s="159" t="s">
        <v>951</v>
      </c>
      <c r="D658" s="160" t="s">
        <v>288</v>
      </c>
      <c r="E658" s="161">
        <v>418.38</v>
      </c>
      <c r="F658" s="162"/>
      <c r="G658" s="163">
        <f>ROUND(E658*F658,2)</f>
        <v>0</v>
      </c>
      <c r="H658" s="164"/>
      <c r="I658" s="165">
        <f>ROUND(E658*H658,2)</f>
        <v>0</v>
      </c>
      <c r="J658" s="164"/>
      <c r="K658" s="165">
        <f>ROUND(E658*J658,2)</f>
        <v>0</v>
      </c>
      <c r="L658" s="165">
        <v>21</v>
      </c>
      <c r="M658" s="165">
        <f>G658*(1+L658/100)</f>
        <v>0</v>
      </c>
      <c r="N658" s="165">
        <v>0</v>
      </c>
      <c r="O658" s="165">
        <f>ROUND(E658*N658,2)</f>
        <v>0</v>
      </c>
      <c r="P658" s="165">
        <v>0</v>
      </c>
      <c r="Q658" s="165">
        <f>ROUND(E658*P658,2)</f>
        <v>0</v>
      </c>
      <c r="R658" s="165"/>
      <c r="S658" s="165" t="s">
        <v>220</v>
      </c>
      <c r="T658" s="165" t="s">
        <v>221</v>
      </c>
      <c r="U658" s="165">
        <v>0</v>
      </c>
      <c r="V658" s="165">
        <f>ROUND(E658*U658,2)</f>
        <v>0</v>
      </c>
      <c r="W658" s="165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 t="s">
        <v>265</v>
      </c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</row>
    <row r="659" spans="1:60" ht="33.75" outlineLevel="1">
      <c r="A659" s="157">
        <v>158</v>
      </c>
      <c r="B659" s="158" t="s">
        <v>952</v>
      </c>
      <c r="C659" s="159" t="s">
        <v>953</v>
      </c>
      <c r="D659" s="160" t="s">
        <v>288</v>
      </c>
      <c r="E659" s="161">
        <v>836.76</v>
      </c>
      <c r="F659" s="162"/>
      <c r="G659" s="163">
        <f>ROUND(E659*F659,2)</f>
        <v>0</v>
      </c>
      <c r="H659" s="164"/>
      <c r="I659" s="165">
        <f>ROUND(E659*H659,2)</f>
        <v>0</v>
      </c>
      <c r="J659" s="164"/>
      <c r="K659" s="165">
        <f>ROUND(E659*J659,2)</f>
        <v>0</v>
      </c>
      <c r="L659" s="165">
        <v>21</v>
      </c>
      <c r="M659" s="165">
        <f>G659*(1+L659/100)</f>
        <v>0</v>
      </c>
      <c r="N659" s="165">
        <v>0</v>
      </c>
      <c r="O659" s="165">
        <f>ROUND(E659*N659,2)</f>
        <v>0</v>
      </c>
      <c r="P659" s="165">
        <v>0</v>
      </c>
      <c r="Q659" s="165">
        <f>ROUND(E659*P659,2)</f>
        <v>0</v>
      </c>
      <c r="R659" s="165"/>
      <c r="S659" s="165" t="s">
        <v>220</v>
      </c>
      <c r="T659" s="165" t="s">
        <v>221</v>
      </c>
      <c r="U659" s="165">
        <v>0</v>
      </c>
      <c r="V659" s="165">
        <f>ROUND(E659*U659,2)</f>
        <v>0</v>
      </c>
      <c r="W659" s="165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 t="s">
        <v>265</v>
      </c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</row>
    <row r="660" spans="1:60" ht="12.75" outlineLevel="1">
      <c r="A660" s="157">
        <v>159</v>
      </c>
      <c r="B660" s="158" t="s">
        <v>954</v>
      </c>
      <c r="C660" s="159" t="s">
        <v>955</v>
      </c>
      <c r="D660" s="160" t="s">
        <v>288</v>
      </c>
      <c r="E660" s="161">
        <v>418.38</v>
      </c>
      <c r="F660" s="162"/>
      <c r="G660" s="163">
        <f>ROUND(E660*F660,2)</f>
        <v>0</v>
      </c>
      <c r="H660" s="164"/>
      <c r="I660" s="165">
        <f>ROUND(E660*H660,2)</f>
        <v>0</v>
      </c>
      <c r="J660" s="164"/>
      <c r="K660" s="165">
        <f>ROUND(E660*J660,2)</f>
        <v>0</v>
      </c>
      <c r="L660" s="165">
        <v>21</v>
      </c>
      <c r="M660" s="165">
        <f>G660*(1+L660/100)</f>
        <v>0</v>
      </c>
      <c r="N660" s="165">
        <v>0</v>
      </c>
      <c r="O660" s="165">
        <f>ROUND(E660*N660,2)</f>
        <v>0</v>
      </c>
      <c r="P660" s="165">
        <v>0</v>
      </c>
      <c r="Q660" s="165">
        <f>ROUND(E660*P660,2)</f>
        <v>0</v>
      </c>
      <c r="R660" s="165"/>
      <c r="S660" s="165" t="s">
        <v>220</v>
      </c>
      <c r="T660" s="165" t="s">
        <v>221</v>
      </c>
      <c r="U660" s="165">
        <v>0</v>
      </c>
      <c r="V660" s="165">
        <f>ROUND(E660*U660,2)</f>
        <v>0</v>
      </c>
      <c r="W660" s="165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 t="s">
        <v>265</v>
      </c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</row>
    <row r="661" spans="1:33" ht="25.5">
      <c r="A661" s="149" t="s">
        <v>214</v>
      </c>
      <c r="B661" s="150" t="s">
        <v>108</v>
      </c>
      <c r="C661" s="151" t="s">
        <v>109</v>
      </c>
      <c r="D661" s="152"/>
      <c r="E661" s="153"/>
      <c r="F661" s="154"/>
      <c r="G661" s="155">
        <f>SUMIF(AG662:AG675,"&lt;&gt;NOR",G662:G675)</f>
        <v>0</v>
      </c>
      <c r="H661" s="156"/>
      <c r="I661" s="156">
        <f>SUM(I662:I675)</f>
        <v>0</v>
      </c>
      <c r="J661" s="156"/>
      <c r="K661" s="156">
        <f>SUM(K662:K675)</f>
        <v>0</v>
      </c>
      <c r="L661" s="156"/>
      <c r="M661" s="156">
        <f>SUM(M662:M675)</f>
        <v>0</v>
      </c>
      <c r="N661" s="156"/>
      <c r="O661" s="156">
        <f>SUM(O662:O675)</f>
        <v>0</v>
      </c>
      <c r="P661" s="156"/>
      <c r="Q661" s="156">
        <f>SUM(Q662:Q675)</f>
        <v>0</v>
      </c>
      <c r="R661" s="156"/>
      <c r="S661" s="156"/>
      <c r="T661" s="156"/>
      <c r="U661" s="156"/>
      <c r="V661" s="156">
        <f>SUM(V662:V675)</f>
        <v>0</v>
      </c>
      <c r="W661" s="156"/>
      <c r="AG661" s="1" t="s">
        <v>215</v>
      </c>
    </row>
    <row r="662" spans="1:60" ht="45" outlineLevel="1">
      <c r="A662" s="167">
        <v>160</v>
      </c>
      <c r="B662" s="168" t="s">
        <v>956</v>
      </c>
      <c r="C662" s="169" t="s">
        <v>957</v>
      </c>
      <c r="D662" s="170" t="s">
        <v>288</v>
      </c>
      <c r="E662" s="171">
        <v>973.8</v>
      </c>
      <c r="F662" s="172"/>
      <c r="G662" s="173">
        <f>ROUND(E662*F662,2)</f>
        <v>0</v>
      </c>
      <c r="H662" s="164"/>
      <c r="I662" s="165">
        <f>ROUND(E662*H662,2)</f>
        <v>0</v>
      </c>
      <c r="J662" s="164"/>
      <c r="K662" s="165">
        <f>ROUND(E662*J662,2)</f>
        <v>0</v>
      </c>
      <c r="L662" s="165">
        <v>21</v>
      </c>
      <c r="M662" s="165">
        <f>G662*(1+L662/100)</f>
        <v>0</v>
      </c>
      <c r="N662" s="165">
        <v>0</v>
      </c>
      <c r="O662" s="165">
        <f>ROUND(E662*N662,2)</f>
        <v>0</v>
      </c>
      <c r="P662" s="165">
        <v>0</v>
      </c>
      <c r="Q662" s="165">
        <f>ROUND(E662*P662,2)</f>
        <v>0</v>
      </c>
      <c r="R662" s="165"/>
      <c r="S662" s="165" t="s">
        <v>220</v>
      </c>
      <c r="T662" s="165" t="s">
        <v>221</v>
      </c>
      <c r="U662" s="165">
        <v>0</v>
      </c>
      <c r="V662" s="165">
        <f>ROUND(E662*U662,2)</f>
        <v>0</v>
      </c>
      <c r="W662" s="165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 t="s">
        <v>265</v>
      </c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</row>
    <row r="663" spans="1:60" ht="45" outlineLevel="1">
      <c r="A663" s="182"/>
      <c r="B663" s="183"/>
      <c r="C663" s="184" t="s">
        <v>958</v>
      </c>
      <c r="D663" s="185"/>
      <c r="E663" s="186">
        <v>318.7</v>
      </c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 t="s">
        <v>267</v>
      </c>
      <c r="AH663" s="166">
        <v>0</v>
      </c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</row>
    <row r="664" spans="1:60" ht="33.75" outlineLevel="1">
      <c r="A664" s="182"/>
      <c r="B664" s="183"/>
      <c r="C664" s="184" t="s">
        <v>959</v>
      </c>
      <c r="D664" s="185"/>
      <c r="E664" s="186">
        <v>349.3</v>
      </c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 t="s">
        <v>267</v>
      </c>
      <c r="AH664" s="166">
        <v>0</v>
      </c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</row>
    <row r="665" spans="1:60" ht="12.75" outlineLevel="1">
      <c r="A665" s="182"/>
      <c r="B665" s="183"/>
      <c r="C665" s="184" t="s">
        <v>960</v>
      </c>
      <c r="D665" s="185"/>
      <c r="E665" s="186">
        <v>305.8</v>
      </c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 t="s">
        <v>267</v>
      </c>
      <c r="AH665" s="166">
        <v>0</v>
      </c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</row>
    <row r="666" spans="1:60" ht="22.5" outlineLevel="1">
      <c r="A666" s="157">
        <v>161</v>
      </c>
      <c r="B666" s="158" t="s">
        <v>961</v>
      </c>
      <c r="C666" s="159" t="s">
        <v>962</v>
      </c>
      <c r="D666" s="160" t="s">
        <v>301</v>
      </c>
      <c r="E666" s="161">
        <v>10</v>
      </c>
      <c r="F666" s="162"/>
      <c r="G666" s="163">
        <f>ROUND(E666*F666,2)</f>
        <v>0</v>
      </c>
      <c r="H666" s="164"/>
      <c r="I666" s="165">
        <f>ROUND(E666*H666,2)</f>
        <v>0</v>
      </c>
      <c r="J666" s="164"/>
      <c r="K666" s="165">
        <f>ROUND(E666*J666,2)</f>
        <v>0</v>
      </c>
      <c r="L666" s="165">
        <v>21</v>
      </c>
      <c r="M666" s="165">
        <f>G666*(1+L666/100)</f>
        <v>0</v>
      </c>
      <c r="N666" s="165">
        <v>0</v>
      </c>
      <c r="O666" s="165">
        <f>ROUND(E666*N666,2)</f>
        <v>0</v>
      </c>
      <c r="P666" s="165">
        <v>0</v>
      </c>
      <c r="Q666" s="165">
        <f>ROUND(E666*P666,2)</f>
        <v>0</v>
      </c>
      <c r="R666" s="165"/>
      <c r="S666" s="165" t="s">
        <v>220</v>
      </c>
      <c r="T666" s="165" t="s">
        <v>221</v>
      </c>
      <c r="U666" s="165">
        <v>0</v>
      </c>
      <c r="V666" s="165">
        <f>ROUND(E666*U666,2)</f>
        <v>0</v>
      </c>
      <c r="W666" s="165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 t="s">
        <v>282</v>
      </c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</row>
    <row r="667" spans="1:60" ht="33.75" outlineLevel="1">
      <c r="A667" s="167">
        <v>162</v>
      </c>
      <c r="B667" s="168" t="s">
        <v>963</v>
      </c>
      <c r="C667" s="169" t="s">
        <v>964</v>
      </c>
      <c r="D667" s="170" t="s">
        <v>301</v>
      </c>
      <c r="E667" s="171">
        <v>180</v>
      </c>
      <c r="F667" s="172"/>
      <c r="G667" s="173">
        <f>ROUND(E667*F667,2)</f>
        <v>0</v>
      </c>
      <c r="H667" s="164"/>
      <c r="I667" s="165">
        <f>ROUND(E667*H667,2)</f>
        <v>0</v>
      </c>
      <c r="J667" s="164"/>
      <c r="K667" s="165">
        <f>ROUND(E667*J667,2)</f>
        <v>0</v>
      </c>
      <c r="L667" s="165">
        <v>21</v>
      </c>
      <c r="M667" s="165">
        <f>G667*(1+L667/100)</f>
        <v>0</v>
      </c>
      <c r="N667" s="165">
        <v>0</v>
      </c>
      <c r="O667" s="165">
        <f>ROUND(E667*N667,2)</f>
        <v>0</v>
      </c>
      <c r="P667" s="165">
        <v>0</v>
      </c>
      <c r="Q667" s="165">
        <f>ROUND(E667*P667,2)</f>
        <v>0</v>
      </c>
      <c r="R667" s="165"/>
      <c r="S667" s="165" t="s">
        <v>220</v>
      </c>
      <c r="T667" s="165" t="s">
        <v>221</v>
      </c>
      <c r="U667" s="165">
        <v>0</v>
      </c>
      <c r="V667" s="165">
        <f>ROUND(E667*U667,2)</f>
        <v>0</v>
      </c>
      <c r="W667" s="165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 t="s">
        <v>265</v>
      </c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</row>
    <row r="668" spans="1:60" ht="12.75" outlineLevel="1">
      <c r="A668" s="182"/>
      <c r="B668" s="183"/>
      <c r="C668" s="184" t="s">
        <v>965</v>
      </c>
      <c r="D668" s="185"/>
      <c r="E668" s="186">
        <v>180</v>
      </c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 t="s">
        <v>267</v>
      </c>
      <c r="AH668" s="166">
        <v>0</v>
      </c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</row>
    <row r="669" spans="1:60" ht="12.75" outlineLevel="1">
      <c r="A669" s="167">
        <v>163</v>
      </c>
      <c r="B669" s="168" t="s">
        <v>966</v>
      </c>
      <c r="C669" s="169" t="s">
        <v>967</v>
      </c>
      <c r="D669" s="170" t="s">
        <v>301</v>
      </c>
      <c r="E669" s="171">
        <v>54</v>
      </c>
      <c r="F669" s="172"/>
      <c r="G669" s="173">
        <f>ROUND(E669*F669,2)</f>
        <v>0</v>
      </c>
      <c r="H669" s="164"/>
      <c r="I669" s="165">
        <f>ROUND(E669*H669,2)</f>
        <v>0</v>
      </c>
      <c r="J669" s="164"/>
      <c r="K669" s="165">
        <f>ROUND(E669*J669,2)</f>
        <v>0</v>
      </c>
      <c r="L669" s="165">
        <v>21</v>
      </c>
      <c r="M669" s="165">
        <f>G669*(1+L669/100)</f>
        <v>0</v>
      </c>
      <c r="N669" s="165">
        <v>0</v>
      </c>
      <c r="O669" s="165">
        <f>ROUND(E669*N669,2)</f>
        <v>0</v>
      </c>
      <c r="P669" s="165">
        <v>0</v>
      </c>
      <c r="Q669" s="165">
        <f>ROUND(E669*P669,2)</f>
        <v>0</v>
      </c>
      <c r="R669" s="165"/>
      <c r="S669" s="165" t="s">
        <v>243</v>
      </c>
      <c r="T669" s="165" t="s">
        <v>221</v>
      </c>
      <c r="U669" s="165">
        <v>0</v>
      </c>
      <c r="V669" s="165">
        <f>ROUND(E669*U669,2)</f>
        <v>0</v>
      </c>
      <c r="W669" s="165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 t="s">
        <v>282</v>
      </c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</row>
    <row r="670" spans="1:60" ht="12.75" outlineLevel="1">
      <c r="A670" s="182"/>
      <c r="B670" s="183"/>
      <c r="C670" s="184" t="s">
        <v>968</v>
      </c>
      <c r="D670" s="185"/>
      <c r="E670" s="186">
        <v>34</v>
      </c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 t="s">
        <v>267</v>
      </c>
      <c r="AH670" s="166">
        <v>0</v>
      </c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</row>
    <row r="671" spans="1:60" ht="12.75" outlineLevel="1">
      <c r="A671" s="182"/>
      <c r="B671" s="183"/>
      <c r="C671" s="184" t="s">
        <v>969</v>
      </c>
      <c r="D671" s="185"/>
      <c r="E671" s="186">
        <v>18</v>
      </c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 t="s">
        <v>267</v>
      </c>
      <c r="AH671" s="166">
        <v>0</v>
      </c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</row>
    <row r="672" spans="1:60" ht="12.75" outlineLevel="1">
      <c r="A672" s="182"/>
      <c r="B672" s="183"/>
      <c r="C672" s="184" t="s">
        <v>970</v>
      </c>
      <c r="D672" s="185"/>
      <c r="E672" s="186">
        <v>2</v>
      </c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 t="s">
        <v>267</v>
      </c>
      <c r="AH672" s="166">
        <v>0</v>
      </c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</row>
    <row r="673" spans="1:60" ht="12.75" outlineLevel="1">
      <c r="A673" s="167">
        <v>164</v>
      </c>
      <c r="B673" s="168" t="s">
        <v>971</v>
      </c>
      <c r="C673" s="169" t="s">
        <v>972</v>
      </c>
      <c r="D673" s="170" t="s">
        <v>301</v>
      </c>
      <c r="E673" s="171">
        <v>48</v>
      </c>
      <c r="F673" s="172"/>
      <c r="G673" s="173">
        <f>ROUND(E673*F673,2)</f>
        <v>0</v>
      </c>
      <c r="H673" s="164"/>
      <c r="I673" s="165">
        <f>ROUND(E673*H673,2)</f>
        <v>0</v>
      </c>
      <c r="J673" s="164"/>
      <c r="K673" s="165">
        <f>ROUND(E673*J673,2)</f>
        <v>0</v>
      </c>
      <c r="L673" s="165">
        <v>21</v>
      </c>
      <c r="M673" s="165">
        <f>G673*(1+L673/100)</f>
        <v>0</v>
      </c>
      <c r="N673" s="165">
        <v>0</v>
      </c>
      <c r="O673" s="165">
        <f>ROUND(E673*N673,2)</f>
        <v>0</v>
      </c>
      <c r="P673" s="165">
        <v>0</v>
      </c>
      <c r="Q673" s="165">
        <f>ROUND(E673*P673,2)</f>
        <v>0</v>
      </c>
      <c r="R673" s="165"/>
      <c r="S673" s="165" t="s">
        <v>243</v>
      </c>
      <c r="T673" s="165" t="s">
        <v>221</v>
      </c>
      <c r="U673" s="165">
        <v>0</v>
      </c>
      <c r="V673" s="165">
        <f>ROUND(E673*U673,2)</f>
        <v>0</v>
      </c>
      <c r="W673" s="165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 t="s">
        <v>282</v>
      </c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</row>
    <row r="674" spans="1:60" ht="12.75" outlineLevel="1">
      <c r="A674" s="182"/>
      <c r="B674" s="183"/>
      <c r="C674" s="184" t="s">
        <v>973</v>
      </c>
      <c r="D674" s="185"/>
      <c r="E674" s="186">
        <v>48</v>
      </c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 t="s">
        <v>267</v>
      </c>
      <c r="AH674" s="166">
        <v>0</v>
      </c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</row>
    <row r="675" spans="1:60" ht="33.75" outlineLevel="1">
      <c r="A675" s="157">
        <v>165</v>
      </c>
      <c r="B675" s="158" t="s">
        <v>974</v>
      </c>
      <c r="C675" s="159" t="s">
        <v>975</v>
      </c>
      <c r="D675" s="160" t="s">
        <v>301</v>
      </c>
      <c r="E675" s="161">
        <v>10</v>
      </c>
      <c r="F675" s="162"/>
      <c r="G675" s="163">
        <f>ROUND(E675*F675,2)</f>
        <v>0</v>
      </c>
      <c r="H675" s="164"/>
      <c r="I675" s="165">
        <f>ROUND(E675*H675,2)</f>
        <v>0</v>
      </c>
      <c r="J675" s="164"/>
      <c r="K675" s="165">
        <f>ROUND(E675*J675,2)</f>
        <v>0</v>
      </c>
      <c r="L675" s="165">
        <v>21</v>
      </c>
      <c r="M675" s="165">
        <f>G675*(1+L675/100)</f>
        <v>0</v>
      </c>
      <c r="N675" s="165">
        <v>0</v>
      </c>
      <c r="O675" s="165">
        <f>ROUND(E675*N675,2)</f>
        <v>0</v>
      </c>
      <c r="P675" s="165">
        <v>0</v>
      </c>
      <c r="Q675" s="165">
        <f>ROUND(E675*P675,2)</f>
        <v>0</v>
      </c>
      <c r="R675" s="165" t="s">
        <v>219</v>
      </c>
      <c r="S675" s="165" t="s">
        <v>220</v>
      </c>
      <c r="T675" s="165" t="s">
        <v>221</v>
      </c>
      <c r="U675" s="165">
        <v>0</v>
      </c>
      <c r="V675" s="165">
        <f>ROUND(E675*U675,2)</f>
        <v>0</v>
      </c>
      <c r="W675" s="165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 t="s">
        <v>222</v>
      </c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</row>
    <row r="676" spans="1:33" ht="12.75">
      <c r="A676" s="149" t="s">
        <v>214</v>
      </c>
      <c r="B676" s="150" t="s">
        <v>110</v>
      </c>
      <c r="C676" s="151" t="s">
        <v>111</v>
      </c>
      <c r="D676" s="152"/>
      <c r="E676" s="153"/>
      <c r="F676" s="154"/>
      <c r="G676" s="155">
        <f>SUMIF(AG677:AG776,"&lt;&gt;NOR",G677:G776)</f>
        <v>0</v>
      </c>
      <c r="H676" s="156"/>
      <c r="I676" s="156">
        <f>SUM(I677:I776)</f>
        <v>0</v>
      </c>
      <c r="J676" s="156"/>
      <c r="K676" s="156">
        <f>SUM(K677:K776)</f>
        <v>0</v>
      </c>
      <c r="L676" s="156"/>
      <c r="M676" s="156">
        <f>SUM(M677:M776)</f>
        <v>0</v>
      </c>
      <c r="N676" s="156"/>
      <c r="O676" s="156">
        <f>SUM(O677:O776)</f>
        <v>0</v>
      </c>
      <c r="P676" s="156"/>
      <c r="Q676" s="156">
        <f>SUM(Q677:Q776)</f>
        <v>0</v>
      </c>
      <c r="R676" s="156"/>
      <c r="S676" s="156"/>
      <c r="T676" s="156"/>
      <c r="U676" s="156"/>
      <c r="V676" s="156">
        <f>SUM(V677:V776)</f>
        <v>0</v>
      </c>
      <c r="W676" s="156"/>
      <c r="AG676" s="1" t="s">
        <v>215</v>
      </c>
    </row>
    <row r="677" spans="1:60" ht="12.75" outlineLevel="1">
      <c r="A677" s="167">
        <v>166</v>
      </c>
      <c r="B677" s="168" t="s">
        <v>976</v>
      </c>
      <c r="C677" s="169" t="s">
        <v>977</v>
      </c>
      <c r="D677" s="170" t="s">
        <v>264</v>
      </c>
      <c r="E677" s="171">
        <v>29.4</v>
      </c>
      <c r="F677" s="172"/>
      <c r="G677" s="173">
        <f>ROUND(E677*F677,2)</f>
        <v>0</v>
      </c>
      <c r="H677" s="164"/>
      <c r="I677" s="165">
        <f>ROUND(E677*H677,2)</f>
        <v>0</v>
      </c>
      <c r="J677" s="164"/>
      <c r="K677" s="165">
        <f>ROUND(E677*J677,2)</f>
        <v>0</v>
      </c>
      <c r="L677" s="165">
        <v>21</v>
      </c>
      <c r="M677" s="165">
        <f>G677*(1+L677/100)</f>
        <v>0</v>
      </c>
      <c r="N677" s="165">
        <v>0</v>
      </c>
      <c r="O677" s="165">
        <f>ROUND(E677*N677,2)</f>
        <v>0</v>
      </c>
      <c r="P677" s="165">
        <v>0</v>
      </c>
      <c r="Q677" s="165">
        <f>ROUND(E677*P677,2)</f>
        <v>0</v>
      </c>
      <c r="R677" s="165"/>
      <c r="S677" s="165" t="s">
        <v>220</v>
      </c>
      <c r="T677" s="165" t="s">
        <v>221</v>
      </c>
      <c r="U677" s="165">
        <v>0</v>
      </c>
      <c r="V677" s="165">
        <f>ROUND(E677*U677,2)</f>
        <v>0</v>
      </c>
      <c r="W677" s="165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 t="s">
        <v>265</v>
      </c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</row>
    <row r="678" spans="1:60" ht="12.75" outlineLevel="1">
      <c r="A678" s="182"/>
      <c r="B678" s="183"/>
      <c r="C678" s="184" t="s">
        <v>978</v>
      </c>
      <c r="D678" s="185"/>
      <c r="E678" s="186">
        <v>29.4</v>
      </c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 t="s">
        <v>267</v>
      </c>
      <c r="AH678" s="166">
        <v>0</v>
      </c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</row>
    <row r="679" spans="1:60" ht="12.75" outlineLevel="1">
      <c r="A679" s="167">
        <v>167</v>
      </c>
      <c r="B679" s="168" t="s">
        <v>979</v>
      </c>
      <c r="C679" s="169" t="s">
        <v>980</v>
      </c>
      <c r="D679" s="170" t="s">
        <v>264</v>
      </c>
      <c r="E679" s="171">
        <v>1.02</v>
      </c>
      <c r="F679" s="172"/>
      <c r="G679" s="173">
        <f>ROUND(E679*F679,2)</f>
        <v>0</v>
      </c>
      <c r="H679" s="164"/>
      <c r="I679" s="165">
        <f>ROUND(E679*H679,2)</f>
        <v>0</v>
      </c>
      <c r="J679" s="164"/>
      <c r="K679" s="165">
        <f>ROUND(E679*J679,2)</f>
        <v>0</v>
      </c>
      <c r="L679" s="165">
        <v>21</v>
      </c>
      <c r="M679" s="165">
        <f>G679*(1+L679/100)</f>
        <v>0</v>
      </c>
      <c r="N679" s="165">
        <v>0</v>
      </c>
      <c r="O679" s="165">
        <f>ROUND(E679*N679,2)</f>
        <v>0</v>
      </c>
      <c r="P679" s="165">
        <v>0</v>
      </c>
      <c r="Q679" s="165">
        <f>ROUND(E679*P679,2)</f>
        <v>0</v>
      </c>
      <c r="R679" s="165"/>
      <c r="S679" s="165" t="s">
        <v>220</v>
      </c>
      <c r="T679" s="165" t="s">
        <v>221</v>
      </c>
      <c r="U679" s="165">
        <v>0</v>
      </c>
      <c r="V679" s="165">
        <f>ROUND(E679*U679,2)</f>
        <v>0</v>
      </c>
      <c r="W679" s="165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 t="s">
        <v>265</v>
      </c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</row>
    <row r="680" spans="1:60" ht="12.75" outlineLevel="1">
      <c r="A680" s="182"/>
      <c r="B680" s="183"/>
      <c r="C680" s="184" t="s">
        <v>981</v>
      </c>
      <c r="D680" s="185"/>
      <c r="E680" s="186">
        <v>1.02</v>
      </c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 t="s">
        <v>267</v>
      </c>
      <c r="AH680" s="166">
        <v>0</v>
      </c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</row>
    <row r="681" spans="1:60" ht="33.75" outlineLevel="1">
      <c r="A681" s="167">
        <v>168</v>
      </c>
      <c r="B681" s="168" t="s">
        <v>982</v>
      </c>
      <c r="C681" s="169" t="s">
        <v>983</v>
      </c>
      <c r="D681" s="170" t="s">
        <v>264</v>
      </c>
      <c r="E681" s="171">
        <v>105.95363</v>
      </c>
      <c r="F681" s="172"/>
      <c r="G681" s="173">
        <f>ROUND(E681*F681,2)</f>
        <v>0</v>
      </c>
      <c r="H681" s="164"/>
      <c r="I681" s="165">
        <f>ROUND(E681*H681,2)</f>
        <v>0</v>
      </c>
      <c r="J681" s="164"/>
      <c r="K681" s="165">
        <f>ROUND(E681*J681,2)</f>
        <v>0</v>
      </c>
      <c r="L681" s="165">
        <v>21</v>
      </c>
      <c r="M681" s="165">
        <f>G681*(1+L681/100)</f>
        <v>0</v>
      </c>
      <c r="N681" s="165">
        <v>0</v>
      </c>
      <c r="O681" s="165">
        <f>ROUND(E681*N681,2)</f>
        <v>0</v>
      </c>
      <c r="P681" s="165">
        <v>0</v>
      </c>
      <c r="Q681" s="165">
        <f>ROUND(E681*P681,2)</f>
        <v>0</v>
      </c>
      <c r="R681" s="165"/>
      <c r="S681" s="165" t="s">
        <v>220</v>
      </c>
      <c r="T681" s="165" t="s">
        <v>221</v>
      </c>
      <c r="U681" s="165">
        <v>0</v>
      </c>
      <c r="V681" s="165">
        <f>ROUND(E681*U681,2)</f>
        <v>0</v>
      </c>
      <c r="W681" s="165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 t="s">
        <v>265</v>
      </c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</row>
    <row r="682" spans="1:60" ht="33.75" outlineLevel="1">
      <c r="A682" s="182"/>
      <c r="B682" s="183"/>
      <c r="C682" s="184" t="s">
        <v>984</v>
      </c>
      <c r="D682" s="185"/>
      <c r="E682" s="186">
        <v>5.19563</v>
      </c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 t="s">
        <v>267</v>
      </c>
      <c r="AH682" s="166">
        <v>0</v>
      </c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</row>
    <row r="683" spans="1:60" ht="33.75" outlineLevel="1">
      <c r="A683" s="182"/>
      <c r="B683" s="183"/>
      <c r="C683" s="184" t="s">
        <v>985</v>
      </c>
      <c r="D683" s="185"/>
      <c r="E683" s="186">
        <v>33.108</v>
      </c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 t="s">
        <v>267</v>
      </c>
      <c r="AH683" s="166">
        <v>0</v>
      </c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</row>
    <row r="684" spans="1:60" ht="12.75" outlineLevel="1">
      <c r="A684" s="182"/>
      <c r="B684" s="183"/>
      <c r="C684" s="184" t="s">
        <v>986</v>
      </c>
      <c r="D684" s="185"/>
      <c r="E684" s="186">
        <v>6.2</v>
      </c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 t="s">
        <v>267</v>
      </c>
      <c r="AH684" s="166">
        <v>0</v>
      </c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</row>
    <row r="685" spans="1:60" ht="22.5" outlineLevel="1">
      <c r="A685" s="182"/>
      <c r="B685" s="183"/>
      <c r="C685" s="184" t="s">
        <v>987</v>
      </c>
      <c r="D685" s="185"/>
      <c r="E685" s="186">
        <v>7.89</v>
      </c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 t="s">
        <v>267</v>
      </c>
      <c r="AH685" s="166">
        <v>0</v>
      </c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</row>
    <row r="686" spans="1:60" ht="12.75" outlineLevel="1">
      <c r="A686" s="182"/>
      <c r="B686" s="183"/>
      <c r="C686" s="184" t="s">
        <v>988</v>
      </c>
      <c r="D686" s="185"/>
      <c r="E686" s="186">
        <v>9.72</v>
      </c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 t="s">
        <v>267</v>
      </c>
      <c r="AH686" s="166">
        <v>0</v>
      </c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</row>
    <row r="687" spans="1:60" ht="12.75" outlineLevel="1">
      <c r="A687" s="182"/>
      <c r="B687" s="183"/>
      <c r="C687" s="184" t="s">
        <v>989</v>
      </c>
      <c r="D687" s="185"/>
      <c r="E687" s="186">
        <v>1.2</v>
      </c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 t="s">
        <v>267</v>
      </c>
      <c r="AH687" s="166">
        <v>0</v>
      </c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</row>
    <row r="688" spans="1:60" ht="12.75" outlineLevel="1">
      <c r="A688" s="182"/>
      <c r="B688" s="183"/>
      <c r="C688" s="184" t="s">
        <v>990</v>
      </c>
      <c r="D688" s="185"/>
      <c r="E688" s="186">
        <v>16</v>
      </c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 t="s">
        <v>267</v>
      </c>
      <c r="AH688" s="166">
        <v>0</v>
      </c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</row>
    <row r="689" spans="1:60" ht="12.75" outlineLevel="1">
      <c r="A689" s="182"/>
      <c r="B689" s="183"/>
      <c r="C689" s="184" t="s">
        <v>991</v>
      </c>
      <c r="D689" s="185"/>
      <c r="E689" s="186">
        <v>26.64</v>
      </c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 t="s">
        <v>267</v>
      </c>
      <c r="AH689" s="166">
        <v>0</v>
      </c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</row>
    <row r="690" spans="1:60" ht="45" outlineLevel="1">
      <c r="A690" s="167">
        <v>169</v>
      </c>
      <c r="B690" s="168" t="s">
        <v>992</v>
      </c>
      <c r="C690" s="169" t="s">
        <v>993</v>
      </c>
      <c r="D690" s="170" t="s">
        <v>264</v>
      </c>
      <c r="E690" s="171">
        <v>8.1</v>
      </c>
      <c r="F690" s="172"/>
      <c r="G690" s="173">
        <f>ROUND(E690*F690,2)</f>
        <v>0</v>
      </c>
      <c r="H690" s="164"/>
      <c r="I690" s="165">
        <f>ROUND(E690*H690,2)</f>
        <v>0</v>
      </c>
      <c r="J690" s="164"/>
      <c r="K690" s="165">
        <f>ROUND(E690*J690,2)</f>
        <v>0</v>
      </c>
      <c r="L690" s="165">
        <v>21</v>
      </c>
      <c r="M690" s="165">
        <f>G690*(1+L690/100)</f>
        <v>0</v>
      </c>
      <c r="N690" s="165">
        <v>0</v>
      </c>
      <c r="O690" s="165">
        <f>ROUND(E690*N690,2)</f>
        <v>0</v>
      </c>
      <c r="P690" s="165">
        <v>0</v>
      </c>
      <c r="Q690" s="165">
        <f>ROUND(E690*P690,2)</f>
        <v>0</v>
      </c>
      <c r="R690" s="165"/>
      <c r="S690" s="165" t="s">
        <v>220</v>
      </c>
      <c r="T690" s="165" t="s">
        <v>221</v>
      </c>
      <c r="U690" s="165">
        <v>0</v>
      </c>
      <c r="V690" s="165">
        <f>ROUND(E690*U690,2)</f>
        <v>0</v>
      </c>
      <c r="W690" s="165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 t="s">
        <v>265</v>
      </c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</row>
    <row r="691" spans="1:60" ht="12.75" outlineLevel="1">
      <c r="A691" s="182"/>
      <c r="B691" s="183"/>
      <c r="C691" s="184" t="s">
        <v>994</v>
      </c>
      <c r="D691" s="185"/>
      <c r="E691" s="186">
        <v>8.1</v>
      </c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 t="s">
        <v>267</v>
      </c>
      <c r="AH691" s="166">
        <v>0</v>
      </c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</row>
    <row r="692" spans="1:60" ht="22.5" outlineLevel="1">
      <c r="A692" s="167">
        <v>170</v>
      </c>
      <c r="B692" s="168" t="s">
        <v>995</v>
      </c>
      <c r="C692" s="169" t="s">
        <v>996</v>
      </c>
      <c r="D692" s="170" t="s">
        <v>264</v>
      </c>
      <c r="E692" s="171">
        <v>5</v>
      </c>
      <c r="F692" s="172"/>
      <c r="G692" s="173">
        <f>ROUND(E692*F692,2)</f>
        <v>0</v>
      </c>
      <c r="H692" s="164"/>
      <c r="I692" s="165">
        <f>ROUND(E692*H692,2)</f>
        <v>0</v>
      </c>
      <c r="J692" s="164"/>
      <c r="K692" s="165">
        <f>ROUND(E692*J692,2)</f>
        <v>0</v>
      </c>
      <c r="L692" s="165">
        <v>21</v>
      </c>
      <c r="M692" s="165">
        <f>G692*(1+L692/100)</f>
        <v>0</v>
      </c>
      <c r="N692" s="165">
        <v>0</v>
      </c>
      <c r="O692" s="165">
        <f>ROUND(E692*N692,2)</f>
        <v>0</v>
      </c>
      <c r="P692" s="165">
        <v>0</v>
      </c>
      <c r="Q692" s="165">
        <f>ROUND(E692*P692,2)</f>
        <v>0</v>
      </c>
      <c r="R692" s="165"/>
      <c r="S692" s="165" t="s">
        <v>220</v>
      </c>
      <c r="T692" s="165" t="s">
        <v>221</v>
      </c>
      <c r="U692" s="165">
        <v>0</v>
      </c>
      <c r="V692" s="165">
        <f>ROUND(E692*U692,2)</f>
        <v>0</v>
      </c>
      <c r="W692" s="165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 t="s">
        <v>265</v>
      </c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</row>
    <row r="693" spans="1:60" ht="12.75" outlineLevel="1">
      <c r="A693" s="182"/>
      <c r="B693" s="183"/>
      <c r="C693" s="184" t="s">
        <v>997</v>
      </c>
      <c r="D693" s="185"/>
      <c r="E693" s="186">
        <v>5</v>
      </c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 t="s">
        <v>267</v>
      </c>
      <c r="AH693" s="166">
        <v>0</v>
      </c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</row>
    <row r="694" spans="1:60" ht="33.75" outlineLevel="1">
      <c r="A694" s="167">
        <v>171</v>
      </c>
      <c r="B694" s="168" t="s">
        <v>998</v>
      </c>
      <c r="C694" s="169" t="s">
        <v>999</v>
      </c>
      <c r="D694" s="170" t="s">
        <v>264</v>
      </c>
      <c r="E694" s="171">
        <v>18.5115</v>
      </c>
      <c r="F694" s="172"/>
      <c r="G694" s="173">
        <f>ROUND(E694*F694,2)</f>
        <v>0</v>
      </c>
      <c r="H694" s="164"/>
      <c r="I694" s="165">
        <f>ROUND(E694*H694,2)</f>
        <v>0</v>
      </c>
      <c r="J694" s="164"/>
      <c r="K694" s="165">
        <f>ROUND(E694*J694,2)</f>
        <v>0</v>
      </c>
      <c r="L694" s="165">
        <v>21</v>
      </c>
      <c r="M694" s="165">
        <f>G694*(1+L694/100)</f>
        <v>0</v>
      </c>
      <c r="N694" s="165">
        <v>0</v>
      </c>
      <c r="O694" s="165">
        <f>ROUND(E694*N694,2)</f>
        <v>0</v>
      </c>
      <c r="P694" s="165">
        <v>0</v>
      </c>
      <c r="Q694" s="165">
        <f>ROUND(E694*P694,2)</f>
        <v>0</v>
      </c>
      <c r="R694" s="165"/>
      <c r="S694" s="165" t="s">
        <v>220</v>
      </c>
      <c r="T694" s="165" t="s">
        <v>221</v>
      </c>
      <c r="U694" s="165">
        <v>0</v>
      </c>
      <c r="V694" s="165">
        <f>ROUND(E694*U694,2)</f>
        <v>0</v>
      </c>
      <c r="W694" s="165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 t="s">
        <v>265</v>
      </c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</row>
    <row r="695" spans="1:60" ht="12.75" outlineLevel="1">
      <c r="A695" s="182"/>
      <c r="B695" s="183"/>
      <c r="C695" s="184" t="s">
        <v>1000</v>
      </c>
      <c r="D695" s="185"/>
      <c r="E695" s="186">
        <v>18.5115</v>
      </c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 t="s">
        <v>267</v>
      </c>
      <c r="AH695" s="166">
        <v>0</v>
      </c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</row>
    <row r="696" spans="1:60" ht="33.75" outlineLevel="1">
      <c r="A696" s="167">
        <v>172</v>
      </c>
      <c r="B696" s="168" t="s">
        <v>1001</v>
      </c>
      <c r="C696" s="169" t="s">
        <v>1002</v>
      </c>
      <c r="D696" s="170" t="s">
        <v>264</v>
      </c>
      <c r="E696" s="171">
        <v>95.58</v>
      </c>
      <c r="F696" s="172"/>
      <c r="G696" s="173">
        <f>ROUND(E696*F696,2)</f>
        <v>0</v>
      </c>
      <c r="H696" s="164"/>
      <c r="I696" s="165">
        <f>ROUND(E696*H696,2)</f>
        <v>0</v>
      </c>
      <c r="J696" s="164"/>
      <c r="K696" s="165">
        <f>ROUND(E696*J696,2)</f>
        <v>0</v>
      </c>
      <c r="L696" s="165">
        <v>21</v>
      </c>
      <c r="M696" s="165">
        <f>G696*(1+L696/100)</f>
        <v>0</v>
      </c>
      <c r="N696" s="165">
        <v>0</v>
      </c>
      <c r="O696" s="165">
        <f>ROUND(E696*N696,2)</f>
        <v>0</v>
      </c>
      <c r="P696" s="165">
        <v>0</v>
      </c>
      <c r="Q696" s="165">
        <f>ROUND(E696*P696,2)</f>
        <v>0</v>
      </c>
      <c r="R696" s="165"/>
      <c r="S696" s="165" t="s">
        <v>220</v>
      </c>
      <c r="T696" s="165" t="s">
        <v>221</v>
      </c>
      <c r="U696" s="165">
        <v>0</v>
      </c>
      <c r="V696" s="165">
        <f>ROUND(E696*U696,2)</f>
        <v>0</v>
      </c>
      <c r="W696" s="165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 t="s">
        <v>265</v>
      </c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</row>
    <row r="697" spans="1:60" ht="12.75" outlineLevel="1">
      <c r="A697" s="182"/>
      <c r="B697" s="183"/>
      <c r="C697" s="184" t="s">
        <v>1003</v>
      </c>
      <c r="D697" s="185"/>
      <c r="E697" s="186">
        <v>70.8</v>
      </c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 t="s">
        <v>267</v>
      </c>
      <c r="AH697" s="166">
        <v>0</v>
      </c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</row>
    <row r="698" spans="1:60" ht="12.75" outlineLevel="1">
      <c r="A698" s="182"/>
      <c r="B698" s="183"/>
      <c r="C698" s="184" t="s">
        <v>1004</v>
      </c>
      <c r="D698" s="185"/>
      <c r="E698" s="186">
        <v>24.78</v>
      </c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 t="s">
        <v>267</v>
      </c>
      <c r="AH698" s="166">
        <v>0</v>
      </c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</row>
    <row r="699" spans="1:60" ht="33.75" outlineLevel="1">
      <c r="A699" s="167">
        <v>173</v>
      </c>
      <c r="B699" s="168" t="s">
        <v>1005</v>
      </c>
      <c r="C699" s="169" t="s">
        <v>1006</v>
      </c>
      <c r="D699" s="170" t="s">
        <v>264</v>
      </c>
      <c r="E699" s="171">
        <v>70.8</v>
      </c>
      <c r="F699" s="172"/>
      <c r="G699" s="173">
        <f>ROUND(E699*F699,2)</f>
        <v>0</v>
      </c>
      <c r="H699" s="164"/>
      <c r="I699" s="165">
        <f>ROUND(E699*H699,2)</f>
        <v>0</v>
      </c>
      <c r="J699" s="164"/>
      <c r="K699" s="165">
        <f>ROUND(E699*J699,2)</f>
        <v>0</v>
      </c>
      <c r="L699" s="165">
        <v>21</v>
      </c>
      <c r="M699" s="165">
        <f>G699*(1+L699/100)</f>
        <v>0</v>
      </c>
      <c r="N699" s="165">
        <v>0</v>
      </c>
      <c r="O699" s="165">
        <f>ROUND(E699*N699,2)</f>
        <v>0</v>
      </c>
      <c r="P699" s="165">
        <v>0</v>
      </c>
      <c r="Q699" s="165">
        <f>ROUND(E699*P699,2)</f>
        <v>0</v>
      </c>
      <c r="R699" s="165"/>
      <c r="S699" s="165" t="s">
        <v>220</v>
      </c>
      <c r="T699" s="165" t="s">
        <v>221</v>
      </c>
      <c r="U699" s="165">
        <v>0</v>
      </c>
      <c r="V699" s="165">
        <f>ROUND(E699*U699,2)</f>
        <v>0</v>
      </c>
      <c r="W699" s="165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 t="s">
        <v>265</v>
      </c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</row>
    <row r="700" spans="1:60" ht="12.75" outlineLevel="1">
      <c r="A700" s="182"/>
      <c r="B700" s="183"/>
      <c r="C700" s="184" t="s">
        <v>1007</v>
      </c>
      <c r="D700" s="185"/>
      <c r="E700" s="186">
        <v>70.8</v>
      </c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 t="s">
        <v>267</v>
      </c>
      <c r="AH700" s="166">
        <v>0</v>
      </c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</row>
    <row r="701" spans="1:60" ht="22.5" outlineLevel="1">
      <c r="A701" s="167">
        <v>174</v>
      </c>
      <c r="B701" s="168" t="s">
        <v>1008</v>
      </c>
      <c r="C701" s="169" t="s">
        <v>1009</v>
      </c>
      <c r="D701" s="170" t="s">
        <v>288</v>
      </c>
      <c r="E701" s="171">
        <v>153.4</v>
      </c>
      <c r="F701" s="172"/>
      <c r="G701" s="173">
        <f>ROUND(E701*F701,2)</f>
        <v>0</v>
      </c>
      <c r="H701" s="164"/>
      <c r="I701" s="165">
        <f>ROUND(E701*H701,2)</f>
        <v>0</v>
      </c>
      <c r="J701" s="164"/>
      <c r="K701" s="165">
        <f>ROUND(E701*J701,2)</f>
        <v>0</v>
      </c>
      <c r="L701" s="165">
        <v>21</v>
      </c>
      <c r="M701" s="165">
        <f>G701*(1+L701/100)</f>
        <v>0</v>
      </c>
      <c r="N701" s="165">
        <v>0</v>
      </c>
      <c r="O701" s="165">
        <f>ROUND(E701*N701,2)</f>
        <v>0</v>
      </c>
      <c r="P701" s="165">
        <v>0</v>
      </c>
      <c r="Q701" s="165">
        <f>ROUND(E701*P701,2)</f>
        <v>0</v>
      </c>
      <c r="R701" s="165"/>
      <c r="S701" s="165" t="s">
        <v>220</v>
      </c>
      <c r="T701" s="165" t="s">
        <v>221</v>
      </c>
      <c r="U701" s="165">
        <v>0</v>
      </c>
      <c r="V701" s="165">
        <f>ROUND(E701*U701,2)</f>
        <v>0</v>
      </c>
      <c r="W701" s="165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 t="s">
        <v>265</v>
      </c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</row>
    <row r="702" spans="1:60" ht="33.75" outlineLevel="1">
      <c r="A702" s="182"/>
      <c r="B702" s="183"/>
      <c r="C702" s="184" t="s">
        <v>1010</v>
      </c>
      <c r="D702" s="185"/>
      <c r="E702" s="186">
        <v>153.4</v>
      </c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 t="s">
        <v>267</v>
      </c>
      <c r="AH702" s="166">
        <v>0</v>
      </c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</row>
    <row r="703" spans="1:60" ht="22.5" outlineLevel="1">
      <c r="A703" s="167">
        <v>175</v>
      </c>
      <c r="B703" s="168" t="s">
        <v>1011</v>
      </c>
      <c r="C703" s="169" t="s">
        <v>1012</v>
      </c>
      <c r="D703" s="170" t="s">
        <v>264</v>
      </c>
      <c r="E703" s="171">
        <v>18.5115</v>
      </c>
      <c r="F703" s="172"/>
      <c r="G703" s="173">
        <f>ROUND(E703*F703,2)</f>
        <v>0</v>
      </c>
      <c r="H703" s="164"/>
      <c r="I703" s="165">
        <f>ROUND(E703*H703,2)</f>
        <v>0</v>
      </c>
      <c r="J703" s="164"/>
      <c r="K703" s="165">
        <f>ROUND(E703*J703,2)</f>
        <v>0</v>
      </c>
      <c r="L703" s="165">
        <v>21</v>
      </c>
      <c r="M703" s="165">
        <f>G703*(1+L703/100)</f>
        <v>0</v>
      </c>
      <c r="N703" s="165">
        <v>0</v>
      </c>
      <c r="O703" s="165">
        <f>ROUND(E703*N703,2)</f>
        <v>0</v>
      </c>
      <c r="P703" s="165">
        <v>0</v>
      </c>
      <c r="Q703" s="165">
        <f>ROUND(E703*P703,2)</f>
        <v>0</v>
      </c>
      <c r="R703" s="165"/>
      <c r="S703" s="165" t="s">
        <v>220</v>
      </c>
      <c r="T703" s="165" t="s">
        <v>221</v>
      </c>
      <c r="U703" s="165">
        <v>0</v>
      </c>
      <c r="V703" s="165">
        <f>ROUND(E703*U703,2)</f>
        <v>0</v>
      </c>
      <c r="W703" s="165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 t="s">
        <v>265</v>
      </c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</row>
    <row r="704" spans="1:60" ht="12.75" outlineLevel="1">
      <c r="A704" s="182"/>
      <c r="B704" s="183"/>
      <c r="C704" s="184" t="s">
        <v>1000</v>
      </c>
      <c r="D704" s="185"/>
      <c r="E704" s="186">
        <v>18.5115</v>
      </c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 t="s">
        <v>267</v>
      </c>
      <c r="AH704" s="166">
        <v>0</v>
      </c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</row>
    <row r="705" spans="1:60" ht="22.5" outlineLevel="1">
      <c r="A705" s="167">
        <v>176</v>
      </c>
      <c r="B705" s="168" t="s">
        <v>1013</v>
      </c>
      <c r="C705" s="169" t="s">
        <v>1014</v>
      </c>
      <c r="D705" s="170" t="s">
        <v>288</v>
      </c>
      <c r="E705" s="171">
        <v>12.88</v>
      </c>
      <c r="F705" s="172"/>
      <c r="G705" s="173">
        <f>ROUND(E705*F705,2)</f>
        <v>0</v>
      </c>
      <c r="H705" s="164"/>
      <c r="I705" s="165">
        <f>ROUND(E705*H705,2)</f>
        <v>0</v>
      </c>
      <c r="J705" s="164"/>
      <c r="K705" s="165">
        <f>ROUND(E705*J705,2)</f>
        <v>0</v>
      </c>
      <c r="L705" s="165">
        <v>21</v>
      </c>
      <c r="M705" s="165">
        <f>G705*(1+L705/100)</f>
        <v>0</v>
      </c>
      <c r="N705" s="165">
        <v>0</v>
      </c>
      <c r="O705" s="165">
        <f>ROUND(E705*N705,2)</f>
        <v>0</v>
      </c>
      <c r="P705" s="165">
        <v>0</v>
      </c>
      <c r="Q705" s="165">
        <f>ROUND(E705*P705,2)</f>
        <v>0</v>
      </c>
      <c r="R705" s="165"/>
      <c r="S705" s="165" t="s">
        <v>220</v>
      </c>
      <c r="T705" s="165" t="s">
        <v>221</v>
      </c>
      <c r="U705" s="165">
        <v>0</v>
      </c>
      <c r="V705" s="165">
        <f>ROUND(E705*U705,2)</f>
        <v>0</v>
      </c>
      <c r="W705" s="165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 t="s">
        <v>265</v>
      </c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</row>
    <row r="706" spans="1:60" ht="12.75" outlineLevel="1">
      <c r="A706" s="182"/>
      <c r="B706" s="183"/>
      <c r="C706" s="184" t="s">
        <v>1015</v>
      </c>
      <c r="D706" s="185"/>
      <c r="E706" s="186">
        <v>7.48</v>
      </c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 t="s">
        <v>267</v>
      </c>
      <c r="AH706" s="166">
        <v>0</v>
      </c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</row>
    <row r="707" spans="1:60" ht="12.75" outlineLevel="1">
      <c r="A707" s="182"/>
      <c r="B707" s="183"/>
      <c r="C707" s="184" t="s">
        <v>1016</v>
      </c>
      <c r="D707" s="185"/>
      <c r="E707" s="186">
        <v>5.4</v>
      </c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 t="s">
        <v>267</v>
      </c>
      <c r="AH707" s="166">
        <v>0</v>
      </c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</row>
    <row r="708" spans="1:60" ht="22.5" outlineLevel="1">
      <c r="A708" s="167">
        <v>177</v>
      </c>
      <c r="B708" s="168" t="s">
        <v>1017</v>
      </c>
      <c r="C708" s="169" t="s">
        <v>1018</v>
      </c>
      <c r="D708" s="170" t="s">
        <v>288</v>
      </c>
      <c r="E708" s="171">
        <v>11.38</v>
      </c>
      <c r="F708" s="172"/>
      <c r="G708" s="173">
        <f>ROUND(E708*F708,2)</f>
        <v>0</v>
      </c>
      <c r="H708" s="164"/>
      <c r="I708" s="165">
        <f>ROUND(E708*H708,2)</f>
        <v>0</v>
      </c>
      <c r="J708" s="164"/>
      <c r="K708" s="165">
        <f>ROUND(E708*J708,2)</f>
        <v>0</v>
      </c>
      <c r="L708" s="165">
        <v>21</v>
      </c>
      <c r="M708" s="165">
        <f>G708*(1+L708/100)</f>
        <v>0</v>
      </c>
      <c r="N708" s="165">
        <v>0</v>
      </c>
      <c r="O708" s="165">
        <f>ROUND(E708*N708,2)</f>
        <v>0</v>
      </c>
      <c r="P708" s="165">
        <v>0</v>
      </c>
      <c r="Q708" s="165">
        <f>ROUND(E708*P708,2)</f>
        <v>0</v>
      </c>
      <c r="R708" s="165"/>
      <c r="S708" s="165" t="s">
        <v>220</v>
      </c>
      <c r="T708" s="165" t="s">
        <v>221</v>
      </c>
      <c r="U708" s="165">
        <v>0</v>
      </c>
      <c r="V708" s="165">
        <f>ROUND(E708*U708,2)</f>
        <v>0</v>
      </c>
      <c r="W708" s="165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 t="s">
        <v>265</v>
      </c>
      <c r="AH708" s="166"/>
      <c r="AI708" s="166"/>
      <c r="AJ708" s="166"/>
      <c r="AK708" s="166"/>
      <c r="AL708" s="166"/>
      <c r="AM708" s="166"/>
      <c r="AN708" s="166"/>
      <c r="AO708" s="166"/>
      <c r="AP708" s="166"/>
      <c r="AQ708" s="166"/>
      <c r="AR708" s="166"/>
      <c r="AS708" s="166"/>
      <c r="AT708" s="166"/>
      <c r="AU708" s="166"/>
      <c r="AV708" s="166"/>
      <c r="AW708" s="166"/>
      <c r="AX708" s="166"/>
      <c r="AY708" s="166"/>
      <c r="AZ708" s="166"/>
      <c r="BA708" s="166"/>
      <c r="BB708" s="166"/>
      <c r="BC708" s="166"/>
      <c r="BD708" s="166"/>
      <c r="BE708" s="166"/>
      <c r="BF708" s="166"/>
      <c r="BG708" s="166"/>
      <c r="BH708" s="166"/>
    </row>
    <row r="709" spans="1:60" ht="12.75" outlineLevel="1">
      <c r="A709" s="182"/>
      <c r="B709" s="183"/>
      <c r="C709" s="184" t="s">
        <v>1019</v>
      </c>
      <c r="D709" s="185"/>
      <c r="E709" s="186">
        <v>7.78</v>
      </c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 t="s">
        <v>267</v>
      </c>
      <c r="AH709" s="166">
        <v>0</v>
      </c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</row>
    <row r="710" spans="1:60" ht="12.75" outlineLevel="1">
      <c r="A710" s="182"/>
      <c r="B710" s="183"/>
      <c r="C710" s="184" t="s">
        <v>1020</v>
      </c>
      <c r="D710" s="185"/>
      <c r="E710" s="186">
        <v>3.6</v>
      </c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 t="s">
        <v>267</v>
      </c>
      <c r="AH710" s="166">
        <v>0</v>
      </c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</row>
    <row r="711" spans="1:60" ht="22.5" outlineLevel="1">
      <c r="A711" s="167">
        <v>178</v>
      </c>
      <c r="B711" s="168" t="s">
        <v>1021</v>
      </c>
      <c r="C711" s="169" t="s">
        <v>1022</v>
      </c>
      <c r="D711" s="170" t="s">
        <v>288</v>
      </c>
      <c r="E711" s="171">
        <v>66.6</v>
      </c>
      <c r="F711" s="172"/>
      <c r="G711" s="173">
        <f>ROUND(E711*F711,2)</f>
        <v>0</v>
      </c>
      <c r="H711" s="164"/>
      <c r="I711" s="165">
        <f>ROUND(E711*H711,2)</f>
        <v>0</v>
      </c>
      <c r="J711" s="164"/>
      <c r="K711" s="165">
        <f>ROUND(E711*J711,2)</f>
        <v>0</v>
      </c>
      <c r="L711" s="165">
        <v>21</v>
      </c>
      <c r="M711" s="165">
        <f>G711*(1+L711/100)</f>
        <v>0</v>
      </c>
      <c r="N711" s="165">
        <v>0</v>
      </c>
      <c r="O711" s="165">
        <f>ROUND(E711*N711,2)</f>
        <v>0</v>
      </c>
      <c r="P711" s="165">
        <v>0</v>
      </c>
      <c r="Q711" s="165">
        <f>ROUND(E711*P711,2)</f>
        <v>0</v>
      </c>
      <c r="R711" s="165"/>
      <c r="S711" s="165" t="s">
        <v>220</v>
      </c>
      <c r="T711" s="165" t="s">
        <v>221</v>
      </c>
      <c r="U711" s="165">
        <v>0</v>
      </c>
      <c r="V711" s="165">
        <f>ROUND(E711*U711,2)</f>
        <v>0</v>
      </c>
      <c r="W711" s="165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 t="s">
        <v>265</v>
      </c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</row>
    <row r="712" spans="1:60" ht="12.75" outlineLevel="1">
      <c r="A712" s="182"/>
      <c r="B712" s="183"/>
      <c r="C712" s="184" t="s">
        <v>1023</v>
      </c>
      <c r="D712" s="185"/>
      <c r="E712" s="186">
        <v>22.05</v>
      </c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 t="s">
        <v>267</v>
      </c>
      <c r="AH712" s="166">
        <v>0</v>
      </c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</row>
    <row r="713" spans="1:60" ht="12.75" outlineLevel="1">
      <c r="A713" s="182"/>
      <c r="B713" s="183"/>
      <c r="C713" s="184" t="s">
        <v>1024</v>
      </c>
      <c r="D713" s="185"/>
      <c r="E713" s="186">
        <v>44.55</v>
      </c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 t="s">
        <v>267</v>
      </c>
      <c r="AH713" s="166">
        <v>0</v>
      </c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</row>
    <row r="714" spans="1:60" ht="22.5" outlineLevel="1">
      <c r="A714" s="157">
        <v>179</v>
      </c>
      <c r="B714" s="158" t="s">
        <v>1025</v>
      </c>
      <c r="C714" s="159" t="s">
        <v>1026</v>
      </c>
      <c r="D714" s="160" t="s">
        <v>301</v>
      </c>
      <c r="E714" s="161">
        <v>1</v>
      </c>
      <c r="F714" s="162"/>
      <c r="G714" s="163">
        <f>ROUND(E714*F714,2)</f>
        <v>0</v>
      </c>
      <c r="H714" s="164"/>
      <c r="I714" s="165">
        <f>ROUND(E714*H714,2)</f>
        <v>0</v>
      </c>
      <c r="J714" s="164"/>
      <c r="K714" s="165">
        <f>ROUND(E714*J714,2)</f>
        <v>0</v>
      </c>
      <c r="L714" s="165">
        <v>21</v>
      </c>
      <c r="M714" s="165">
        <f>G714*(1+L714/100)</f>
        <v>0</v>
      </c>
      <c r="N714" s="165">
        <v>0</v>
      </c>
      <c r="O714" s="165">
        <f>ROUND(E714*N714,2)</f>
        <v>0</v>
      </c>
      <c r="P714" s="165">
        <v>0</v>
      </c>
      <c r="Q714" s="165">
        <f>ROUND(E714*P714,2)</f>
        <v>0</v>
      </c>
      <c r="R714" s="165"/>
      <c r="S714" s="165" t="s">
        <v>220</v>
      </c>
      <c r="T714" s="165" t="s">
        <v>221</v>
      </c>
      <c r="U714" s="165">
        <v>0</v>
      </c>
      <c r="V714" s="165">
        <f>ROUND(E714*U714,2)</f>
        <v>0</v>
      </c>
      <c r="W714" s="165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 t="s">
        <v>265</v>
      </c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</row>
    <row r="715" spans="1:60" ht="22.5" outlineLevel="1">
      <c r="A715" s="157">
        <v>180</v>
      </c>
      <c r="B715" s="158" t="s">
        <v>1027</v>
      </c>
      <c r="C715" s="159" t="s">
        <v>1028</v>
      </c>
      <c r="D715" s="160" t="s">
        <v>301</v>
      </c>
      <c r="E715" s="161">
        <v>4</v>
      </c>
      <c r="F715" s="162"/>
      <c r="G715" s="163">
        <f>ROUND(E715*F715,2)</f>
        <v>0</v>
      </c>
      <c r="H715" s="164"/>
      <c r="I715" s="165">
        <f>ROUND(E715*H715,2)</f>
        <v>0</v>
      </c>
      <c r="J715" s="164"/>
      <c r="K715" s="165">
        <f>ROUND(E715*J715,2)</f>
        <v>0</v>
      </c>
      <c r="L715" s="165">
        <v>21</v>
      </c>
      <c r="M715" s="165">
        <f>G715*(1+L715/100)</f>
        <v>0</v>
      </c>
      <c r="N715" s="165">
        <v>0</v>
      </c>
      <c r="O715" s="165">
        <f>ROUND(E715*N715,2)</f>
        <v>0</v>
      </c>
      <c r="P715" s="165">
        <v>0</v>
      </c>
      <c r="Q715" s="165">
        <f>ROUND(E715*P715,2)</f>
        <v>0</v>
      </c>
      <c r="R715" s="165"/>
      <c r="S715" s="165" t="s">
        <v>220</v>
      </c>
      <c r="T715" s="165" t="s">
        <v>221</v>
      </c>
      <c r="U715" s="165">
        <v>0</v>
      </c>
      <c r="V715" s="165">
        <f>ROUND(E715*U715,2)</f>
        <v>0</v>
      </c>
      <c r="W715" s="165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 t="s">
        <v>265</v>
      </c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</row>
    <row r="716" spans="1:60" ht="45" outlineLevel="1">
      <c r="A716" s="167">
        <v>181</v>
      </c>
      <c r="B716" s="168" t="s">
        <v>1029</v>
      </c>
      <c r="C716" s="169" t="s">
        <v>1030</v>
      </c>
      <c r="D716" s="170" t="s">
        <v>288</v>
      </c>
      <c r="E716" s="171">
        <v>61.2</v>
      </c>
      <c r="F716" s="172"/>
      <c r="G716" s="173">
        <f>ROUND(E716*F716,2)</f>
        <v>0</v>
      </c>
      <c r="H716" s="164"/>
      <c r="I716" s="165">
        <f>ROUND(E716*H716,2)</f>
        <v>0</v>
      </c>
      <c r="J716" s="164"/>
      <c r="K716" s="165">
        <f>ROUND(E716*J716,2)</f>
        <v>0</v>
      </c>
      <c r="L716" s="165">
        <v>21</v>
      </c>
      <c r="M716" s="165">
        <f>G716*(1+L716/100)</f>
        <v>0</v>
      </c>
      <c r="N716" s="165">
        <v>0</v>
      </c>
      <c r="O716" s="165">
        <f>ROUND(E716*N716,2)</f>
        <v>0</v>
      </c>
      <c r="P716" s="165">
        <v>0</v>
      </c>
      <c r="Q716" s="165">
        <f>ROUND(E716*P716,2)</f>
        <v>0</v>
      </c>
      <c r="R716" s="165"/>
      <c r="S716" s="165" t="s">
        <v>220</v>
      </c>
      <c r="T716" s="165" t="s">
        <v>221</v>
      </c>
      <c r="U716" s="165">
        <v>0</v>
      </c>
      <c r="V716" s="165">
        <f>ROUND(E716*U716,2)</f>
        <v>0</v>
      </c>
      <c r="W716" s="165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 t="s">
        <v>265</v>
      </c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</row>
    <row r="717" spans="1:60" ht="12.75" outlineLevel="1">
      <c r="A717" s="182"/>
      <c r="B717" s="183"/>
      <c r="C717" s="184" t="s">
        <v>1031</v>
      </c>
      <c r="D717" s="185"/>
      <c r="E717" s="186">
        <v>37.2</v>
      </c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 t="s">
        <v>267</v>
      </c>
      <c r="AH717" s="166">
        <v>0</v>
      </c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</row>
    <row r="718" spans="1:60" ht="12.75" outlineLevel="1">
      <c r="A718" s="182"/>
      <c r="B718" s="183"/>
      <c r="C718" s="184" t="s">
        <v>1032</v>
      </c>
      <c r="D718" s="185"/>
      <c r="E718" s="186">
        <v>24</v>
      </c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 t="s">
        <v>267</v>
      </c>
      <c r="AH718" s="166">
        <v>0</v>
      </c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</row>
    <row r="719" spans="1:60" ht="45" outlineLevel="1">
      <c r="A719" s="167">
        <v>182</v>
      </c>
      <c r="B719" s="168" t="s">
        <v>1033</v>
      </c>
      <c r="C719" s="169" t="s">
        <v>1034</v>
      </c>
      <c r="D719" s="170" t="s">
        <v>288</v>
      </c>
      <c r="E719" s="171">
        <v>12</v>
      </c>
      <c r="F719" s="172"/>
      <c r="G719" s="173">
        <f>ROUND(E719*F719,2)</f>
        <v>0</v>
      </c>
      <c r="H719" s="164"/>
      <c r="I719" s="165">
        <f>ROUND(E719*H719,2)</f>
        <v>0</v>
      </c>
      <c r="J719" s="164"/>
      <c r="K719" s="165">
        <f>ROUND(E719*J719,2)</f>
        <v>0</v>
      </c>
      <c r="L719" s="165">
        <v>21</v>
      </c>
      <c r="M719" s="165">
        <f>G719*(1+L719/100)</f>
        <v>0</v>
      </c>
      <c r="N719" s="165">
        <v>0</v>
      </c>
      <c r="O719" s="165">
        <f>ROUND(E719*N719,2)</f>
        <v>0</v>
      </c>
      <c r="P719" s="165">
        <v>0</v>
      </c>
      <c r="Q719" s="165">
        <f>ROUND(E719*P719,2)</f>
        <v>0</v>
      </c>
      <c r="R719" s="165"/>
      <c r="S719" s="165" t="s">
        <v>220</v>
      </c>
      <c r="T719" s="165" t="s">
        <v>221</v>
      </c>
      <c r="U719" s="165">
        <v>0</v>
      </c>
      <c r="V719" s="165">
        <f>ROUND(E719*U719,2)</f>
        <v>0</v>
      </c>
      <c r="W719" s="165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 t="s">
        <v>265</v>
      </c>
      <c r="AH719" s="166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</row>
    <row r="720" spans="1:60" ht="12.75" outlineLevel="1">
      <c r="A720" s="182"/>
      <c r="B720" s="183"/>
      <c r="C720" s="184" t="s">
        <v>1035</v>
      </c>
      <c r="D720" s="185"/>
      <c r="E720" s="186">
        <v>6</v>
      </c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 t="s">
        <v>267</v>
      </c>
      <c r="AH720" s="166">
        <v>0</v>
      </c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</row>
    <row r="721" spans="1:60" ht="12.75" outlineLevel="1">
      <c r="A721" s="182"/>
      <c r="B721" s="183"/>
      <c r="C721" s="184" t="s">
        <v>1036</v>
      </c>
      <c r="D721" s="185"/>
      <c r="E721" s="186">
        <v>6</v>
      </c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 t="s">
        <v>267</v>
      </c>
      <c r="AH721" s="166">
        <v>0</v>
      </c>
      <c r="AI721" s="166"/>
      <c r="AJ721" s="166"/>
      <c r="AK721" s="166"/>
      <c r="AL721" s="166"/>
      <c r="AM721" s="166"/>
      <c r="AN721" s="166"/>
      <c r="AO721" s="166"/>
      <c r="AP721" s="166"/>
      <c r="AQ721" s="166"/>
      <c r="AR721" s="166"/>
      <c r="AS721" s="166"/>
      <c r="AT721" s="166"/>
      <c r="AU721" s="166"/>
      <c r="AV721" s="166"/>
      <c r="AW721" s="166"/>
      <c r="AX721" s="166"/>
      <c r="AY721" s="166"/>
      <c r="AZ721" s="166"/>
      <c r="BA721" s="166"/>
      <c r="BB721" s="166"/>
      <c r="BC721" s="166"/>
      <c r="BD721" s="166"/>
      <c r="BE721" s="166"/>
      <c r="BF721" s="166"/>
      <c r="BG721" s="166"/>
      <c r="BH721" s="166"/>
    </row>
    <row r="722" spans="1:60" ht="45" outlineLevel="1">
      <c r="A722" s="167">
        <v>183</v>
      </c>
      <c r="B722" s="168" t="s">
        <v>1037</v>
      </c>
      <c r="C722" s="169" t="s">
        <v>1038</v>
      </c>
      <c r="D722" s="170" t="s">
        <v>288</v>
      </c>
      <c r="E722" s="171">
        <v>21.2625</v>
      </c>
      <c r="F722" s="172"/>
      <c r="G722" s="173">
        <f>ROUND(E722*F722,2)</f>
        <v>0</v>
      </c>
      <c r="H722" s="164"/>
      <c r="I722" s="165">
        <f>ROUND(E722*H722,2)</f>
        <v>0</v>
      </c>
      <c r="J722" s="164"/>
      <c r="K722" s="165">
        <f>ROUND(E722*J722,2)</f>
        <v>0</v>
      </c>
      <c r="L722" s="165">
        <v>21</v>
      </c>
      <c r="M722" s="165">
        <f>G722*(1+L722/100)</f>
        <v>0</v>
      </c>
      <c r="N722" s="165">
        <v>0</v>
      </c>
      <c r="O722" s="165">
        <f>ROUND(E722*N722,2)</f>
        <v>0</v>
      </c>
      <c r="P722" s="165">
        <v>0</v>
      </c>
      <c r="Q722" s="165">
        <f>ROUND(E722*P722,2)</f>
        <v>0</v>
      </c>
      <c r="R722" s="165"/>
      <c r="S722" s="165" t="s">
        <v>220</v>
      </c>
      <c r="T722" s="165" t="s">
        <v>221</v>
      </c>
      <c r="U722" s="165">
        <v>0</v>
      </c>
      <c r="V722" s="165">
        <f>ROUND(E722*U722,2)</f>
        <v>0</v>
      </c>
      <c r="W722" s="165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 t="s">
        <v>265</v>
      </c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</row>
    <row r="723" spans="1:60" ht="12.75" outlineLevel="1">
      <c r="A723" s="182"/>
      <c r="B723" s="183"/>
      <c r="C723" s="184" t="s">
        <v>1039</v>
      </c>
      <c r="D723" s="185"/>
      <c r="E723" s="186">
        <v>21.2625</v>
      </c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 t="s">
        <v>267</v>
      </c>
      <c r="AH723" s="166">
        <v>0</v>
      </c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</row>
    <row r="724" spans="1:60" ht="56.25" outlineLevel="1">
      <c r="A724" s="167">
        <v>184</v>
      </c>
      <c r="B724" s="168" t="s">
        <v>1040</v>
      </c>
      <c r="C724" s="169" t="s">
        <v>1041</v>
      </c>
      <c r="D724" s="170" t="s">
        <v>288</v>
      </c>
      <c r="E724" s="171">
        <v>5.4075</v>
      </c>
      <c r="F724" s="172"/>
      <c r="G724" s="173">
        <f>ROUND(E724*F724,2)</f>
        <v>0</v>
      </c>
      <c r="H724" s="164"/>
      <c r="I724" s="165">
        <f>ROUND(E724*H724,2)</f>
        <v>0</v>
      </c>
      <c r="J724" s="164"/>
      <c r="K724" s="165">
        <f>ROUND(E724*J724,2)</f>
        <v>0</v>
      </c>
      <c r="L724" s="165">
        <v>21</v>
      </c>
      <c r="M724" s="165">
        <f>G724*(1+L724/100)</f>
        <v>0</v>
      </c>
      <c r="N724" s="165">
        <v>0</v>
      </c>
      <c r="O724" s="165">
        <f>ROUND(E724*N724,2)</f>
        <v>0</v>
      </c>
      <c r="P724" s="165">
        <v>0</v>
      </c>
      <c r="Q724" s="165">
        <f>ROUND(E724*P724,2)</f>
        <v>0</v>
      </c>
      <c r="R724" s="165"/>
      <c r="S724" s="165" t="s">
        <v>220</v>
      </c>
      <c r="T724" s="165" t="s">
        <v>221</v>
      </c>
      <c r="U724" s="165">
        <v>0</v>
      </c>
      <c r="V724" s="165">
        <f>ROUND(E724*U724,2)</f>
        <v>0</v>
      </c>
      <c r="W724" s="165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 t="s">
        <v>265</v>
      </c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</row>
    <row r="725" spans="1:60" ht="12.75" outlineLevel="1">
      <c r="A725" s="182"/>
      <c r="B725" s="183"/>
      <c r="C725" s="184" t="s">
        <v>1042</v>
      </c>
      <c r="D725" s="185"/>
      <c r="E725" s="186">
        <v>5.4075</v>
      </c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 t="s">
        <v>267</v>
      </c>
      <c r="AH725" s="166">
        <v>0</v>
      </c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</row>
    <row r="726" spans="1:60" ht="22.5" outlineLevel="1">
      <c r="A726" s="167">
        <v>185</v>
      </c>
      <c r="B726" s="168" t="s">
        <v>1043</v>
      </c>
      <c r="C726" s="169" t="s">
        <v>1044</v>
      </c>
      <c r="D726" s="170" t="s">
        <v>294</v>
      </c>
      <c r="E726" s="171">
        <v>59.1</v>
      </c>
      <c r="F726" s="172"/>
      <c r="G726" s="173">
        <f>ROUND(E726*F726,2)</f>
        <v>0</v>
      </c>
      <c r="H726" s="164"/>
      <c r="I726" s="165">
        <f>ROUND(E726*H726,2)</f>
        <v>0</v>
      </c>
      <c r="J726" s="164"/>
      <c r="K726" s="165">
        <f>ROUND(E726*J726,2)</f>
        <v>0</v>
      </c>
      <c r="L726" s="165">
        <v>21</v>
      </c>
      <c r="M726" s="165">
        <f>G726*(1+L726/100)</f>
        <v>0</v>
      </c>
      <c r="N726" s="165">
        <v>0</v>
      </c>
      <c r="O726" s="165">
        <f>ROUND(E726*N726,2)</f>
        <v>0</v>
      </c>
      <c r="P726" s="165">
        <v>0</v>
      </c>
      <c r="Q726" s="165">
        <f>ROUND(E726*P726,2)</f>
        <v>0</v>
      </c>
      <c r="R726" s="165"/>
      <c r="S726" s="165" t="s">
        <v>220</v>
      </c>
      <c r="T726" s="165" t="s">
        <v>221</v>
      </c>
      <c r="U726" s="165">
        <v>0</v>
      </c>
      <c r="V726" s="165">
        <f>ROUND(E726*U726,2)</f>
        <v>0</v>
      </c>
      <c r="W726" s="165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 t="s">
        <v>265</v>
      </c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</row>
    <row r="727" spans="1:60" ht="12.75" outlineLevel="1">
      <c r="A727" s="182"/>
      <c r="B727" s="183"/>
      <c r="C727" s="184" t="s">
        <v>1045</v>
      </c>
      <c r="D727" s="185"/>
      <c r="E727" s="186">
        <v>23.7</v>
      </c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 t="s">
        <v>267</v>
      </c>
      <c r="AH727" s="166">
        <v>0</v>
      </c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</row>
    <row r="728" spans="1:60" ht="12.75" outlineLevel="1">
      <c r="A728" s="182"/>
      <c r="B728" s="183"/>
      <c r="C728" s="184" t="s">
        <v>1046</v>
      </c>
      <c r="D728" s="185"/>
      <c r="E728" s="186">
        <v>35.4</v>
      </c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 t="s">
        <v>267</v>
      </c>
      <c r="AH728" s="166">
        <v>0</v>
      </c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</row>
    <row r="729" spans="1:60" ht="12.75" outlineLevel="1">
      <c r="A729" s="167">
        <v>186</v>
      </c>
      <c r="B729" s="168" t="s">
        <v>471</v>
      </c>
      <c r="C729" s="169" t="s">
        <v>472</v>
      </c>
      <c r="D729" s="170" t="s">
        <v>294</v>
      </c>
      <c r="E729" s="171">
        <v>27</v>
      </c>
      <c r="F729" s="172"/>
      <c r="G729" s="173">
        <f>ROUND(E729*F729,2)</f>
        <v>0</v>
      </c>
      <c r="H729" s="164"/>
      <c r="I729" s="165">
        <f>ROUND(E729*H729,2)</f>
        <v>0</v>
      </c>
      <c r="J729" s="164"/>
      <c r="K729" s="165">
        <f>ROUND(E729*J729,2)</f>
        <v>0</v>
      </c>
      <c r="L729" s="165">
        <v>21</v>
      </c>
      <c r="M729" s="165">
        <f>G729*(1+L729/100)</f>
        <v>0</v>
      </c>
      <c r="N729" s="165">
        <v>0</v>
      </c>
      <c r="O729" s="165">
        <f>ROUND(E729*N729,2)</f>
        <v>0</v>
      </c>
      <c r="P729" s="165">
        <v>0</v>
      </c>
      <c r="Q729" s="165">
        <f>ROUND(E729*P729,2)</f>
        <v>0</v>
      </c>
      <c r="R729" s="165"/>
      <c r="S729" s="165" t="s">
        <v>220</v>
      </c>
      <c r="T729" s="165" t="s">
        <v>221</v>
      </c>
      <c r="U729" s="165">
        <v>0</v>
      </c>
      <c r="V729" s="165">
        <f>ROUND(E729*U729,2)</f>
        <v>0</v>
      </c>
      <c r="W729" s="165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 t="s">
        <v>265</v>
      </c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</row>
    <row r="730" spans="1:60" ht="12.75" outlineLevel="1">
      <c r="A730" s="182"/>
      <c r="B730" s="183"/>
      <c r="C730" s="184" t="s">
        <v>1047</v>
      </c>
      <c r="D730" s="185"/>
      <c r="E730" s="186">
        <v>19</v>
      </c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 t="s">
        <v>267</v>
      </c>
      <c r="AH730" s="166">
        <v>0</v>
      </c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</row>
    <row r="731" spans="1:60" ht="12.75" outlineLevel="1">
      <c r="A731" s="182"/>
      <c r="B731" s="183"/>
      <c r="C731" s="184" t="s">
        <v>1048</v>
      </c>
      <c r="D731" s="185"/>
      <c r="E731" s="186">
        <v>8</v>
      </c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 t="s">
        <v>267</v>
      </c>
      <c r="AH731" s="166">
        <v>0</v>
      </c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</row>
    <row r="732" spans="1:60" ht="33.75" outlineLevel="1">
      <c r="A732" s="167">
        <v>187</v>
      </c>
      <c r="B732" s="168" t="s">
        <v>1049</v>
      </c>
      <c r="C732" s="169" t="s">
        <v>1050</v>
      </c>
      <c r="D732" s="170" t="s">
        <v>288</v>
      </c>
      <c r="E732" s="171">
        <v>695.65125</v>
      </c>
      <c r="F732" s="172"/>
      <c r="G732" s="173">
        <f>ROUND(E732*F732,2)</f>
        <v>0</v>
      </c>
      <c r="H732" s="164"/>
      <c r="I732" s="165">
        <f>ROUND(E732*H732,2)</f>
        <v>0</v>
      </c>
      <c r="J732" s="164"/>
      <c r="K732" s="165">
        <f>ROUND(E732*J732,2)</f>
        <v>0</v>
      </c>
      <c r="L732" s="165">
        <v>21</v>
      </c>
      <c r="M732" s="165">
        <f>G732*(1+L732/100)</f>
        <v>0</v>
      </c>
      <c r="N732" s="165">
        <v>0</v>
      </c>
      <c r="O732" s="165">
        <f>ROUND(E732*N732,2)</f>
        <v>0</v>
      </c>
      <c r="P732" s="165">
        <v>0</v>
      </c>
      <c r="Q732" s="165">
        <f>ROUND(E732*P732,2)</f>
        <v>0</v>
      </c>
      <c r="R732" s="165"/>
      <c r="S732" s="165" t="s">
        <v>220</v>
      </c>
      <c r="T732" s="165" t="s">
        <v>221</v>
      </c>
      <c r="U732" s="165">
        <v>0</v>
      </c>
      <c r="V732" s="165">
        <f>ROUND(E732*U732,2)</f>
        <v>0</v>
      </c>
      <c r="W732" s="165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 t="s">
        <v>265</v>
      </c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</row>
    <row r="733" spans="1:60" ht="12.75" outlineLevel="1">
      <c r="A733" s="182"/>
      <c r="B733" s="183"/>
      <c r="C733" s="184" t="s">
        <v>1051</v>
      </c>
      <c r="D733" s="185"/>
      <c r="E733" s="186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 t="s">
        <v>267</v>
      </c>
      <c r="AH733" s="166">
        <v>0</v>
      </c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</row>
    <row r="734" spans="1:60" ht="12.75" outlineLevel="1">
      <c r="A734" s="182"/>
      <c r="B734" s="183"/>
      <c r="C734" s="184" t="s">
        <v>1052</v>
      </c>
      <c r="D734" s="185"/>
      <c r="E734" s="186">
        <v>136.5945</v>
      </c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 t="s">
        <v>267</v>
      </c>
      <c r="AH734" s="166">
        <v>0</v>
      </c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</row>
    <row r="735" spans="1:60" ht="12.75" outlineLevel="1">
      <c r="A735" s="182"/>
      <c r="B735" s="183"/>
      <c r="C735" s="184" t="s">
        <v>1053</v>
      </c>
      <c r="D735" s="185"/>
      <c r="E735" s="186">
        <v>559.05675</v>
      </c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 t="s">
        <v>267</v>
      </c>
      <c r="AH735" s="166">
        <v>0</v>
      </c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</row>
    <row r="736" spans="1:60" ht="45" outlineLevel="1">
      <c r="A736" s="167">
        <v>188</v>
      </c>
      <c r="B736" s="168" t="s">
        <v>1054</v>
      </c>
      <c r="C736" s="169" t="s">
        <v>1055</v>
      </c>
      <c r="D736" s="170" t="s">
        <v>288</v>
      </c>
      <c r="E736" s="171">
        <v>874.4722</v>
      </c>
      <c r="F736" s="172"/>
      <c r="G736" s="173">
        <f>ROUND(E736*F736,2)</f>
        <v>0</v>
      </c>
      <c r="H736" s="164"/>
      <c r="I736" s="165">
        <f>ROUND(E736*H736,2)</f>
        <v>0</v>
      </c>
      <c r="J736" s="164"/>
      <c r="K736" s="165">
        <f>ROUND(E736*J736,2)</f>
        <v>0</v>
      </c>
      <c r="L736" s="165">
        <v>21</v>
      </c>
      <c r="M736" s="165">
        <f>G736*(1+L736/100)</f>
        <v>0</v>
      </c>
      <c r="N736" s="165">
        <v>0</v>
      </c>
      <c r="O736" s="165">
        <f>ROUND(E736*N736,2)</f>
        <v>0</v>
      </c>
      <c r="P736" s="165">
        <v>0</v>
      </c>
      <c r="Q736" s="165">
        <f>ROUND(E736*P736,2)</f>
        <v>0</v>
      </c>
      <c r="R736" s="165"/>
      <c r="S736" s="165" t="s">
        <v>220</v>
      </c>
      <c r="T736" s="165" t="s">
        <v>221</v>
      </c>
      <c r="U736" s="165">
        <v>0</v>
      </c>
      <c r="V736" s="165">
        <f>ROUND(E736*U736,2)</f>
        <v>0</v>
      </c>
      <c r="W736" s="165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 t="s">
        <v>265</v>
      </c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</row>
    <row r="737" spans="1:60" ht="12.75" outlineLevel="1">
      <c r="A737" s="182"/>
      <c r="B737" s="183"/>
      <c r="C737" s="184" t="s">
        <v>818</v>
      </c>
      <c r="D737" s="185"/>
      <c r="E737" s="186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 t="s">
        <v>267</v>
      </c>
      <c r="AH737" s="166">
        <v>0</v>
      </c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</row>
    <row r="738" spans="1:60" ht="22.5" outlineLevel="1">
      <c r="A738" s="182"/>
      <c r="B738" s="183"/>
      <c r="C738" s="184" t="s">
        <v>769</v>
      </c>
      <c r="D738" s="185"/>
      <c r="E738" s="186">
        <v>162.59325</v>
      </c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 t="s">
        <v>267</v>
      </c>
      <c r="AH738" s="166">
        <v>0</v>
      </c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</row>
    <row r="739" spans="1:60" ht="12.75" outlineLevel="1">
      <c r="A739" s="182"/>
      <c r="B739" s="183"/>
      <c r="C739" s="184" t="s">
        <v>770</v>
      </c>
      <c r="D739" s="185"/>
      <c r="E739" s="186">
        <v>12.4452</v>
      </c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 t="s">
        <v>267</v>
      </c>
      <c r="AH739" s="166">
        <v>0</v>
      </c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</row>
    <row r="740" spans="1:60" ht="33.75" outlineLevel="1">
      <c r="A740" s="182"/>
      <c r="B740" s="183"/>
      <c r="C740" s="184" t="s">
        <v>771</v>
      </c>
      <c r="D740" s="185"/>
      <c r="E740" s="186">
        <v>146.89625</v>
      </c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 t="s">
        <v>267</v>
      </c>
      <c r="AH740" s="166">
        <v>0</v>
      </c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</row>
    <row r="741" spans="1:60" ht="22.5" outlineLevel="1">
      <c r="A741" s="182"/>
      <c r="B741" s="183"/>
      <c r="C741" s="184" t="s">
        <v>819</v>
      </c>
      <c r="D741" s="185"/>
      <c r="E741" s="186">
        <v>69.65</v>
      </c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 t="s">
        <v>267</v>
      </c>
      <c r="AH741" s="166">
        <v>0</v>
      </c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</row>
    <row r="742" spans="1:60" ht="12.75" outlineLevel="1">
      <c r="A742" s="182"/>
      <c r="B742" s="183"/>
      <c r="C742" s="184" t="s">
        <v>773</v>
      </c>
      <c r="D742" s="185"/>
      <c r="E742" s="186">
        <v>47.89125</v>
      </c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 t="s">
        <v>267</v>
      </c>
      <c r="AH742" s="166">
        <v>0</v>
      </c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</row>
    <row r="743" spans="1:60" ht="12.75" outlineLevel="1">
      <c r="A743" s="182"/>
      <c r="B743" s="183"/>
      <c r="C743" s="184" t="s">
        <v>761</v>
      </c>
      <c r="D743" s="185"/>
      <c r="E743" s="186">
        <v>57.54</v>
      </c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 t="s">
        <v>267</v>
      </c>
      <c r="AH743" s="166">
        <v>0</v>
      </c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</row>
    <row r="744" spans="1:60" ht="12.75" outlineLevel="1">
      <c r="A744" s="182"/>
      <c r="B744" s="183"/>
      <c r="C744" s="193" t="s">
        <v>407</v>
      </c>
      <c r="D744" s="194"/>
      <c r="E744" s="195">
        <v>497.01595</v>
      </c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 t="s">
        <v>267</v>
      </c>
      <c r="AH744" s="166">
        <v>1</v>
      </c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</row>
    <row r="745" spans="1:60" ht="12.75" outlineLevel="1">
      <c r="A745" s="182"/>
      <c r="B745" s="183"/>
      <c r="C745" s="184"/>
      <c r="D745" s="185"/>
      <c r="E745" s="186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 t="s">
        <v>267</v>
      </c>
      <c r="AH745" s="166">
        <v>0</v>
      </c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</row>
    <row r="746" spans="1:60" ht="22.5" outlineLevel="1">
      <c r="A746" s="182"/>
      <c r="B746" s="183"/>
      <c r="C746" s="184" t="s">
        <v>1056</v>
      </c>
      <c r="D746" s="185"/>
      <c r="E746" s="186">
        <v>41.395</v>
      </c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 t="s">
        <v>267</v>
      </c>
      <c r="AH746" s="166">
        <v>0</v>
      </c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</row>
    <row r="747" spans="1:60" ht="12.75" outlineLevel="1">
      <c r="A747" s="182"/>
      <c r="B747" s="183"/>
      <c r="C747" s="184" t="s">
        <v>1057</v>
      </c>
      <c r="D747" s="185"/>
      <c r="E747" s="186">
        <v>15.295</v>
      </c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 t="s">
        <v>267</v>
      </c>
      <c r="AH747" s="166">
        <v>0</v>
      </c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</row>
    <row r="748" spans="1:60" ht="12.75" outlineLevel="1">
      <c r="A748" s="182"/>
      <c r="B748" s="183"/>
      <c r="C748" s="184" t="s">
        <v>1058</v>
      </c>
      <c r="D748" s="185"/>
      <c r="E748" s="186">
        <v>30.03</v>
      </c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 t="s">
        <v>267</v>
      </c>
      <c r="AH748" s="166">
        <v>0</v>
      </c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</row>
    <row r="749" spans="1:60" ht="12.75" outlineLevel="1">
      <c r="A749" s="182"/>
      <c r="B749" s="183"/>
      <c r="C749" s="184" t="s">
        <v>1059</v>
      </c>
      <c r="D749" s="185"/>
      <c r="E749" s="186">
        <v>40.915</v>
      </c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 t="s">
        <v>267</v>
      </c>
      <c r="AH749" s="166">
        <v>0</v>
      </c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</row>
    <row r="750" spans="1:60" ht="12.75" outlineLevel="1">
      <c r="A750" s="182"/>
      <c r="B750" s="183"/>
      <c r="C750" s="184" t="s">
        <v>1060</v>
      </c>
      <c r="D750" s="185"/>
      <c r="E750" s="186">
        <v>17.01</v>
      </c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 t="s">
        <v>267</v>
      </c>
      <c r="AH750" s="166">
        <v>0</v>
      </c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</row>
    <row r="751" spans="1:60" ht="12.75" outlineLevel="1">
      <c r="A751" s="182"/>
      <c r="B751" s="183"/>
      <c r="C751" s="184" t="s">
        <v>782</v>
      </c>
      <c r="D751" s="185"/>
      <c r="E751" s="186">
        <v>187.5</v>
      </c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 t="s">
        <v>267</v>
      </c>
      <c r="AH751" s="166">
        <v>0</v>
      </c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</row>
    <row r="752" spans="1:60" ht="12.75" outlineLevel="1">
      <c r="A752" s="182"/>
      <c r="B752" s="183"/>
      <c r="C752" s="184" t="s">
        <v>783</v>
      </c>
      <c r="D752" s="185"/>
      <c r="E752" s="186">
        <v>45.31125</v>
      </c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 t="s">
        <v>267</v>
      </c>
      <c r="AH752" s="166">
        <v>0</v>
      </c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</row>
    <row r="753" spans="1:60" ht="12.75" outlineLevel="1">
      <c r="A753" s="182"/>
      <c r="B753" s="183"/>
      <c r="C753" s="193" t="s">
        <v>407</v>
      </c>
      <c r="D753" s="194"/>
      <c r="E753" s="195">
        <v>377.45625</v>
      </c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 t="s">
        <v>267</v>
      </c>
      <c r="AH753" s="166">
        <v>1</v>
      </c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</row>
    <row r="754" spans="1:60" ht="33.75" outlineLevel="1">
      <c r="A754" s="167">
        <v>189</v>
      </c>
      <c r="B754" s="168" t="s">
        <v>1061</v>
      </c>
      <c r="C754" s="169" t="s">
        <v>1062</v>
      </c>
      <c r="D754" s="170" t="s">
        <v>288</v>
      </c>
      <c r="E754" s="171">
        <v>272</v>
      </c>
      <c r="F754" s="172"/>
      <c r="G754" s="173">
        <f>ROUND(E754*F754,2)</f>
        <v>0</v>
      </c>
      <c r="H754" s="164"/>
      <c r="I754" s="165">
        <f>ROUND(E754*H754,2)</f>
        <v>0</v>
      </c>
      <c r="J754" s="164"/>
      <c r="K754" s="165">
        <f>ROUND(E754*J754,2)</f>
        <v>0</v>
      </c>
      <c r="L754" s="165">
        <v>21</v>
      </c>
      <c r="M754" s="165">
        <f>G754*(1+L754/100)</f>
        <v>0</v>
      </c>
      <c r="N754" s="165">
        <v>0</v>
      </c>
      <c r="O754" s="165">
        <f>ROUND(E754*N754,2)</f>
        <v>0</v>
      </c>
      <c r="P754" s="165">
        <v>0</v>
      </c>
      <c r="Q754" s="165">
        <f>ROUND(E754*P754,2)</f>
        <v>0</v>
      </c>
      <c r="R754" s="165"/>
      <c r="S754" s="165" t="s">
        <v>220</v>
      </c>
      <c r="T754" s="165" t="s">
        <v>221</v>
      </c>
      <c r="U754" s="165">
        <v>0</v>
      </c>
      <c r="V754" s="165">
        <f>ROUND(E754*U754,2)</f>
        <v>0</v>
      </c>
      <c r="W754" s="165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 t="s">
        <v>265</v>
      </c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</row>
    <row r="755" spans="1:60" ht="12.75" outlineLevel="1">
      <c r="A755" s="182"/>
      <c r="B755" s="183"/>
      <c r="C755" s="184" t="s">
        <v>1063</v>
      </c>
      <c r="D755" s="185"/>
      <c r="E755" s="186">
        <v>272</v>
      </c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 t="s">
        <v>267</v>
      </c>
      <c r="AH755" s="166">
        <v>0</v>
      </c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</row>
    <row r="756" spans="1:60" ht="22.5" outlineLevel="1">
      <c r="A756" s="167">
        <v>190</v>
      </c>
      <c r="B756" s="168" t="s">
        <v>1064</v>
      </c>
      <c r="C756" s="169" t="s">
        <v>1065</v>
      </c>
      <c r="D756" s="170" t="s">
        <v>288</v>
      </c>
      <c r="E756" s="171">
        <v>225.02</v>
      </c>
      <c r="F756" s="172"/>
      <c r="G756" s="173">
        <f>ROUND(E756*F756,2)</f>
        <v>0</v>
      </c>
      <c r="H756" s="164"/>
      <c r="I756" s="165">
        <f>ROUND(E756*H756,2)</f>
        <v>0</v>
      </c>
      <c r="J756" s="164"/>
      <c r="K756" s="165">
        <f>ROUND(E756*J756,2)</f>
        <v>0</v>
      </c>
      <c r="L756" s="165">
        <v>21</v>
      </c>
      <c r="M756" s="165">
        <f>G756*(1+L756/100)</f>
        <v>0</v>
      </c>
      <c r="N756" s="165">
        <v>0</v>
      </c>
      <c r="O756" s="165">
        <f>ROUND(E756*N756,2)</f>
        <v>0</v>
      </c>
      <c r="P756" s="165">
        <v>0</v>
      </c>
      <c r="Q756" s="165">
        <f>ROUND(E756*P756,2)</f>
        <v>0</v>
      </c>
      <c r="R756" s="165"/>
      <c r="S756" s="165" t="s">
        <v>220</v>
      </c>
      <c r="T756" s="165" t="s">
        <v>221</v>
      </c>
      <c r="U756" s="165">
        <v>0</v>
      </c>
      <c r="V756" s="165">
        <f>ROUND(E756*U756,2)</f>
        <v>0</v>
      </c>
      <c r="W756" s="165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 t="s">
        <v>265</v>
      </c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</row>
    <row r="757" spans="1:60" ht="12.75" outlineLevel="1">
      <c r="A757" s="182"/>
      <c r="B757" s="183"/>
      <c r="C757" s="184" t="s">
        <v>1066</v>
      </c>
      <c r="D757" s="185"/>
      <c r="E757" s="186">
        <v>96.6</v>
      </c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 t="s">
        <v>267</v>
      </c>
      <c r="AH757" s="166">
        <v>0</v>
      </c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</row>
    <row r="758" spans="1:60" ht="12.75" outlineLevel="1">
      <c r="A758" s="182"/>
      <c r="B758" s="183"/>
      <c r="C758" s="184" t="s">
        <v>1067</v>
      </c>
      <c r="D758" s="185"/>
      <c r="E758" s="186">
        <v>124.02</v>
      </c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 t="s">
        <v>267</v>
      </c>
      <c r="AH758" s="166">
        <v>0</v>
      </c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</row>
    <row r="759" spans="1:60" ht="12.75" outlineLevel="1">
      <c r="A759" s="182"/>
      <c r="B759" s="183"/>
      <c r="C759" s="184" t="s">
        <v>1068</v>
      </c>
      <c r="D759" s="185"/>
      <c r="E759" s="186">
        <v>4.4</v>
      </c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 t="s">
        <v>267</v>
      </c>
      <c r="AH759" s="166">
        <v>0</v>
      </c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</row>
    <row r="760" spans="1:60" ht="22.5" outlineLevel="1">
      <c r="A760" s="167">
        <v>191</v>
      </c>
      <c r="B760" s="168" t="s">
        <v>1069</v>
      </c>
      <c r="C760" s="169" t="s">
        <v>1070</v>
      </c>
      <c r="D760" s="170" t="s">
        <v>288</v>
      </c>
      <c r="E760" s="171">
        <v>740.46</v>
      </c>
      <c r="F760" s="172"/>
      <c r="G760" s="173">
        <f>ROUND(E760*F760,2)</f>
        <v>0</v>
      </c>
      <c r="H760" s="164"/>
      <c r="I760" s="165">
        <f>ROUND(E760*H760,2)</f>
        <v>0</v>
      </c>
      <c r="J760" s="164"/>
      <c r="K760" s="165">
        <f>ROUND(E760*J760,2)</f>
        <v>0</v>
      </c>
      <c r="L760" s="165">
        <v>21</v>
      </c>
      <c r="M760" s="165">
        <f>G760*(1+L760/100)</f>
        <v>0</v>
      </c>
      <c r="N760" s="165">
        <v>0</v>
      </c>
      <c r="O760" s="165">
        <f>ROUND(E760*N760,2)</f>
        <v>0</v>
      </c>
      <c r="P760" s="165">
        <v>0</v>
      </c>
      <c r="Q760" s="165">
        <f>ROUND(E760*P760,2)</f>
        <v>0</v>
      </c>
      <c r="R760" s="165"/>
      <c r="S760" s="165" t="s">
        <v>220</v>
      </c>
      <c r="T760" s="165" t="s">
        <v>221</v>
      </c>
      <c r="U760" s="165">
        <v>0</v>
      </c>
      <c r="V760" s="165">
        <f>ROUND(E760*U760,2)</f>
        <v>0</v>
      </c>
      <c r="W760" s="165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 t="s">
        <v>265</v>
      </c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</row>
    <row r="761" spans="1:60" ht="12.75" outlineLevel="1">
      <c r="A761" s="182"/>
      <c r="B761" s="183"/>
      <c r="C761" s="184" t="s">
        <v>1071</v>
      </c>
      <c r="D761" s="185"/>
      <c r="E761" s="186">
        <v>740.46</v>
      </c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 t="s">
        <v>267</v>
      </c>
      <c r="AH761" s="166">
        <v>0</v>
      </c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</row>
    <row r="762" spans="1:60" ht="12.75" outlineLevel="1">
      <c r="A762" s="167">
        <v>192</v>
      </c>
      <c r="B762" s="168" t="s">
        <v>1072</v>
      </c>
      <c r="C762" s="169" t="s">
        <v>1073</v>
      </c>
      <c r="D762" s="170" t="s">
        <v>294</v>
      </c>
      <c r="E762" s="171">
        <v>30</v>
      </c>
      <c r="F762" s="172"/>
      <c r="G762" s="173">
        <f>ROUND(E762*F762,2)</f>
        <v>0</v>
      </c>
      <c r="H762" s="164"/>
      <c r="I762" s="165">
        <f>ROUND(E762*H762,2)</f>
        <v>0</v>
      </c>
      <c r="J762" s="164"/>
      <c r="K762" s="165">
        <f>ROUND(E762*J762,2)</f>
        <v>0</v>
      </c>
      <c r="L762" s="165">
        <v>21</v>
      </c>
      <c r="M762" s="165">
        <f>G762*(1+L762/100)</f>
        <v>0</v>
      </c>
      <c r="N762" s="165">
        <v>0</v>
      </c>
      <c r="O762" s="165">
        <f>ROUND(E762*N762,2)</f>
        <v>0</v>
      </c>
      <c r="P762" s="165">
        <v>0</v>
      </c>
      <c r="Q762" s="165">
        <f>ROUND(E762*P762,2)</f>
        <v>0</v>
      </c>
      <c r="R762" s="165"/>
      <c r="S762" s="165" t="s">
        <v>220</v>
      </c>
      <c r="T762" s="165" t="s">
        <v>221</v>
      </c>
      <c r="U762" s="165">
        <v>0</v>
      </c>
      <c r="V762" s="165">
        <f>ROUND(E762*U762,2)</f>
        <v>0</v>
      </c>
      <c r="W762" s="165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 t="s">
        <v>265</v>
      </c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</row>
    <row r="763" spans="1:60" ht="12.75" outlineLevel="1">
      <c r="A763" s="182"/>
      <c r="B763" s="183"/>
      <c r="C763" s="184" t="s">
        <v>1074</v>
      </c>
      <c r="D763" s="185"/>
      <c r="E763" s="186">
        <v>30</v>
      </c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 t="s">
        <v>267</v>
      </c>
      <c r="AH763" s="166">
        <v>0</v>
      </c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</row>
    <row r="764" spans="1:60" ht="22.5" outlineLevel="1">
      <c r="A764" s="157">
        <v>193</v>
      </c>
      <c r="B764" s="158" t="s">
        <v>1075</v>
      </c>
      <c r="C764" s="159" t="s">
        <v>1076</v>
      </c>
      <c r="D764" s="160" t="s">
        <v>294</v>
      </c>
      <c r="E764" s="161">
        <v>60</v>
      </c>
      <c r="F764" s="162"/>
      <c r="G764" s="163">
        <f>ROUND(E764*F764,2)</f>
        <v>0</v>
      </c>
      <c r="H764" s="164"/>
      <c r="I764" s="165">
        <f>ROUND(E764*H764,2)</f>
        <v>0</v>
      </c>
      <c r="J764" s="164"/>
      <c r="K764" s="165">
        <f>ROUND(E764*J764,2)</f>
        <v>0</v>
      </c>
      <c r="L764" s="165">
        <v>21</v>
      </c>
      <c r="M764" s="165">
        <f>G764*(1+L764/100)</f>
        <v>0</v>
      </c>
      <c r="N764" s="165">
        <v>0</v>
      </c>
      <c r="O764" s="165">
        <f>ROUND(E764*N764,2)</f>
        <v>0</v>
      </c>
      <c r="P764" s="165">
        <v>0</v>
      </c>
      <c r="Q764" s="165">
        <f>ROUND(E764*P764,2)</f>
        <v>0</v>
      </c>
      <c r="R764" s="165"/>
      <c r="S764" s="165" t="s">
        <v>220</v>
      </c>
      <c r="T764" s="165" t="s">
        <v>221</v>
      </c>
      <c r="U764" s="165">
        <v>0</v>
      </c>
      <c r="V764" s="165">
        <f>ROUND(E764*U764,2)</f>
        <v>0</v>
      </c>
      <c r="W764" s="165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 t="s">
        <v>265</v>
      </c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</row>
    <row r="765" spans="1:60" ht="22.5" outlineLevel="1">
      <c r="A765" s="157">
        <v>194</v>
      </c>
      <c r="B765" s="158" t="s">
        <v>1077</v>
      </c>
      <c r="C765" s="159" t="s">
        <v>1078</v>
      </c>
      <c r="D765" s="160" t="s">
        <v>301</v>
      </c>
      <c r="E765" s="161">
        <v>4</v>
      </c>
      <c r="F765" s="162"/>
      <c r="G765" s="163">
        <f>ROUND(E765*F765,2)</f>
        <v>0</v>
      </c>
      <c r="H765" s="164"/>
      <c r="I765" s="165">
        <f>ROUND(E765*H765,2)</f>
        <v>0</v>
      </c>
      <c r="J765" s="164"/>
      <c r="K765" s="165">
        <f>ROUND(E765*J765,2)</f>
        <v>0</v>
      </c>
      <c r="L765" s="165">
        <v>21</v>
      </c>
      <c r="M765" s="165">
        <f>G765*(1+L765/100)</f>
        <v>0</v>
      </c>
      <c r="N765" s="165">
        <v>0</v>
      </c>
      <c r="O765" s="165">
        <f>ROUND(E765*N765,2)</f>
        <v>0</v>
      </c>
      <c r="P765" s="165">
        <v>0</v>
      </c>
      <c r="Q765" s="165">
        <f>ROUND(E765*P765,2)</f>
        <v>0</v>
      </c>
      <c r="R765" s="165"/>
      <c r="S765" s="165" t="s">
        <v>220</v>
      </c>
      <c r="T765" s="165" t="s">
        <v>221</v>
      </c>
      <c r="U765" s="165">
        <v>0</v>
      </c>
      <c r="V765" s="165">
        <f>ROUND(E765*U765,2)</f>
        <v>0</v>
      </c>
      <c r="W765" s="165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 t="s">
        <v>265</v>
      </c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</row>
    <row r="766" spans="1:60" ht="22.5" outlineLevel="1">
      <c r="A766" s="157">
        <v>195</v>
      </c>
      <c r="B766" s="158" t="s">
        <v>1079</v>
      </c>
      <c r="C766" s="159" t="s">
        <v>1080</v>
      </c>
      <c r="D766" s="160" t="s">
        <v>294</v>
      </c>
      <c r="E766" s="161">
        <v>36</v>
      </c>
      <c r="F766" s="162"/>
      <c r="G766" s="163">
        <f>ROUND(E766*F766,2)</f>
        <v>0</v>
      </c>
      <c r="H766" s="164"/>
      <c r="I766" s="165">
        <f>ROUND(E766*H766,2)</f>
        <v>0</v>
      </c>
      <c r="J766" s="164"/>
      <c r="K766" s="165">
        <f>ROUND(E766*J766,2)</f>
        <v>0</v>
      </c>
      <c r="L766" s="165">
        <v>21</v>
      </c>
      <c r="M766" s="165">
        <f>G766*(1+L766/100)</f>
        <v>0</v>
      </c>
      <c r="N766" s="165">
        <v>0</v>
      </c>
      <c r="O766" s="165">
        <f>ROUND(E766*N766,2)</f>
        <v>0</v>
      </c>
      <c r="P766" s="165">
        <v>0</v>
      </c>
      <c r="Q766" s="165">
        <f>ROUND(E766*P766,2)</f>
        <v>0</v>
      </c>
      <c r="R766" s="165"/>
      <c r="S766" s="165" t="s">
        <v>220</v>
      </c>
      <c r="T766" s="165" t="s">
        <v>221</v>
      </c>
      <c r="U766" s="165">
        <v>0</v>
      </c>
      <c r="V766" s="165">
        <f>ROUND(E766*U766,2)</f>
        <v>0</v>
      </c>
      <c r="W766" s="165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 t="s">
        <v>265</v>
      </c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</row>
    <row r="767" spans="1:60" ht="22.5" outlineLevel="1">
      <c r="A767" s="167">
        <v>196</v>
      </c>
      <c r="B767" s="168" t="s">
        <v>1081</v>
      </c>
      <c r="C767" s="169" t="s">
        <v>1082</v>
      </c>
      <c r="D767" s="170" t="s">
        <v>294</v>
      </c>
      <c r="E767" s="171">
        <v>59.1</v>
      </c>
      <c r="F767" s="172"/>
      <c r="G767" s="173">
        <f>ROUND(E767*F767,2)</f>
        <v>0</v>
      </c>
      <c r="H767" s="164"/>
      <c r="I767" s="165">
        <f>ROUND(E767*H767,2)</f>
        <v>0</v>
      </c>
      <c r="J767" s="164"/>
      <c r="K767" s="165">
        <f>ROUND(E767*J767,2)</f>
        <v>0</v>
      </c>
      <c r="L767" s="165">
        <v>21</v>
      </c>
      <c r="M767" s="165">
        <f>G767*(1+L767/100)</f>
        <v>0</v>
      </c>
      <c r="N767" s="165">
        <v>0</v>
      </c>
      <c r="O767" s="165">
        <f>ROUND(E767*N767,2)</f>
        <v>0</v>
      </c>
      <c r="P767" s="165">
        <v>0</v>
      </c>
      <c r="Q767" s="165">
        <f>ROUND(E767*P767,2)</f>
        <v>0</v>
      </c>
      <c r="R767" s="165"/>
      <c r="S767" s="165" t="s">
        <v>220</v>
      </c>
      <c r="T767" s="165" t="s">
        <v>221</v>
      </c>
      <c r="U767" s="165">
        <v>0</v>
      </c>
      <c r="V767" s="165">
        <f>ROUND(E767*U767,2)</f>
        <v>0</v>
      </c>
      <c r="W767" s="165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 t="s">
        <v>265</v>
      </c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</row>
    <row r="768" spans="1:60" ht="12.75" outlineLevel="1">
      <c r="A768" s="182"/>
      <c r="B768" s="183"/>
      <c r="C768" s="184" t="s">
        <v>1045</v>
      </c>
      <c r="D768" s="185"/>
      <c r="E768" s="186">
        <v>23.7</v>
      </c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 t="s">
        <v>267</v>
      </c>
      <c r="AH768" s="166">
        <v>0</v>
      </c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</row>
    <row r="769" spans="1:60" ht="12.75" outlineLevel="1">
      <c r="A769" s="182"/>
      <c r="B769" s="183"/>
      <c r="C769" s="184" t="s">
        <v>1046</v>
      </c>
      <c r="D769" s="185"/>
      <c r="E769" s="186">
        <v>35.4</v>
      </c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 t="s">
        <v>267</v>
      </c>
      <c r="AH769" s="166">
        <v>0</v>
      </c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</row>
    <row r="770" spans="1:60" ht="22.5" outlineLevel="1">
      <c r="A770" s="157">
        <v>197</v>
      </c>
      <c r="B770" s="158" t="s">
        <v>1083</v>
      </c>
      <c r="C770" s="159" t="s">
        <v>1084</v>
      </c>
      <c r="D770" s="160" t="s">
        <v>294</v>
      </c>
      <c r="E770" s="161">
        <v>30</v>
      </c>
      <c r="F770" s="162"/>
      <c r="G770" s="163">
        <f>ROUND(E770*F770,2)</f>
        <v>0</v>
      </c>
      <c r="H770" s="164"/>
      <c r="I770" s="165">
        <f>ROUND(E770*H770,2)</f>
        <v>0</v>
      </c>
      <c r="J770" s="164"/>
      <c r="K770" s="165">
        <f>ROUND(E770*J770,2)</f>
        <v>0</v>
      </c>
      <c r="L770" s="165">
        <v>21</v>
      </c>
      <c r="M770" s="165">
        <f>G770*(1+L770/100)</f>
        <v>0</v>
      </c>
      <c r="N770" s="165">
        <v>0</v>
      </c>
      <c r="O770" s="165">
        <f>ROUND(E770*N770,2)</f>
        <v>0</v>
      </c>
      <c r="P770" s="165">
        <v>0</v>
      </c>
      <c r="Q770" s="165">
        <f>ROUND(E770*P770,2)</f>
        <v>0</v>
      </c>
      <c r="R770" s="165"/>
      <c r="S770" s="165" t="s">
        <v>220</v>
      </c>
      <c r="T770" s="165" t="s">
        <v>221</v>
      </c>
      <c r="U770" s="165">
        <v>0</v>
      </c>
      <c r="V770" s="165">
        <f>ROUND(E770*U770,2)</f>
        <v>0</v>
      </c>
      <c r="W770" s="165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 t="s">
        <v>265</v>
      </c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</row>
    <row r="771" spans="1:60" ht="22.5" outlineLevel="1">
      <c r="A771" s="167">
        <v>198</v>
      </c>
      <c r="B771" s="168" t="s">
        <v>1085</v>
      </c>
      <c r="C771" s="169" t="s">
        <v>1086</v>
      </c>
      <c r="D771" s="170" t="s">
        <v>288</v>
      </c>
      <c r="E771" s="171">
        <v>121</v>
      </c>
      <c r="F771" s="172"/>
      <c r="G771" s="173">
        <f>ROUND(E771*F771,2)</f>
        <v>0</v>
      </c>
      <c r="H771" s="164"/>
      <c r="I771" s="165">
        <f>ROUND(E771*H771,2)</f>
        <v>0</v>
      </c>
      <c r="J771" s="164"/>
      <c r="K771" s="165">
        <f>ROUND(E771*J771,2)</f>
        <v>0</v>
      </c>
      <c r="L771" s="165">
        <v>21</v>
      </c>
      <c r="M771" s="165">
        <f>G771*(1+L771/100)</f>
        <v>0</v>
      </c>
      <c r="N771" s="165">
        <v>0</v>
      </c>
      <c r="O771" s="165">
        <f>ROUND(E771*N771,2)</f>
        <v>0</v>
      </c>
      <c r="P771" s="165">
        <v>0</v>
      </c>
      <c r="Q771" s="165">
        <f>ROUND(E771*P771,2)</f>
        <v>0</v>
      </c>
      <c r="R771" s="165"/>
      <c r="S771" s="165" t="s">
        <v>220</v>
      </c>
      <c r="T771" s="165" t="s">
        <v>221</v>
      </c>
      <c r="U771" s="165">
        <v>0</v>
      </c>
      <c r="V771" s="165">
        <f>ROUND(E771*U771,2)</f>
        <v>0</v>
      </c>
      <c r="W771" s="165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 t="s">
        <v>265</v>
      </c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</row>
    <row r="772" spans="1:60" ht="12.75" outlineLevel="1">
      <c r="A772" s="182"/>
      <c r="B772" s="183"/>
      <c r="C772" s="184" t="s">
        <v>1087</v>
      </c>
      <c r="D772" s="185"/>
      <c r="E772" s="186">
        <v>121</v>
      </c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 t="s">
        <v>267</v>
      </c>
      <c r="AH772" s="166">
        <v>0</v>
      </c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</row>
    <row r="773" spans="1:60" ht="12.75" outlineLevel="1">
      <c r="A773" s="167">
        <v>199</v>
      </c>
      <c r="B773" s="168" t="s">
        <v>1088</v>
      </c>
      <c r="C773" s="169" t="s">
        <v>1089</v>
      </c>
      <c r="D773" s="170" t="s">
        <v>930</v>
      </c>
      <c r="E773" s="171">
        <v>16</v>
      </c>
      <c r="F773" s="172"/>
      <c r="G773" s="173">
        <f>ROUND(E773*F773,2)</f>
        <v>0</v>
      </c>
      <c r="H773" s="164"/>
      <c r="I773" s="165">
        <f>ROUND(E773*H773,2)</f>
        <v>0</v>
      </c>
      <c r="J773" s="164"/>
      <c r="K773" s="165">
        <f>ROUND(E773*J773,2)</f>
        <v>0</v>
      </c>
      <c r="L773" s="165">
        <v>21</v>
      </c>
      <c r="M773" s="165">
        <f>G773*(1+L773/100)</f>
        <v>0</v>
      </c>
      <c r="N773" s="165">
        <v>0</v>
      </c>
      <c r="O773" s="165">
        <f>ROUND(E773*N773,2)</f>
        <v>0</v>
      </c>
      <c r="P773" s="165">
        <v>0</v>
      </c>
      <c r="Q773" s="165">
        <f>ROUND(E773*P773,2)</f>
        <v>0</v>
      </c>
      <c r="R773" s="165"/>
      <c r="S773" s="165" t="s">
        <v>243</v>
      </c>
      <c r="T773" s="165" t="s">
        <v>221</v>
      </c>
      <c r="U773" s="165">
        <v>0</v>
      </c>
      <c r="V773" s="165">
        <f>ROUND(E773*U773,2)</f>
        <v>0</v>
      </c>
      <c r="W773" s="165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 t="s">
        <v>282</v>
      </c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</row>
    <row r="774" spans="1:60" ht="12.75" outlineLevel="1">
      <c r="A774" s="182"/>
      <c r="B774" s="183"/>
      <c r="C774" s="184" t="s">
        <v>1090</v>
      </c>
      <c r="D774" s="185"/>
      <c r="E774" s="186">
        <v>16</v>
      </c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 t="s">
        <v>267</v>
      </c>
      <c r="AH774" s="166">
        <v>0</v>
      </c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</row>
    <row r="775" spans="1:60" ht="22.5" outlineLevel="1">
      <c r="A775" s="167">
        <v>200</v>
      </c>
      <c r="B775" s="168" t="s">
        <v>1091</v>
      </c>
      <c r="C775" s="169" t="s">
        <v>1092</v>
      </c>
      <c r="D775" s="170" t="s">
        <v>288</v>
      </c>
      <c r="E775" s="171">
        <v>408.48</v>
      </c>
      <c r="F775" s="172"/>
      <c r="G775" s="173">
        <f>ROUND(E775*F775,2)</f>
        <v>0</v>
      </c>
      <c r="H775" s="164"/>
      <c r="I775" s="165">
        <f>ROUND(E775*H775,2)</f>
        <v>0</v>
      </c>
      <c r="J775" s="164"/>
      <c r="K775" s="165">
        <f>ROUND(E775*J775,2)</f>
        <v>0</v>
      </c>
      <c r="L775" s="165">
        <v>21</v>
      </c>
      <c r="M775" s="165">
        <f>G775*(1+L775/100)</f>
        <v>0</v>
      </c>
      <c r="N775" s="165">
        <v>0</v>
      </c>
      <c r="O775" s="165">
        <f>ROUND(E775*N775,2)</f>
        <v>0</v>
      </c>
      <c r="P775" s="165">
        <v>0</v>
      </c>
      <c r="Q775" s="165">
        <f>ROUND(E775*P775,2)</f>
        <v>0</v>
      </c>
      <c r="R775" s="165"/>
      <c r="S775" s="165" t="s">
        <v>220</v>
      </c>
      <c r="T775" s="165" t="s">
        <v>221</v>
      </c>
      <c r="U775" s="165">
        <v>0</v>
      </c>
      <c r="V775" s="165">
        <f>ROUND(E775*U775,2)</f>
        <v>0</v>
      </c>
      <c r="W775" s="165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 t="s">
        <v>415</v>
      </c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</row>
    <row r="776" spans="1:60" ht="12.75" outlineLevel="1">
      <c r="A776" s="182"/>
      <c r="B776" s="183"/>
      <c r="C776" s="184" t="s">
        <v>1093</v>
      </c>
      <c r="D776" s="185"/>
      <c r="E776" s="186">
        <v>408.48</v>
      </c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 t="s">
        <v>267</v>
      </c>
      <c r="AH776" s="166">
        <v>0</v>
      </c>
      <c r="AI776" s="166"/>
      <c r="AJ776" s="166"/>
      <c r="AK776" s="166"/>
      <c r="AL776" s="166"/>
      <c r="AM776" s="166"/>
      <c r="AN776" s="166"/>
      <c r="AO776" s="166"/>
      <c r="AP776" s="166"/>
      <c r="AQ776" s="166"/>
      <c r="AR776" s="166"/>
      <c r="AS776" s="166"/>
      <c r="AT776" s="166"/>
      <c r="AU776" s="166"/>
      <c r="AV776" s="166"/>
      <c r="AW776" s="166"/>
      <c r="AX776" s="166"/>
      <c r="AY776" s="166"/>
      <c r="AZ776" s="166"/>
      <c r="BA776" s="166"/>
      <c r="BB776" s="166"/>
      <c r="BC776" s="166"/>
      <c r="BD776" s="166"/>
      <c r="BE776" s="166"/>
      <c r="BF776" s="166"/>
      <c r="BG776" s="166"/>
      <c r="BH776" s="166"/>
    </row>
    <row r="777" spans="1:33" ht="12.75">
      <c r="A777" s="149" t="s">
        <v>214</v>
      </c>
      <c r="B777" s="150" t="s">
        <v>112</v>
      </c>
      <c r="C777" s="151" t="s">
        <v>113</v>
      </c>
      <c r="D777" s="152"/>
      <c r="E777" s="153"/>
      <c r="F777" s="154"/>
      <c r="G777" s="155">
        <f>SUMIF(AG778:AG783,"&lt;&gt;NOR",G778:G783)</f>
        <v>0</v>
      </c>
      <c r="H777" s="156"/>
      <c r="I777" s="156">
        <f>SUM(I778:I783)</f>
        <v>0</v>
      </c>
      <c r="J777" s="156"/>
      <c r="K777" s="156">
        <f>SUM(K778:K783)</f>
        <v>0</v>
      </c>
      <c r="L777" s="156"/>
      <c r="M777" s="156">
        <f>SUM(M778:M783)</f>
        <v>0</v>
      </c>
      <c r="N777" s="156"/>
      <c r="O777" s="156">
        <f>SUM(O778:O783)</f>
        <v>0</v>
      </c>
      <c r="P777" s="156"/>
      <c r="Q777" s="156">
        <f>SUM(Q778:Q783)</f>
        <v>0</v>
      </c>
      <c r="R777" s="156"/>
      <c r="S777" s="156"/>
      <c r="T777" s="156"/>
      <c r="U777" s="156"/>
      <c r="V777" s="156">
        <f>SUM(V778:V783)</f>
        <v>0</v>
      </c>
      <c r="W777" s="156"/>
      <c r="AG777" s="1" t="s">
        <v>215</v>
      </c>
    </row>
    <row r="778" spans="1:60" ht="33.75" outlineLevel="1">
      <c r="A778" s="167">
        <v>201</v>
      </c>
      <c r="B778" s="168" t="s">
        <v>1094</v>
      </c>
      <c r="C778" s="169" t="s">
        <v>1095</v>
      </c>
      <c r="D778" s="170" t="s">
        <v>294</v>
      </c>
      <c r="E778" s="171">
        <v>66.2</v>
      </c>
      <c r="F778" s="172"/>
      <c r="G778" s="173">
        <f>ROUND(E778*F778,2)</f>
        <v>0</v>
      </c>
      <c r="H778" s="164"/>
      <c r="I778" s="165">
        <f>ROUND(E778*H778,2)</f>
        <v>0</v>
      </c>
      <c r="J778" s="164"/>
      <c r="K778" s="165">
        <f>ROUND(E778*J778,2)</f>
        <v>0</v>
      </c>
      <c r="L778" s="165">
        <v>21</v>
      </c>
      <c r="M778" s="165">
        <f>G778*(1+L778/100)</f>
        <v>0</v>
      </c>
      <c r="N778" s="165">
        <v>0</v>
      </c>
      <c r="O778" s="165">
        <f>ROUND(E778*N778,2)</f>
        <v>0</v>
      </c>
      <c r="P778" s="165">
        <v>0</v>
      </c>
      <c r="Q778" s="165">
        <f>ROUND(E778*P778,2)</f>
        <v>0</v>
      </c>
      <c r="R778" s="165"/>
      <c r="S778" s="165" t="s">
        <v>220</v>
      </c>
      <c r="T778" s="165" t="s">
        <v>221</v>
      </c>
      <c r="U778" s="165">
        <v>0</v>
      </c>
      <c r="V778" s="165">
        <f>ROUND(E778*U778,2)</f>
        <v>0</v>
      </c>
      <c r="W778" s="165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 t="s">
        <v>265</v>
      </c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</row>
    <row r="779" spans="1:60" ht="12.75" outlineLevel="1">
      <c r="A779" s="182"/>
      <c r="B779" s="183"/>
      <c r="C779" s="184" t="s">
        <v>1096</v>
      </c>
      <c r="D779" s="185"/>
      <c r="E779" s="186">
        <v>29.4</v>
      </c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 t="s">
        <v>267</v>
      </c>
      <c r="AH779" s="166">
        <v>0</v>
      </c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</row>
    <row r="780" spans="1:60" ht="12.75" outlineLevel="1">
      <c r="A780" s="182"/>
      <c r="B780" s="183"/>
      <c r="C780" s="184" t="s">
        <v>1097</v>
      </c>
      <c r="D780" s="185"/>
      <c r="E780" s="186">
        <v>36.8</v>
      </c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 t="s">
        <v>267</v>
      </c>
      <c r="AH780" s="166">
        <v>0</v>
      </c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</row>
    <row r="781" spans="1:60" ht="33.75" outlineLevel="1">
      <c r="A781" s="167">
        <v>202</v>
      </c>
      <c r="B781" s="168" t="s">
        <v>1098</v>
      </c>
      <c r="C781" s="169" t="s">
        <v>1099</v>
      </c>
      <c r="D781" s="170" t="s">
        <v>294</v>
      </c>
      <c r="E781" s="171">
        <v>66.2</v>
      </c>
      <c r="F781" s="172"/>
      <c r="G781" s="173">
        <f>ROUND(E781*F781,2)</f>
        <v>0</v>
      </c>
      <c r="H781" s="164"/>
      <c r="I781" s="165">
        <f>ROUND(E781*H781,2)</f>
        <v>0</v>
      </c>
      <c r="J781" s="164"/>
      <c r="K781" s="165">
        <f>ROUND(E781*J781,2)</f>
        <v>0</v>
      </c>
      <c r="L781" s="165">
        <v>21</v>
      </c>
      <c r="M781" s="165">
        <f>G781*(1+L781/100)</f>
        <v>0</v>
      </c>
      <c r="N781" s="165">
        <v>0</v>
      </c>
      <c r="O781" s="165">
        <f>ROUND(E781*N781,2)</f>
        <v>0</v>
      </c>
      <c r="P781" s="165">
        <v>0</v>
      </c>
      <c r="Q781" s="165">
        <f>ROUND(E781*P781,2)</f>
        <v>0</v>
      </c>
      <c r="R781" s="165"/>
      <c r="S781" s="165" t="s">
        <v>220</v>
      </c>
      <c r="T781" s="165" t="s">
        <v>221</v>
      </c>
      <c r="U781" s="165">
        <v>0</v>
      </c>
      <c r="V781" s="165">
        <f>ROUND(E781*U781,2)</f>
        <v>0</v>
      </c>
      <c r="W781" s="165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 t="s">
        <v>265</v>
      </c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</row>
    <row r="782" spans="1:60" ht="12.75" outlineLevel="1">
      <c r="A782" s="182"/>
      <c r="B782" s="183"/>
      <c r="C782" s="184" t="s">
        <v>1096</v>
      </c>
      <c r="D782" s="185"/>
      <c r="E782" s="186">
        <v>29.4</v>
      </c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 t="s">
        <v>267</v>
      </c>
      <c r="AH782" s="166">
        <v>0</v>
      </c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</row>
    <row r="783" spans="1:60" ht="12.75" outlineLevel="1">
      <c r="A783" s="182"/>
      <c r="B783" s="183"/>
      <c r="C783" s="184" t="s">
        <v>1097</v>
      </c>
      <c r="D783" s="185"/>
      <c r="E783" s="186">
        <v>36.8</v>
      </c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 t="s">
        <v>267</v>
      </c>
      <c r="AH783" s="166">
        <v>0</v>
      </c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</row>
    <row r="784" spans="1:33" ht="12.75">
      <c r="A784" s="149" t="s">
        <v>214</v>
      </c>
      <c r="B784" s="150" t="s">
        <v>114</v>
      </c>
      <c r="C784" s="151" t="s">
        <v>115</v>
      </c>
      <c r="D784" s="152"/>
      <c r="E784" s="153"/>
      <c r="F784" s="154"/>
      <c r="G784" s="155">
        <f>SUMIF(AG785:AG785,"&lt;&gt;NOR",G785:G785)</f>
        <v>0</v>
      </c>
      <c r="H784" s="156"/>
      <c r="I784" s="156">
        <f>SUM(I785:I785)</f>
        <v>0</v>
      </c>
      <c r="J784" s="156"/>
      <c r="K784" s="156">
        <f>SUM(K785:K785)</f>
        <v>0</v>
      </c>
      <c r="L784" s="156"/>
      <c r="M784" s="156">
        <f>SUM(M785:M785)</f>
        <v>0</v>
      </c>
      <c r="N784" s="156"/>
      <c r="O784" s="156">
        <f>SUM(O785:O785)</f>
        <v>0</v>
      </c>
      <c r="P784" s="156"/>
      <c r="Q784" s="156">
        <f>SUM(Q785:Q785)</f>
        <v>0</v>
      </c>
      <c r="R784" s="156"/>
      <c r="S784" s="156"/>
      <c r="T784" s="156"/>
      <c r="U784" s="156"/>
      <c r="V784" s="156">
        <f>SUM(V785:V785)</f>
        <v>0</v>
      </c>
      <c r="W784" s="156"/>
      <c r="AG784" s="1" t="s">
        <v>215</v>
      </c>
    </row>
    <row r="785" spans="1:60" ht="33.75" outlineLevel="1">
      <c r="A785" s="157">
        <v>203</v>
      </c>
      <c r="B785" s="158" t="s">
        <v>1100</v>
      </c>
      <c r="C785" s="159" t="s">
        <v>1101</v>
      </c>
      <c r="D785" s="160" t="s">
        <v>366</v>
      </c>
      <c r="E785" s="161">
        <v>1072.87155</v>
      </c>
      <c r="F785" s="162"/>
      <c r="G785" s="163">
        <f>ROUND(E785*F785,2)</f>
        <v>0</v>
      </c>
      <c r="H785" s="164"/>
      <c r="I785" s="165">
        <f>ROUND(E785*H785,2)</f>
        <v>0</v>
      </c>
      <c r="J785" s="164"/>
      <c r="K785" s="165">
        <f>ROUND(E785*J785,2)</f>
        <v>0</v>
      </c>
      <c r="L785" s="165">
        <v>21</v>
      </c>
      <c r="M785" s="165">
        <f>G785*(1+L785/100)</f>
        <v>0</v>
      </c>
      <c r="N785" s="165">
        <v>0</v>
      </c>
      <c r="O785" s="165">
        <f>ROUND(E785*N785,2)</f>
        <v>0</v>
      </c>
      <c r="P785" s="165">
        <v>0</v>
      </c>
      <c r="Q785" s="165">
        <f>ROUND(E785*P785,2)</f>
        <v>0</v>
      </c>
      <c r="R785" s="165"/>
      <c r="S785" s="165" t="s">
        <v>220</v>
      </c>
      <c r="T785" s="165" t="s">
        <v>221</v>
      </c>
      <c r="U785" s="165">
        <v>0</v>
      </c>
      <c r="V785" s="165">
        <f>ROUND(E785*U785,2)</f>
        <v>0</v>
      </c>
      <c r="W785" s="165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 t="s">
        <v>265</v>
      </c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</row>
    <row r="786" spans="1:33" ht="12.75">
      <c r="A786" s="149" t="s">
        <v>214</v>
      </c>
      <c r="B786" s="150" t="s">
        <v>116</v>
      </c>
      <c r="C786" s="151" t="s">
        <v>117</v>
      </c>
      <c r="D786" s="152"/>
      <c r="E786" s="153"/>
      <c r="F786" s="154"/>
      <c r="G786" s="155">
        <f>SUMIF(AG787:AG799,"&lt;&gt;NOR",G787:G799)</f>
        <v>0</v>
      </c>
      <c r="H786" s="156"/>
      <c r="I786" s="156">
        <f>SUM(I787:I799)</f>
        <v>0</v>
      </c>
      <c r="J786" s="156"/>
      <c r="K786" s="156">
        <f>SUM(K787:K799)</f>
        <v>0</v>
      </c>
      <c r="L786" s="156"/>
      <c r="M786" s="156">
        <f>SUM(M787:M799)</f>
        <v>0</v>
      </c>
      <c r="N786" s="156"/>
      <c r="O786" s="156">
        <f>SUM(O787:O799)</f>
        <v>0.13</v>
      </c>
      <c r="P786" s="156"/>
      <c r="Q786" s="156">
        <f>SUM(Q787:Q799)</f>
        <v>0</v>
      </c>
      <c r="R786" s="156"/>
      <c r="S786" s="156"/>
      <c r="T786" s="156"/>
      <c r="U786" s="156"/>
      <c r="V786" s="156">
        <f>SUM(V787:V799)</f>
        <v>67.38</v>
      </c>
      <c r="W786" s="156"/>
      <c r="AG786" s="1" t="s">
        <v>215</v>
      </c>
    </row>
    <row r="787" spans="1:60" ht="22.5" outlineLevel="1">
      <c r="A787" s="167">
        <v>204</v>
      </c>
      <c r="B787" s="168" t="s">
        <v>1102</v>
      </c>
      <c r="C787" s="169" t="s">
        <v>1103</v>
      </c>
      <c r="D787" s="170" t="s">
        <v>288</v>
      </c>
      <c r="E787" s="171">
        <v>371.7</v>
      </c>
      <c r="F787" s="172"/>
      <c r="G787" s="173">
        <f>ROUND(E787*F787,2)</f>
        <v>0</v>
      </c>
      <c r="H787" s="164"/>
      <c r="I787" s="165">
        <f>ROUND(E787*H787,2)</f>
        <v>0</v>
      </c>
      <c r="J787" s="164"/>
      <c r="K787" s="165">
        <f>ROUND(E787*J787,2)</f>
        <v>0</v>
      </c>
      <c r="L787" s="165">
        <v>21</v>
      </c>
      <c r="M787" s="165">
        <f>G787*(1+L787/100)</f>
        <v>0</v>
      </c>
      <c r="N787" s="165">
        <v>0</v>
      </c>
      <c r="O787" s="165">
        <f>ROUND(E787*N787,2)</f>
        <v>0</v>
      </c>
      <c r="P787" s="165">
        <v>0</v>
      </c>
      <c r="Q787" s="165">
        <f>ROUND(E787*P787,2)</f>
        <v>0</v>
      </c>
      <c r="R787" s="165"/>
      <c r="S787" s="165" t="s">
        <v>243</v>
      </c>
      <c r="T787" s="165" t="s">
        <v>221</v>
      </c>
      <c r="U787" s="165">
        <v>0</v>
      </c>
      <c r="V787" s="165">
        <f>ROUND(E787*U787,2)</f>
        <v>0</v>
      </c>
      <c r="W787" s="165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 t="s">
        <v>282</v>
      </c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</row>
    <row r="788" spans="1:60" ht="12.75" outlineLevel="1">
      <c r="A788" s="182"/>
      <c r="B788" s="183"/>
      <c r="C788" s="184" t="s">
        <v>867</v>
      </c>
      <c r="D788" s="185"/>
      <c r="E788" s="186">
        <v>371.7</v>
      </c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 t="s">
        <v>267</v>
      </c>
      <c r="AH788" s="166">
        <v>0</v>
      </c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</row>
    <row r="789" spans="1:60" ht="22.5" outlineLevel="1">
      <c r="A789" s="167">
        <v>205</v>
      </c>
      <c r="B789" s="168" t="s">
        <v>1104</v>
      </c>
      <c r="C789" s="169" t="s">
        <v>1105</v>
      </c>
      <c r="D789" s="170" t="s">
        <v>288</v>
      </c>
      <c r="E789" s="171">
        <v>66.7</v>
      </c>
      <c r="F789" s="172"/>
      <c r="G789" s="173">
        <f>ROUND(E789*F789,2)</f>
        <v>0</v>
      </c>
      <c r="H789" s="164"/>
      <c r="I789" s="165">
        <f>ROUND(E789*H789,2)</f>
        <v>0</v>
      </c>
      <c r="J789" s="164"/>
      <c r="K789" s="165">
        <f>ROUND(E789*J789,2)</f>
        <v>0</v>
      </c>
      <c r="L789" s="165">
        <v>21</v>
      </c>
      <c r="M789" s="165">
        <f>G789*(1+L789/100)</f>
        <v>0</v>
      </c>
      <c r="N789" s="165">
        <v>0</v>
      </c>
      <c r="O789" s="165">
        <f>ROUND(E789*N789,2)</f>
        <v>0</v>
      </c>
      <c r="P789" s="165">
        <v>0</v>
      </c>
      <c r="Q789" s="165">
        <f>ROUND(E789*P789,2)</f>
        <v>0</v>
      </c>
      <c r="R789" s="165"/>
      <c r="S789" s="165" t="s">
        <v>243</v>
      </c>
      <c r="T789" s="165" t="s">
        <v>221</v>
      </c>
      <c r="U789" s="165">
        <v>0</v>
      </c>
      <c r="V789" s="165">
        <f>ROUND(E789*U789,2)</f>
        <v>0</v>
      </c>
      <c r="W789" s="165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 t="s">
        <v>282</v>
      </c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</row>
    <row r="790" spans="1:60" ht="12.75" outlineLevel="1">
      <c r="A790" s="182"/>
      <c r="B790" s="183"/>
      <c r="C790" s="184" t="s">
        <v>1106</v>
      </c>
      <c r="D790" s="185"/>
      <c r="E790" s="186">
        <v>66.7</v>
      </c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 t="s">
        <v>267</v>
      </c>
      <c r="AH790" s="166">
        <v>0</v>
      </c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</row>
    <row r="791" spans="1:60" ht="22.5" outlineLevel="1">
      <c r="A791" s="157">
        <v>206</v>
      </c>
      <c r="B791" s="158" t="s">
        <v>1107</v>
      </c>
      <c r="C791" s="159" t="s">
        <v>1108</v>
      </c>
      <c r="D791" s="160" t="s">
        <v>288</v>
      </c>
      <c r="E791" s="161">
        <v>371.7</v>
      </c>
      <c r="F791" s="162"/>
      <c r="G791" s="163">
        <f>ROUND(E791*F791,2)</f>
        <v>0</v>
      </c>
      <c r="H791" s="164"/>
      <c r="I791" s="165">
        <f>ROUND(E791*H791,2)</f>
        <v>0</v>
      </c>
      <c r="J791" s="164"/>
      <c r="K791" s="165">
        <f>ROUND(E791*J791,2)</f>
        <v>0</v>
      </c>
      <c r="L791" s="165">
        <v>21</v>
      </c>
      <c r="M791" s="165">
        <f>G791*(1+L791/100)</f>
        <v>0</v>
      </c>
      <c r="N791" s="165">
        <v>0</v>
      </c>
      <c r="O791" s="165">
        <f>ROUND(E791*N791,2)</f>
        <v>0</v>
      </c>
      <c r="P791" s="165">
        <v>0</v>
      </c>
      <c r="Q791" s="165">
        <f>ROUND(E791*P791,2)</f>
        <v>0</v>
      </c>
      <c r="R791" s="165"/>
      <c r="S791" s="165" t="s">
        <v>243</v>
      </c>
      <c r="T791" s="165" t="s">
        <v>221</v>
      </c>
      <c r="U791" s="165">
        <v>0</v>
      </c>
      <c r="V791" s="165">
        <f>ROUND(E791*U791,2)</f>
        <v>0</v>
      </c>
      <c r="W791" s="165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 t="s">
        <v>282</v>
      </c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</row>
    <row r="792" spans="1:60" ht="22.5" outlineLevel="1">
      <c r="A792" s="157">
        <v>207</v>
      </c>
      <c r="B792" s="158" t="s">
        <v>1109</v>
      </c>
      <c r="C792" s="159" t="s">
        <v>1110</v>
      </c>
      <c r="D792" s="160" t="s">
        <v>288</v>
      </c>
      <c r="E792" s="161">
        <v>371.7</v>
      </c>
      <c r="F792" s="162"/>
      <c r="G792" s="163">
        <f>ROUND(E792*F792,2)</f>
        <v>0</v>
      </c>
      <c r="H792" s="164"/>
      <c r="I792" s="165">
        <f>ROUND(E792*H792,2)</f>
        <v>0</v>
      </c>
      <c r="J792" s="164"/>
      <c r="K792" s="165">
        <f>ROUND(E792*J792,2)</f>
        <v>0</v>
      </c>
      <c r="L792" s="165">
        <v>21</v>
      </c>
      <c r="M792" s="165">
        <f>G792*(1+L792/100)</f>
        <v>0</v>
      </c>
      <c r="N792" s="165">
        <v>0</v>
      </c>
      <c r="O792" s="165">
        <f>ROUND(E792*N792,2)</f>
        <v>0</v>
      </c>
      <c r="P792" s="165">
        <v>0</v>
      </c>
      <c r="Q792" s="165">
        <f>ROUND(E792*P792,2)</f>
        <v>0</v>
      </c>
      <c r="R792" s="165"/>
      <c r="S792" s="165" t="s">
        <v>243</v>
      </c>
      <c r="T792" s="165" t="s">
        <v>221</v>
      </c>
      <c r="U792" s="165">
        <v>0</v>
      </c>
      <c r="V792" s="165">
        <f>ROUND(E792*U792,2)</f>
        <v>0</v>
      </c>
      <c r="W792" s="165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 t="s">
        <v>282</v>
      </c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</row>
    <row r="793" spans="1:60" ht="22.5" outlineLevel="1">
      <c r="A793" s="157">
        <v>208</v>
      </c>
      <c r="B793" s="158" t="s">
        <v>1111</v>
      </c>
      <c r="C793" s="159" t="s">
        <v>1112</v>
      </c>
      <c r="D793" s="160" t="s">
        <v>288</v>
      </c>
      <c r="E793" s="161">
        <v>66.7</v>
      </c>
      <c r="F793" s="162"/>
      <c r="G793" s="163">
        <f>ROUND(E793*F793,2)</f>
        <v>0</v>
      </c>
      <c r="H793" s="164"/>
      <c r="I793" s="165">
        <f>ROUND(E793*H793,2)</f>
        <v>0</v>
      </c>
      <c r="J793" s="164"/>
      <c r="K793" s="165">
        <f>ROUND(E793*J793,2)</f>
        <v>0</v>
      </c>
      <c r="L793" s="165">
        <v>21</v>
      </c>
      <c r="M793" s="165">
        <f>G793*(1+L793/100)</f>
        <v>0</v>
      </c>
      <c r="N793" s="165">
        <v>0</v>
      </c>
      <c r="O793" s="165">
        <f>ROUND(E793*N793,2)</f>
        <v>0</v>
      </c>
      <c r="P793" s="165">
        <v>0</v>
      </c>
      <c r="Q793" s="165">
        <f>ROUND(E793*P793,2)</f>
        <v>0</v>
      </c>
      <c r="R793" s="165"/>
      <c r="S793" s="165" t="s">
        <v>243</v>
      </c>
      <c r="T793" s="165" t="s">
        <v>221</v>
      </c>
      <c r="U793" s="165">
        <v>0</v>
      </c>
      <c r="V793" s="165">
        <f>ROUND(E793*U793,2)</f>
        <v>0</v>
      </c>
      <c r="W793" s="165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 t="s">
        <v>282</v>
      </c>
      <c r="AH793" s="166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</row>
    <row r="794" spans="1:60" ht="22.5" outlineLevel="1">
      <c r="A794" s="157">
        <v>209</v>
      </c>
      <c r="B794" s="158" t="s">
        <v>1113</v>
      </c>
      <c r="C794" s="159" t="s">
        <v>1114</v>
      </c>
      <c r="D794" s="160" t="s">
        <v>288</v>
      </c>
      <c r="E794" s="161">
        <v>66.7</v>
      </c>
      <c r="F794" s="162"/>
      <c r="G794" s="163">
        <f>ROUND(E794*F794,2)</f>
        <v>0</v>
      </c>
      <c r="H794" s="164"/>
      <c r="I794" s="165">
        <f>ROUND(E794*H794,2)</f>
        <v>0</v>
      </c>
      <c r="J794" s="164"/>
      <c r="K794" s="165">
        <f>ROUND(E794*J794,2)</f>
        <v>0</v>
      </c>
      <c r="L794" s="165">
        <v>21</v>
      </c>
      <c r="M794" s="165">
        <f>G794*(1+L794/100)</f>
        <v>0</v>
      </c>
      <c r="N794" s="165">
        <v>0</v>
      </c>
      <c r="O794" s="165">
        <f>ROUND(E794*N794,2)</f>
        <v>0</v>
      </c>
      <c r="P794" s="165">
        <v>0</v>
      </c>
      <c r="Q794" s="165">
        <f>ROUND(E794*P794,2)</f>
        <v>0</v>
      </c>
      <c r="R794" s="165"/>
      <c r="S794" s="165" t="s">
        <v>243</v>
      </c>
      <c r="T794" s="165" t="s">
        <v>221</v>
      </c>
      <c r="U794" s="165">
        <v>0</v>
      </c>
      <c r="V794" s="165">
        <f>ROUND(E794*U794,2)</f>
        <v>0</v>
      </c>
      <c r="W794" s="165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 t="s">
        <v>282</v>
      </c>
      <c r="AH794" s="166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</row>
    <row r="795" spans="1:60" ht="12.75" outlineLevel="1">
      <c r="A795" s="167">
        <v>210</v>
      </c>
      <c r="B795" s="168" t="s">
        <v>1115</v>
      </c>
      <c r="C795" s="169" t="s">
        <v>1116</v>
      </c>
      <c r="D795" s="170" t="s">
        <v>288</v>
      </c>
      <c r="E795" s="171">
        <v>343.45</v>
      </c>
      <c r="F795" s="172"/>
      <c r="G795" s="173">
        <f>ROUND(E795*F795,2)</f>
        <v>0</v>
      </c>
      <c r="H795" s="164"/>
      <c r="I795" s="165">
        <f>ROUND(E795*H795,2)</f>
        <v>0</v>
      </c>
      <c r="J795" s="164"/>
      <c r="K795" s="165">
        <f>ROUND(E795*J795,2)</f>
        <v>0</v>
      </c>
      <c r="L795" s="165">
        <v>21</v>
      </c>
      <c r="M795" s="165">
        <f>G795*(1+L795/100)</f>
        <v>0</v>
      </c>
      <c r="N795" s="165">
        <v>0.00017</v>
      </c>
      <c r="O795" s="165">
        <f>ROUND(E795*N795,2)</f>
        <v>0.06</v>
      </c>
      <c r="P795" s="165">
        <v>0</v>
      </c>
      <c r="Q795" s="165">
        <f>ROUND(E795*P795,2)</f>
        <v>0</v>
      </c>
      <c r="R795" s="165"/>
      <c r="S795" s="165" t="s">
        <v>220</v>
      </c>
      <c r="T795" s="165" t="s">
        <v>295</v>
      </c>
      <c r="U795" s="165">
        <v>0.16</v>
      </c>
      <c r="V795" s="165">
        <f>ROUND(E795*U795,2)</f>
        <v>54.95</v>
      </c>
      <c r="W795" s="165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 t="s">
        <v>282</v>
      </c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</row>
    <row r="796" spans="1:60" ht="12.75" outlineLevel="1">
      <c r="A796" s="182"/>
      <c r="B796" s="183"/>
      <c r="C796" s="184" t="s">
        <v>1117</v>
      </c>
      <c r="D796" s="185"/>
      <c r="E796" s="186">
        <v>343.45</v>
      </c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 t="s">
        <v>267</v>
      </c>
      <c r="AH796" s="166">
        <v>0</v>
      </c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</row>
    <row r="797" spans="1:60" ht="22.5" outlineLevel="1">
      <c r="A797" s="167">
        <v>211</v>
      </c>
      <c r="B797" s="168" t="s">
        <v>1118</v>
      </c>
      <c r="C797" s="169" t="s">
        <v>1119</v>
      </c>
      <c r="D797" s="170" t="s">
        <v>294</v>
      </c>
      <c r="E797" s="171">
        <v>124.275</v>
      </c>
      <c r="F797" s="172"/>
      <c r="G797" s="173">
        <f>ROUND(E797*F797,2)</f>
        <v>0</v>
      </c>
      <c r="H797" s="164"/>
      <c r="I797" s="165">
        <f>ROUND(E797*H797,2)</f>
        <v>0</v>
      </c>
      <c r="J797" s="164"/>
      <c r="K797" s="165">
        <f>ROUND(E797*J797,2)</f>
        <v>0</v>
      </c>
      <c r="L797" s="165">
        <v>21</v>
      </c>
      <c r="M797" s="165">
        <f>G797*(1+L797/100)</f>
        <v>0</v>
      </c>
      <c r="N797" s="165">
        <v>0.0005300000000000001</v>
      </c>
      <c r="O797" s="165">
        <f>ROUND(E797*N797,2)</f>
        <v>0.07</v>
      </c>
      <c r="P797" s="165">
        <v>0</v>
      </c>
      <c r="Q797" s="165">
        <f>ROUND(E797*P797,2)</f>
        <v>0</v>
      </c>
      <c r="R797" s="165"/>
      <c r="S797" s="165" t="s">
        <v>220</v>
      </c>
      <c r="T797" s="165" t="s">
        <v>295</v>
      </c>
      <c r="U797" s="165">
        <v>0.1</v>
      </c>
      <c r="V797" s="165">
        <f>ROUND(E797*U797,2)</f>
        <v>12.43</v>
      </c>
      <c r="W797" s="165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 t="s">
        <v>282</v>
      </c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</row>
    <row r="798" spans="1:60" ht="12.75" outlineLevel="1">
      <c r="A798" s="182"/>
      <c r="B798" s="183"/>
      <c r="C798" s="184" t="s">
        <v>1120</v>
      </c>
      <c r="D798" s="185"/>
      <c r="E798" s="186">
        <v>124.275</v>
      </c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 t="s">
        <v>267</v>
      </c>
      <c r="AH798" s="166">
        <v>0</v>
      </c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</row>
    <row r="799" spans="1:60" ht="12.75" outlineLevel="1">
      <c r="A799" s="157">
        <v>212</v>
      </c>
      <c r="B799" s="158" t="s">
        <v>1121</v>
      </c>
      <c r="C799" s="159" t="s">
        <v>1122</v>
      </c>
      <c r="D799" s="160" t="s">
        <v>366</v>
      </c>
      <c r="E799" s="161">
        <v>1.4699</v>
      </c>
      <c r="F799" s="162"/>
      <c r="G799" s="163">
        <f>ROUND(E799*F799,2)</f>
        <v>0</v>
      </c>
      <c r="H799" s="164"/>
      <c r="I799" s="165">
        <f>ROUND(E799*H799,2)</f>
        <v>0</v>
      </c>
      <c r="J799" s="164"/>
      <c r="K799" s="165">
        <f>ROUND(E799*J799,2)</f>
        <v>0</v>
      </c>
      <c r="L799" s="165">
        <v>21</v>
      </c>
      <c r="M799" s="165">
        <f>G799*(1+L799/100)</f>
        <v>0</v>
      </c>
      <c r="N799" s="165">
        <v>0</v>
      </c>
      <c r="O799" s="165">
        <f>ROUND(E799*N799,2)</f>
        <v>0</v>
      </c>
      <c r="P799" s="165">
        <v>0</v>
      </c>
      <c r="Q799" s="165">
        <f>ROUND(E799*P799,2)</f>
        <v>0</v>
      </c>
      <c r="R799" s="165"/>
      <c r="S799" s="165" t="s">
        <v>220</v>
      </c>
      <c r="T799" s="165" t="s">
        <v>221</v>
      </c>
      <c r="U799" s="165">
        <v>0</v>
      </c>
      <c r="V799" s="165">
        <f>ROUND(E799*U799,2)</f>
        <v>0</v>
      </c>
      <c r="W799" s="165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 t="s">
        <v>1123</v>
      </c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</row>
    <row r="800" spans="1:33" ht="12.75">
      <c r="A800" s="149" t="s">
        <v>214</v>
      </c>
      <c r="B800" s="150" t="s">
        <v>118</v>
      </c>
      <c r="C800" s="151" t="s">
        <v>119</v>
      </c>
      <c r="D800" s="152"/>
      <c r="E800" s="153"/>
      <c r="F800" s="154"/>
      <c r="G800" s="155">
        <f>SUMIF(AG801:AG837,"&lt;&gt;NOR",G801:G837)</f>
        <v>0</v>
      </c>
      <c r="H800" s="156"/>
      <c r="I800" s="156">
        <f>SUM(I801:I837)</f>
        <v>0</v>
      </c>
      <c r="J800" s="156"/>
      <c r="K800" s="156">
        <f>SUM(K801:K837)</f>
        <v>0</v>
      </c>
      <c r="L800" s="156"/>
      <c r="M800" s="156">
        <f>SUM(M801:M837)</f>
        <v>0</v>
      </c>
      <c r="N800" s="156"/>
      <c r="O800" s="156">
        <f>SUM(O801:O837)</f>
        <v>0</v>
      </c>
      <c r="P800" s="156"/>
      <c r="Q800" s="156">
        <f>SUM(Q801:Q837)</f>
        <v>0</v>
      </c>
      <c r="R800" s="156"/>
      <c r="S800" s="156"/>
      <c r="T800" s="156"/>
      <c r="U800" s="156"/>
      <c r="V800" s="156">
        <f>SUM(V801:V837)</f>
        <v>0</v>
      </c>
      <c r="W800" s="156"/>
      <c r="AG800" s="1" t="s">
        <v>215</v>
      </c>
    </row>
    <row r="801" spans="1:60" ht="22.5" outlineLevel="1">
      <c r="A801" s="167">
        <v>213</v>
      </c>
      <c r="B801" s="168" t="s">
        <v>1124</v>
      </c>
      <c r="C801" s="169" t="s">
        <v>1125</v>
      </c>
      <c r="D801" s="170" t="s">
        <v>288</v>
      </c>
      <c r="E801" s="171">
        <v>15</v>
      </c>
      <c r="F801" s="172"/>
      <c r="G801" s="173">
        <f>ROUND(E801*F801,2)</f>
        <v>0</v>
      </c>
      <c r="H801" s="164"/>
      <c r="I801" s="165">
        <f>ROUND(E801*H801,2)</f>
        <v>0</v>
      </c>
      <c r="J801" s="164"/>
      <c r="K801" s="165">
        <f>ROUND(E801*J801,2)</f>
        <v>0</v>
      </c>
      <c r="L801" s="165">
        <v>21</v>
      </c>
      <c r="M801" s="165">
        <f>G801*(1+L801/100)</f>
        <v>0</v>
      </c>
      <c r="N801" s="165">
        <v>0</v>
      </c>
      <c r="O801" s="165">
        <f>ROUND(E801*N801,2)</f>
        <v>0</v>
      </c>
      <c r="P801" s="165">
        <v>0</v>
      </c>
      <c r="Q801" s="165">
        <f>ROUND(E801*P801,2)</f>
        <v>0</v>
      </c>
      <c r="R801" s="165"/>
      <c r="S801" s="165" t="s">
        <v>220</v>
      </c>
      <c r="T801" s="165" t="s">
        <v>221</v>
      </c>
      <c r="U801" s="165">
        <v>0</v>
      </c>
      <c r="V801" s="165">
        <f>ROUND(E801*U801,2)</f>
        <v>0</v>
      </c>
      <c r="W801" s="165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 t="s">
        <v>1123</v>
      </c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</row>
    <row r="802" spans="1:60" ht="12.75" outlineLevel="1">
      <c r="A802" s="182"/>
      <c r="B802" s="183"/>
      <c r="C802" s="184" t="s">
        <v>562</v>
      </c>
      <c r="D802" s="185"/>
      <c r="E802" s="186">
        <v>15</v>
      </c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 t="s">
        <v>267</v>
      </c>
      <c r="AH802" s="166">
        <v>0</v>
      </c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</row>
    <row r="803" spans="1:60" ht="22.5" outlineLevel="1">
      <c r="A803" s="167">
        <v>214</v>
      </c>
      <c r="B803" s="168" t="s">
        <v>1126</v>
      </c>
      <c r="C803" s="169" t="s">
        <v>1127</v>
      </c>
      <c r="D803" s="170" t="s">
        <v>288</v>
      </c>
      <c r="E803" s="171">
        <v>404.72</v>
      </c>
      <c r="F803" s="172"/>
      <c r="G803" s="173">
        <f>ROUND(E803*F803,2)</f>
        <v>0</v>
      </c>
      <c r="H803" s="164"/>
      <c r="I803" s="165">
        <f>ROUND(E803*H803,2)</f>
        <v>0</v>
      </c>
      <c r="J803" s="164"/>
      <c r="K803" s="165">
        <f>ROUND(E803*J803,2)</f>
        <v>0</v>
      </c>
      <c r="L803" s="165">
        <v>21</v>
      </c>
      <c r="M803" s="165">
        <f>G803*(1+L803/100)</f>
        <v>0</v>
      </c>
      <c r="N803" s="165">
        <v>0</v>
      </c>
      <c r="O803" s="165">
        <f>ROUND(E803*N803,2)</f>
        <v>0</v>
      </c>
      <c r="P803" s="165">
        <v>0</v>
      </c>
      <c r="Q803" s="165">
        <f>ROUND(E803*P803,2)</f>
        <v>0</v>
      </c>
      <c r="R803" s="165"/>
      <c r="S803" s="165" t="s">
        <v>220</v>
      </c>
      <c r="T803" s="165" t="s">
        <v>221</v>
      </c>
      <c r="U803" s="165">
        <v>0</v>
      </c>
      <c r="V803" s="165">
        <f>ROUND(E803*U803,2)</f>
        <v>0</v>
      </c>
      <c r="W803" s="165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 t="s">
        <v>1123</v>
      </c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</row>
    <row r="804" spans="1:60" ht="12.75" outlineLevel="1">
      <c r="A804" s="182"/>
      <c r="B804" s="183"/>
      <c r="C804" s="184" t="s">
        <v>1128</v>
      </c>
      <c r="D804" s="185"/>
      <c r="E804" s="186">
        <v>404.72</v>
      </c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 t="s">
        <v>267</v>
      </c>
      <c r="AH804" s="166">
        <v>0</v>
      </c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</row>
    <row r="805" spans="1:60" ht="33.75" outlineLevel="1">
      <c r="A805" s="167">
        <v>215</v>
      </c>
      <c r="B805" s="168" t="s">
        <v>1129</v>
      </c>
      <c r="C805" s="169" t="s">
        <v>1130</v>
      </c>
      <c r="D805" s="170" t="s">
        <v>288</v>
      </c>
      <c r="E805" s="171">
        <v>404.72</v>
      </c>
      <c r="F805" s="172"/>
      <c r="G805" s="173">
        <f>ROUND(E805*F805,2)</f>
        <v>0</v>
      </c>
      <c r="H805" s="164"/>
      <c r="I805" s="165">
        <f>ROUND(E805*H805,2)</f>
        <v>0</v>
      </c>
      <c r="J805" s="164"/>
      <c r="K805" s="165">
        <f>ROUND(E805*J805,2)</f>
        <v>0</v>
      </c>
      <c r="L805" s="165">
        <v>21</v>
      </c>
      <c r="M805" s="165">
        <f>G805*(1+L805/100)</f>
        <v>0</v>
      </c>
      <c r="N805" s="165">
        <v>0</v>
      </c>
      <c r="O805" s="165">
        <f>ROUND(E805*N805,2)</f>
        <v>0</v>
      </c>
      <c r="P805" s="165">
        <v>0</v>
      </c>
      <c r="Q805" s="165">
        <f>ROUND(E805*P805,2)</f>
        <v>0</v>
      </c>
      <c r="R805" s="165"/>
      <c r="S805" s="165" t="s">
        <v>220</v>
      </c>
      <c r="T805" s="165" t="s">
        <v>221</v>
      </c>
      <c r="U805" s="165">
        <v>0</v>
      </c>
      <c r="V805" s="165">
        <f>ROUND(E805*U805,2)</f>
        <v>0</v>
      </c>
      <c r="W805" s="165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 t="s">
        <v>1123</v>
      </c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</row>
    <row r="806" spans="1:60" ht="12.75" outlineLevel="1">
      <c r="A806" s="182"/>
      <c r="B806" s="183"/>
      <c r="C806" s="184" t="s">
        <v>1131</v>
      </c>
      <c r="D806" s="185"/>
      <c r="E806" s="186">
        <v>404.72</v>
      </c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 t="s">
        <v>267</v>
      </c>
      <c r="AH806" s="166">
        <v>0</v>
      </c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</row>
    <row r="807" spans="1:60" ht="22.5" outlineLevel="1">
      <c r="A807" s="167">
        <v>216</v>
      </c>
      <c r="B807" s="168" t="s">
        <v>1132</v>
      </c>
      <c r="C807" s="169" t="s">
        <v>1133</v>
      </c>
      <c r="D807" s="170" t="s">
        <v>288</v>
      </c>
      <c r="E807" s="171">
        <v>639.7</v>
      </c>
      <c r="F807" s="172"/>
      <c r="G807" s="173">
        <f>ROUND(E807*F807,2)</f>
        <v>0</v>
      </c>
      <c r="H807" s="164"/>
      <c r="I807" s="165">
        <f>ROUND(E807*H807,2)</f>
        <v>0</v>
      </c>
      <c r="J807" s="164"/>
      <c r="K807" s="165">
        <f>ROUND(E807*J807,2)</f>
        <v>0</v>
      </c>
      <c r="L807" s="165">
        <v>21</v>
      </c>
      <c r="M807" s="165">
        <f>G807*(1+L807/100)</f>
        <v>0</v>
      </c>
      <c r="N807" s="165">
        <v>0</v>
      </c>
      <c r="O807" s="165">
        <f>ROUND(E807*N807,2)</f>
        <v>0</v>
      </c>
      <c r="P807" s="165">
        <v>0</v>
      </c>
      <c r="Q807" s="165">
        <f>ROUND(E807*P807,2)</f>
        <v>0</v>
      </c>
      <c r="R807" s="165"/>
      <c r="S807" s="165" t="s">
        <v>220</v>
      </c>
      <c r="T807" s="165" t="s">
        <v>221</v>
      </c>
      <c r="U807" s="165">
        <v>0</v>
      </c>
      <c r="V807" s="165">
        <f>ROUND(E807*U807,2)</f>
        <v>0</v>
      </c>
      <c r="W807" s="165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 t="s">
        <v>1123</v>
      </c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</row>
    <row r="808" spans="1:60" ht="45" outlineLevel="1">
      <c r="A808" s="182"/>
      <c r="B808" s="183"/>
      <c r="C808" s="184" t="s">
        <v>859</v>
      </c>
      <c r="D808" s="185"/>
      <c r="E808" s="186">
        <v>316.4</v>
      </c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 t="s">
        <v>267</v>
      </c>
      <c r="AH808" s="166">
        <v>0</v>
      </c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</row>
    <row r="809" spans="1:60" ht="33.75" outlineLevel="1">
      <c r="A809" s="182"/>
      <c r="B809" s="183"/>
      <c r="C809" s="184" t="s">
        <v>864</v>
      </c>
      <c r="D809" s="185"/>
      <c r="E809" s="186">
        <v>323.3</v>
      </c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 t="s">
        <v>267</v>
      </c>
      <c r="AH809" s="166">
        <v>0</v>
      </c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</row>
    <row r="810" spans="1:60" ht="22.5" outlineLevel="1">
      <c r="A810" s="167">
        <v>217</v>
      </c>
      <c r="B810" s="168" t="s">
        <v>1134</v>
      </c>
      <c r="C810" s="169" t="s">
        <v>1135</v>
      </c>
      <c r="D810" s="170" t="s">
        <v>288</v>
      </c>
      <c r="E810" s="171">
        <v>696.08</v>
      </c>
      <c r="F810" s="172"/>
      <c r="G810" s="173">
        <f>ROUND(E810*F810,2)</f>
        <v>0</v>
      </c>
      <c r="H810" s="164"/>
      <c r="I810" s="165">
        <f>ROUND(E810*H810,2)</f>
        <v>0</v>
      </c>
      <c r="J810" s="164"/>
      <c r="K810" s="165">
        <f>ROUND(E810*J810,2)</f>
        <v>0</v>
      </c>
      <c r="L810" s="165">
        <v>21</v>
      </c>
      <c r="M810" s="165">
        <f>G810*(1+L810/100)</f>
        <v>0</v>
      </c>
      <c r="N810" s="165">
        <v>0</v>
      </c>
      <c r="O810" s="165">
        <f>ROUND(E810*N810,2)</f>
        <v>0</v>
      </c>
      <c r="P810" s="165">
        <v>0</v>
      </c>
      <c r="Q810" s="165">
        <f>ROUND(E810*P810,2)</f>
        <v>0</v>
      </c>
      <c r="R810" s="165"/>
      <c r="S810" s="165" t="s">
        <v>220</v>
      </c>
      <c r="T810" s="165" t="s">
        <v>221</v>
      </c>
      <c r="U810" s="165">
        <v>0</v>
      </c>
      <c r="V810" s="165">
        <f>ROUND(E810*U810,2)</f>
        <v>0</v>
      </c>
      <c r="W810" s="165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 t="s">
        <v>1123</v>
      </c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</row>
    <row r="811" spans="1:60" ht="12.75" outlineLevel="1">
      <c r="A811" s="182"/>
      <c r="B811" s="183"/>
      <c r="C811" s="184" t="s">
        <v>1136</v>
      </c>
      <c r="D811" s="185"/>
      <c r="E811" s="186">
        <v>696.08</v>
      </c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 t="s">
        <v>267</v>
      </c>
      <c r="AH811" s="166">
        <v>0</v>
      </c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</row>
    <row r="812" spans="1:60" ht="33.75" outlineLevel="1">
      <c r="A812" s="157">
        <v>218</v>
      </c>
      <c r="B812" s="158" t="s">
        <v>1137</v>
      </c>
      <c r="C812" s="159" t="s">
        <v>1138</v>
      </c>
      <c r="D812" s="160" t="s">
        <v>288</v>
      </c>
      <c r="E812" s="161">
        <v>20</v>
      </c>
      <c r="F812" s="162"/>
      <c r="G812" s="163">
        <f aca="true" t="shared" si="0" ref="G812:G824">ROUND(E812*F812,2)</f>
        <v>0</v>
      </c>
      <c r="H812" s="164"/>
      <c r="I812" s="165">
        <f aca="true" t="shared" si="1" ref="I812:I824">ROUND(E812*H812,2)</f>
        <v>0</v>
      </c>
      <c r="J812" s="164"/>
      <c r="K812" s="165">
        <f aca="true" t="shared" si="2" ref="K812:K824">ROUND(E812*J812,2)</f>
        <v>0</v>
      </c>
      <c r="L812" s="165">
        <v>21</v>
      </c>
      <c r="M812" s="165">
        <f aca="true" t="shared" si="3" ref="M812:M824">G812*(1+L812/100)</f>
        <v>0</v>
      </c>
      <c r="N812" s="165">
        <v>0</v>
      </c>
      <c r="O812" s="165">
        <f aca="true" t="shared" si="4" ref="O812:O824">ROUND(E812*N812,2)</f>
        <v>0</v>
      </c>
      <c r="P812" s="165">
        <v>0</v>
      </c>
      <c r="Q812" s="165">
        <f aca="true" t="shared" si="5" ref="Q812:Q824">ROUND(E812*P812,2)</f>
        <v>0</v>
      </c>
      <c r="R812" s="165"/>
      <c r="S812" s="165" t="s">
        <v>220</v>
      </c>
      <c r="T812" s="165" t="s">
        <v>221</v>
      </c>
      <c r="U812" s="165">
        <v>0</v>
      </c>
      <c r="V812" s="165">
        <f aca="true" t="shared" si="6" ref="V812:V824">ROUND(E812*U812,2)</f>
        <v>0</v>
      </c>
      <c r="W812" s="165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 t="s">
        <v>1123</v>
      </c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</row>
    <row r="813" spans="1:60" ht="33.75" outlineLevel="1">
      <c r="A813" s="157">
        <v>219</v>
      </c>
      <c r="B813" s="158" t="s">
        <v>1139</v>
      </c>
      <c r="C813" s="159" t="s">
        <v>1140</v>
      </c>
      <c r="D813" s="160" t="s">
        <v>294</v>
      </c>
      <c r="E813" s="161">
        <v>238</v>
      </c>
      <c r="F813" s="162"/>
      <c r="G813" s="163">
        <f t="shared" si="0"/>
        <v>0</v>
      </c>
      <c r="H813" s="164"/>
      <c r="I813" s="165">
        <f t="shared" si="1"/>
        <v>0</v>
      </c>
      <c r="J813" s="164"/>
      <c r="K813" s="165">
        <f t="shared" si="2"/>
        <v>0</v>
      </c>
      <c r="L813" s="165">
        <v>21</v>
      </c>
      <c r="M813" s="165">
        <f t="shared" si="3"/>
        <v>0</v>
      </c>
      <c r="N813" s="165">
        <v>0</v>
      </c>
      <c r="O813" s="165">
        <f t="shared" si="4"/>
        <v>0</v>
      </c>
      <c r="P813" s="165">
        <v>0</v>
      </c>
      <c r="Q813" s="165">
        <f t="shared" si="5"/>
        <v>0</v>
      </c>
      <c r="R813" s="165"/>
      <c r="S813" s="165" t="s">
        <v>220</v>
      </c>
      <c r="T813" s="165" t="s">
        <v>221</v>
      </c>
      <c r="U813" s="165">
        <v>0</v>
      </c>
      <c r="V813" s="165">
        <f t="shared" si="6"/>
        <v>0</v>
      </c>
      <c r="W813" s="165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 t="s">
        <v>1123</v>
      </c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</row>
    <row r="814" spans="1:60" ht="33.75" outlineLevel="1">
      <c r="A814" s="157">
        <v>220</v>
      </c>
      <c r="B814" s="158" t="s">
        <v>1141</v>
      </c>
      <c r="C814" s="159" t="s">
        <v>1142</v>
      </c>
      <c r="D814" s="160" t="s">
        <v>294</v>
      </c>
      <c r="E814" s="161">
        <v>50</v>
      </c>
      <c r="F814" s="162"/>
      <c r="G814" s="163">
        <f t="shared" si="0"/>
        <v>0</v>
      </c>
      <c r="H814" s="164"/>
      <c r="I814" s="165">
        <f t="shared" si="1"/>
        <v>0</v>
      </c>
      <c r="J814" s="164"/>
      <c r="K814" s="165">
        <f t="shared" si="2"/>
        <v>0</v>
      </c>
      <c r="L814" s="165">
        <v>21</v>
      </c>
      <c r="M814" s="165">
        <f t="shared" si="3"/>
        <v>0</v>
      </c>
      <c r="N814" s="165">
        <v>0</v>
      </c>
      <c r="O814" s="165">
        <f t="shared" si="4"/>
        <v>0</v>
      </c>
      <c r="P814" s="165">
        <v>0</v>
      </c>
      <c r="Q814" s="165">
        <f t="shared" si="5"/>
        <v>0</v>
      </c>
      <c r="R814" s="165"/>
      <c r="S814" s="165" t="s">
        <v>220</v>
      </c>
      <c r="T814" s="165" t="s">
        <v>221</v>
      </c>
      <c r="U814" s="165">
        <v>0</v>
      </c>
      <c r="V814" s="165">
        <f t="shared" si="6"/>
        <v>0</v>
      </c>
      <c r="W814" s="165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 t="s">
        <v>1123</v>
      </c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</row>
    <row r="815" spans="1:60" ht="33.75" outlineLevel="1">
      <c r="A815" s="157">
        <v>221</v>
      </c>
      <c r="B815" s="158" t="s">
        <v>1143</v>
      </c>
      <c r="C815" s="159" t="s">
        <v>1144</v>
      </c>
      <c r="D815" s="160" t="s">
        <v>294</v>
      </c>
      <c r="E815" s="161">
        <v>25</v>
      </c>
      <c r="F815" s="162"/>
      <c r="G815" s="163">
        <f t="shared" si="0"/>
        <v>0</v>
      </c>
      <c r="H815" s="164"/>
      <c r="I815" s="165">
        <f t="shared" si="1"/>
        <v>0</v>
      </c>
      <c r="J815" s="164"/>
      <c r="K815" s="165">
        <f t="shared" si="2"/>
        <v>0</v>
      </c>
      <c r="L815" s="165">
        <v>21</v>
      </c>
      <c r="M815" s="165">
        <f t="shared" si="3"/>
        <v>0</v>
      </c>
      <c r="N815" s="165">
        <v>0</v>
      </c>
      <c r="O815" s="165">
        <f t="shared" si="4"/>
        <v>0</v>
      </c>
      <c r="P815" s="165">
        <v>0</v>
      </c>
      <c r="Q815" s="165">
        <f t="shared" si="5"/>
        <v>0</v>
      </c>
      <c r="R815" s="165"/>
      <c r="S815" s="165" t="s">
        <v>220</v>
      </c>
      <c r="T815" s="165" t="s">
        <v>221</v>
      </c>
      <c r="U815" s="165">
        <v>0</v>
      </c>
      <c r="V815" s="165">
        <f t="shared" si="6"/>
        <v>0</v>
      </c>
      <c r="W815" s="165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 t="s">
        <v>1123</v>
      </c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/>
      <c r="BF815" s="166"/>
      <c r="BG815" s="166"/>
      <c r="BH815" s="166"/>
    </row>
    <row r="816" spans="1:60" ht="33.75" outlineLevel="1">
      <c r="A816" s="157">
        <v>222</v>
      </c>
      <c r="B816" s="158" t="s">
        <v>1145</v>
      </c>
      <c r="C816" s="159" t="s">
        <v>1146</v>
      </c>
      <c r="D816" s="160" t="s">
        <v>294</v>
      </c>
      <c r="E816" s="161">
        <v>26</v>
      </c>
      <c r="F816" s="162"/>
      <c r="G816" s="163">
        <f t="shared" si="0"/>
        <v>0</v>
      </c>
      <c r="H816" s="164"/>
      <c r="I816" s="165">
        <f t="shared" si="1"/>
        <v>0</v>
      </c>
      <c r="J816" s="164"/>
      <c r="K816" s="165">
        <f t="shared" si="2"/>
        <v>0</v>
      </c>
      <c r="L816" s="165">
        <v>21</v>
      </c>
      <c r="M816" s="165">
        <f t="shared" si="3"/>
        <v>0</v>
      </c>
      <c r="N816" s="165">
        <v>0</v>
      </c>
      <c r="O816" s="165">
        <f t="shared" si="4"/>
        <v>0</v>
      </c>
      <c r="P816" s="165">
        <v>0</v>
      </c>
      <c r="Q816" s="165">
        <f t="shared" si="5"/>
        <v>0</v>
      </c>
      <c r="R816" s="165"/>
      <c r="S816" s="165" t="s">
        <v>220</v>
      </c>
      <c r="T816" s="165" t="s">
        <v>221</v>
      </c>
      <c r="U816" s="165">
        <v>0</v>
      </c>
      <c r="V816" s="165">
        <f t="shared" si="6"/>
        <v>0</v>
      </c>
      <c r="W816" s="165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 t="s">
        <v>1123</v>
      </c>
      <c r="AH816" s="166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</row>
    <row r="817" spans="1:60" ht="33.75" outlineLevel="1">
      <c r="A817" s="157">
        <v>223</v>
      </c>
      <c r="B817" s="158" t="s">
        <v>1147</v>
      </c>
      <c r="C817" s="159" t="s">
        <v>1148</v>
      </c>
      <c r="D817" s="160" t="s">
        <v>294</v>
      </c>
      <c r="E817" s="161">
        <v>16</v>
      </c>
      <c r="F817" s="162"/>
      <c r="G817" s="163">
        <f t="shared" si="0"/>
        <v>0</v>
      </c>
      <c r="H817" s="164"/>
      <c r="I817" s="165">
        <f t="shared" si="1"/>
        <v>0</v>
      </c>
      <c r="J817" s="164"/>
      <c r="K817" s="165">
        <f t="shared" si="2"/>
        <v>0</v>
      </c>
      <c r="L817" s="165">
        <v>21</v>
      </c>
      <c r="M817" s="165">
        <f t="shared" si="3"/>
        <v>0</v>
      </c>
      <c r="N817" s="165">
        <v>0</v>
      </c>
      <c r="O817" s="165">
        <f t="shared" si="4"/>
        <v>0</v>
      </c>
      <c r="P817" s="165">
        <v>0</v>
      </c>
      <c r="Q817" s="165">
        <f t="shared" si="5"/>
        <v>0</v>
      </c>
      <c r="R817" s="165"/>
      <c r="S817" s="165" t="s">
        <v>220</v>
      </c>
      <c r="T817" s="165" t="s">
        <v>221</v>
      </c>
      <c r="U817" s="165">
        <v>0</v>
      </c>
      <c r="V817" s="165">
        <f t="shared" si="6"/>
        <v>0</v>
      </c>
      <c r="W817" s="165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 t="s">
        <v>1123</v>
      </c>
      <c r="AH817" s="166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</row>
    <row r="818" spans="1:60" ht="33.75" outlineLevel="1">
      <c r="A818" s="157">
        <v>224</v>
      </c>
      <c r="B818" s="158" t="s">
        <v>1149</v>
      </c>
      <c r="C818" s="159" t="s">
        <v>1150</v>
      </c>
      <c r="D818" s="160" t="s">
        <v>294</v>
      </c>
      <c r="E818" s="161">
        <v>60</v>
      </c>
      <c r="F818" s="162"/>
      <c r="G818" s="163">
        <f t="shared" si="0"/>
        <v>0</v>
      </c>
      <c r="H818" s="164"/>
      <c r="I818" s="165">
        <f t="shared" si="1"/>
        <v>0</v>
      </c>
      <c r="J818" s="164"/>
      <c r="K818" s="165">
        <f t="shared" si="2"/>
        <v>0</v>
      </c>
      <c r="L818" s="165">
        <v>21</v>
      </c>
      <c r="M818" s="165">
        <f t="shared" si="3"/>
        <v>0</v>
      </c>
      <c r="N818" s="165">
        <v>0</v>
      </c>
      <c r="O818" s="165">
        <f t="shared" si="4"/>
        <v>0</v>
      </c>
      <c r="P818" s="165">
        <v>0</v>
      </c>
      <c r="Q818" s="165">
        <f t="shared" si="5"/>
        <v>0</v>
      </c>
      <c r="R818" s="165"/>
      <c r="S818" s="165" t="s">
        <v>220</v>
      </c>
      <c r="T818" s="165" t="s">
        <v>221</v>
      </c>
      <c r="U818" s="165">
        <v>0</v>
      </c>
      <c r="V818" s="165">
        <f t="shared" si="6"/>
        <v>0</v>
      </c>
      <c r="W818" s="165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 t="s">
        <v>1123</v>
      </c>
      <c r="AH818" s="166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</row>
    <row r="819" spans="1:60" ht="33.75" outlineLevel="1">
      <c r="A819" s="157">
        <v>225</v>
      </c>
      <c r="B819" s="158" t="s">
        <v>1151</v>
      </c>
      <c r="C819" s="159" t="s">
        <v>1152</v>
      </c>
      <c r="D819" s="160" t="s">
        <v>294</v>
      </c>
      <c r="E819" s="161">
        <v>72</v>
      </c>
      <c r="F819" s="162"/>
      <c r="G819" s="163">
        <f t="shared" si="0"/>
        <v>0</v>
      </c>
      <c r="H819" s="164"/>
      <c r="I819" s="165">
        <f t="shared" si="1"/>
        <v>0</v>
      </c>
      <c r="J819" s="164"/>
      <c r="K819" s="165">
        <f t="shared" si="2"/>
        <v>0</v>
      </c>
      <c r="L819" s="165">
        <v>21</v>
      </c>
      <c r="M819" s="165">
        <f t="shared" si="3"/>
        <v>0</v>
      </c>
      <c r="N819" s="165">
        <v>0</v>
      </c>
      <c r="O819" s="165">
        <f t="shared" si="4"/>
        <v>0</v>
      </c>
      <c r="P819" s="165">
        <v>0</v>
      </c>
      <c r="Q819" s="165">
        <f t="shared" si="5"/>
        <v>0</v>
      </c>
      <c r="R819" s="165"/>
      <c r="S819" s="165" t="s">
        <v>220</v>
      </c>
      <c r="T819" s="165" t="s">
        <v>221</v>
      </c>
      <c r="U819" s="165">
        <v>0</v>
      </c>
      <c r="V819" s="165">
        <f t="shared" si="6"/>
        <v>0</v>
      </c>
      <c r="W819" s="165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 t="s">
        <v>1123</v>
      </c>
      <c r="AH819" s="166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</row>
    <row r="820" spans="1:60" ht="33.75" outlineLevel="1">
      <c r="A820" s="157">
        <v>226</v>
      </c>
      <c r="B820" s="158" t="s">
        <v>1153</v>
      </c>
      <c r="C820" s="159" t="s">
        <v>1154</v>
      </c>
      <c r="D820" s="160" t="s">
        <v>294</v>
      </c>
      <c r="E820" s="161">
        <v>46</v>
      </c>
      <c r="F820" s="162"/>
      <c r="G820" s="163">
        <f t="shared" si="0"/>
        <v>0</v>
      </c>
      <c r="H820" s="164"/>
      <c r="I820" s="165">
        <f t="shared" si="1"/>
        <v>0</v>
      </c>
      <c r="J820" s="164"/>
      <c r="K820" s="165">
        <f t="shared" si="2"/>
        <v>0</v>
      </c>
      <c r="L820" s="165">
        <v>21</v>
      </c>
      <c r="M820" s="165">
        <f t="shared" si="3"/>
        <v>0</v>
      </c>
      <c r="N820" s="165">
        <v>0</v>
      </c>
      <c r="O820" s="165">
        <f t="shared" si="4"/>
        <v>0</v>
      </c>
      <c r="P820" s="165">
        <v>0</v>
      </c>
      <c r="Q820" s="165">
        <f t="shared" si="5"/>
        <v>0</v>
      </c>
      <c r="R820" s="165"/>
      <c r="S820" s="165" t="s">
        <v>220</v>
      </c>
      <c r="T820" s="165" t="s">
        <v>221</v>
      </c>
      <c r="U820" s="165">
        <v>0</v>
      </c>
      <c r="V820" s="165">
        <f t="shared" si="6"/>
        <v>0</v>
      </c>
      <c r="W820" s="165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 t="s">
        <v>1123</v>
      </c>
      <c r="AH820" s="166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</row>
    <row r="821" spans="1:60" ht="33.75" outlineLevel="1">
      <c r="A821" s="157">
        <v>227</v>
      </c>
      <c r="B821" s="158" t="s">
        <v>1155</v>
      </c>
      <c r="C821" s="159" t="s">
        <v>1156</v>
      </c>
      <c r="D821" s="160" t="s">
        <v>294</v>
      </c>
      <c r="E821" s="161">
        <v>20</v>
      </c>
      <c r="F821" s="162"/>
      <c r="G821" s="163">
        <f t="shared" si="0"/>
        <v>0</v>
      </c>
      <c r="H821" s="164"/>
      <c r="I821" s="165">
        <f t="shared" si="1"/>
        <v>0</v>
      </c>
      <c r="J821" s="164"/>
      <c r="K821" s="165">
        <f t="shared" si="2"/>
        <v>0</v>
      </c>
      <c r="L821" s="165">
        <v>21</v>
      </c>
      <c r="M821" s="165">
        <f t="shared" si="3"/>
        <v>0</v>
      </c>
      <c r="N821" s="165">
        <v>0</v>
      </c>
      <c r="O821" s="165">
        <f t="shared" si="4"/>
        <v>0</v>
      </c>
      <c r="P821" s="165">
        <v>0</v>
      </c>
      <c r="Q821" s="165">
        <f t="shared" si="5"/>
        <v>0</v>
      </c>
      <c r="R821" s="165"/>
      <c r="S821" s="165" t="s">
        <v>220</v>
      </c>
      <c r="T821" s="165" t="s">
        <v>221</v>
      </c>
      <c r="U821" s="165">
        <v>0</v>
      </c>
      <c r="V821" s="165">
        <f t="shared" si="6"/>
        <v>0</v>
      </c>
      <c r="W821" s="165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 t="s">
        <v>1123</v>
      </c>
      <c r="AH821" s="166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</row>
    <row r="822" spans="1:60" ht="33.75" outlineLevel="1">
      <c r="A822" s="157">
        <v>228</v>
      </c>
      <c r="B822" s="158" t="s">
        <v>1157</v>
      </c>
      <c r="C822" s="159" t="s">
        <v>1158</v>
      </c>
      <c r="D822" s="160" t="s">
        <v>294</v>
      </c>
      <c r="E822" s="161">
        <v>45</v>
      </c>
      <c r="F822" s="162"/>
      <c r="G822" s="163">
        <f t="shared" si="0"/>
        <v>0</v>
      </c>
      <c r="H822" s="164"/>
      <c r="I822" s="165">
        <f t="shared" si="1"/>
        <v>0</v>
      </c>
      <c r="J822" s="164"/>
      <c r="K822" s="165">
        <f t="shared" si="2"/>
        <v>0</v>
      </c>
      <c r="L822" s="165">
        <v>21</v>
      </c>
      <c r="M822" s="165">
        <f t="shared" si="3"/>
        <v>0</v>
      </c>
      <c r="N822" s="165">
        <v>0</v>
      </c>
      <c r="O822" s="165">
        <f t="shared" si="4"/>
        <v>0</v>
      </c>
      <c r="P822" s="165">
        <v>0</v>
      </c>
      <c r="Q822" s="165">
        <f t="shared" si="5"/>
        <v>0</v>
      </c>
      <c r="R822" s="165"/>
      <c r="S822" s="165" t="s">
        <v>220</v>
      </c>
      <c r="T822" s="165" t="s">
        <v>221</v>
      </c>
      <c r="U822" s="165">
        <v>0</v>
      </c>
      <c r="V822" s="165">
        <f t="shared" si="6"/>
        <v>0</v>
      </c>
      <c r="W822" s="165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 t="s">
        <v>1123</v>
      </c>
      <c r="AH822" s="166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</row>
    <row r="823" spans="1:60" ht="33.75" outlineLevel="1">
      <c r="A823" s="157">
        <v>229</v>
      </c>
      <c r="B823" s="158" t="s">
        <v>1159</v>
      </c>
      <c r="C823" s="159" t="s">
        <v>1160</v>
      </c>
      <c r="D823" s="160" t="s">
        <v>294</v>
      </c>
      <c r="E823" s="161">
        <v>38</v>
      </c>
      <c r="F823" s="162"/>
      <c r="G823" s="163">
        <f t="shared" si="0"/>
        <v>0</v>
      </c>
      <c r="H823" s="164"/>
      <c r="I823" s="165">
        <f t="shared" si="1"/>
        <v>0</v>
      </c>
      <c r="J823" s="164"/>
      <c r="K823" s="165">
        <f t="shared" si="2"/>
        <v>0</v>
      </c>
      <c r="L823" s="165">
        <v>21</v>
      </c>
      <c r="M823" s="165">
        <f t="shared" si="3"/>
        <v>0</v>
      </c>
      <c r="N823" s="165">
        <v>0</v>
      </c>
      <c r="O823" s="165">
        <f t="shared" si="4"/>
        <v>0</v>
      </c>
      <c r="P823" s="165">
        <v>0</v>
      </c>
      <c r="Q823" s="165">
        <f t="shared" si="5"/>
        <v>0</v>
      </c>
      <c r="R823" s="165"/>
      <c r="S823" s="165" t="s">
        <v>220</v>
      </c>
      <c r="T823" s="165" t="s">
        <v>221</v>
      </c>
      <c r="U823" s="165">
        <v>0</v>
      </c>
      <c r="V823" s="165">
        <f t="shared" si="6"/>
        <v>0</v>
      </c>
      <c r="W823" s="165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 t="s">
        <v>1123</v>
      </c>
      <c r="AH823" s="166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</row>
    <row r="824" spans="1:60" ht="12.75" outlineLevel="1">
      <c r="A824" s="167">
        <v>230</v>
      </c>
      <c r="B824" s="168" t="s">
        <v>1161</v>
      </c>
      <c r="C824" s="169" t="s">
        <v>1162</v>
      </c>
      <c r="D824" s="170" t="s">
        <v>294</v>
      </c>
      <c r="E824" s="171">
        <v>295.3</v>
      </c>
      <c r="F824" s="172"/>
      <c r="G824" s="173">
        <f t="shared" si="0"/>
        <v>0</v>
      </c>
      <c r="H824" s="164"/>
      <c r="I824" s="165">
        <f t="shared" si="1"/>
        <v>0</v>
      </c>
      <c r="J824" s="164"/>
      <c r="K824" s="165">
        <f t="shared" si="2"/>
        <v>0</v>
      </c>
      <c r="L824" s="165">
        <v>21</v>
      </c>
      <c r="M824" s="165">
        <f t="shared" si="3"/>
        <v>0</v>
      </c>
      <c r="N824" s="165">
        <v>0</v>
      </c>
      <c r="O824" s="165">
        <f t="shared" si="4"/>
        <v>0</v>
      </c>
      <c r="P824" s="165">
        <v>0</v>
      </c>
      <c r="Q824" s="165">
        <f t="shared" si="5"/>
        <v>0</v>
      </c>
      <c r="R824" s="165"/>
      <c r="S824" s="165" t="s">
        <v>243</v>
      </c>
      <c r="T824" s="165" t="s">
        <v>221</v>
      </c>
      <c r="U824" s="165">
        <v>0</v>
      </c>
      <c r="V824" s="165">
        <f t="shared" si="6"/>
        <v>0</v>
      </c>
      <c r="W824" s="165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 t="s">
        <v>282</v>
      </c>
      <c r="AH824" s="166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</row>
    <row r="825" spans="1:60" ht="45" outlineLevel="1">
      <c r="A825" s="182"/>
      <c r="B825" s="183"/>
      <c r="C825" s="184" t="s">
        <v>1163</v>
      </c>
      <c r="D825" s="185"/>
      <c r="E825" s="186">
        <v>295.3</v>
      </c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 t="s">
        <v>267</v>
      </c>
      <c r="AH825" s="166">
        <v>0</v>
      </c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</row>
    <row r="826" spans="1:60" ht="45" outlineLevel="1">
      <c r="A826" s="167">
        <v>231</v>
      </c>
      <c r="B826" s="168" t="s">
        <v>1164</v>
      </c>
      <c r="C826" s="169" t="s">
        <v>1165</v>
      </c>
      <c r="D826" s="170" t="s">
        <v>288</v>
      </c>
      <c r="E826" s="171">
        <v>339.465</v>
      </c>
      <c r="F826" s="172"/>
      <c r="G826" s="173">
        <f>ROUND(E826*F826,2)</f>
        <v>0</v>
      </c>
      <c r="H826" s="164"/>
      <c r="I826" s="165">
        <f>ROUND(E826*H826,2)</f>
        <v>0</v>
      </c>
      <c r="J826" s="164"/>
      <c r="K826" s="165">
        <f>ROUND(E826*J826,2)</f>
        <v>0</v>
      </c>
      <c r="L826" s="165">
        <v>21</v>
      </c>
      <c r="M826" s="165">
        <f>G826*(1+L826/100)</f>
        <v>0</v>
      </c>
      <c r="N826" s="165">
        <v>0</v>
      </c>
      <c r="O826" s="165">
        <f>ROUND(E826*N826,2)</f>
        <v>0</v>
      </c>
      <c r="P826" s="165">
        <v>0</v>
      </c>
      <c r="Q826" s="165">
        <f>ROUND(E826*P826,2)</f>
        <v>0</v>
      </c>
      <c r="R826" s="165" t="s">
        <v>219</v>
      </c>
      <c r="S826" s="165" t="s">
        <v>220</v>
      </c>
      <c r="T826" s="165" t="s">
        <v>221</v>
      </c>
      <c r="U826" s="165">
        <v>0</v>
      </c>
      <c r="V826" s="165">
        <f>ROUND(E826*U826,2)</f>
        <v>0</v>
      </c>
      <c r="W826" s="165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 t="s">
        <v>222</v>
      </c>
      <c r="AH826" s="166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</row>
    <row r="827" spans="1:60" ht="12.75" outlineLevel="1">
      <c r="A827" s="182"/>
      <c r="B827" s="183"/>
      <c r="C827" s="184" t="s">
        <v>1166</v>
      </c>
      <c r="D827" s="185"/>
      <c r="E827" s="186">
        <v>339.465</v>
      </c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 t="s">
        <v>267</v>
      </c>
      <c r="AH827" s="166">
        <v>0</v>
      </c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</row>
    <row r="828" spans="1:60" ht="33.75" outlineLevel="1">
      <c r="A828" s="167">
        <v>232</v>
      </c>
      <c r="B828" s="168" t="s">
        <v>1167</v>
      </c>
      <c r="C828" s="169" t="s">
        <v>1168</v>
      </c>
      <c r="D828" s="170" t="s">
        <v>264</v>
      </c>
      <c r="E828" s="171">
        <v>26.5776</v>
      </c>
      <c r="F828" s="172"/>
      <c r="G828" s="173">
        <f>ROUND(E828*F828,2)</f>
        <v>0</v>
      </c>
      <c r="H828" s="164"/>
      <c r="I828" s="165">
        <f>ROUND(E828*H828,2)</f>
        <v>0</v>
      </c>
      <c r="J828" s="164"/>
      <c r="K828" s="165">
        <f>ROUND(E828*J828,2)</f>
        <v>0</v>
      </c>
      <c r="L828" s="165">
        <v>21</v>
      </c>
      <c r="M828" s="165">
        <f>G828*(1+L828/100)</f>
        <v>0</v>
      </c>
      <c r="N828" s="165">
        <v>0</v>
      </c>
      <c r="O828" s="165">
        <f>ROUND(E828*N828,2)</f>
        <v>0</v>
      </c>
      <c r="P828" s="165">
        <v>0</v>
      </c>
      <c r="Q828" s="165">
        <f>ROUND(E828*P828,2)</f>
        <v>0</v>
      </c>
      <c r="R828" s="165" t="s">
        <v>219</v>
      </c>
      <c r="S828" s="165" t="s">
        <v>220</v>
      </c>
      <c r="T828" s="165" t="s">
        <v>221</v>
      </c>
      <c r="U828" s="165">
        <v>0</v>
      </c>
      <c r="V828" s="165">
        <f>ROUND(E828*U828,2)</f>
        <v>0</v>
      </c>
      <c r="W828" s="165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 t="s">
        <v>222</v>
      </c>
      <c r="AH828" s="166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</row>
    <row r="829" spans="1:60" ht="12.75" outlineLevel="1">
      <c r="A829" s="182"/>
      <c r="B829" s="183"/>
      <c r="C829" s="184" t="s">
        <v>1169</v>
      </c>
      <c r="D829" s="185"/>
      <c r="E829" s="186">
        <v>26.5776</v>
      </c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 t="s">
        <v>267</v>
      </c>
      <c r="AH829" s="166">
        <v>0</v>
      </c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</row>
    <row r="830" spans="1:60" ht="33.75" outlineLevel="1">
      <c r="A830" s="167">
        <v>233</v>
      </c>
      <c r="B830" s="168" t="s">
        <v>1170</v>
      </c>
      <c r="C830" s="169" t="s">
        <v>1171</v>
      </c>
      <c r="D830" s="170" t="s">
        <v>288</v>
      </c>
      <c r="E830" s="171">
        <v>15.75</v>
      </c>
      <c r="F830" s="172"/>
      <c r="G830" s="173">
        <f>ROUND(E830*F830,2)</f>
        <v>0</v>
      </c>
      <c r="H830" s="164"/>
      <c r="I830" s="165">
        <f>ROUND(E830*H830,2)</f>
        <v>0</v>
      </c>
      <c r="J830" s="164"/>
      <c r="K830" s="165">
        <f>ROUND(E830*J830,2)</f>
        <v>0</v>
      </c>
      <c r="L830" s="165">
        <v>21</v>
      </c>
      <c r="M830" s="165">
        <f>G830*(1+L830/100)</f>
        <v>0</v>
      </c>
      <c r="N830" s="165">
        <v>0</v>
      </c>
      <c r="O830" s="165">
        <f>ROUND(E830*N830,2)</f>
        <v>0</v>
      </c>
      <c r="P830" s="165">
        <v>0</v>
      </c>
      <c r="Q830" s="165">
        <f>ROUND(E830*P830,2)</f>
        <v>0</v>
      </c>
      <c r="R830" s="165" t="s">
        <v>219</v>
      </c>
      <c r="S830" s="165" t="s">
        <v>220</v>
      </c>
      <c r="T830" s="165" t="s">
        <v>221</v>
      </c>
      <c r="U830" s="165">
        <v>0</v>
      </c>
      <c r="V830" s="165">
        <f>ROUND(E830*U830,2)</f>
        <v>0</v>
      </c>
      <c r="W830" s="165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 t="s">
        <v>222</v>
      </c>
      <c r="AH830" s="166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</row>
    <row r="831" spans="1:60" ht="12.75" outlineLevel="1">
      <c r="A831" s="182"/>
      <c r="B831" s="183"/>
      <c r="C831" s="184" t="s">
        <v>1172</v>
      </c>
      <c r="D831" s="185"/>
      <c r="E831" s="186">
        <v>15.75</v>
      </c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 t="s">
        <v>267</v>
      </c>
      <c r="AH831" s="166">
        <v>0</v>
      </c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</row>
    <row r="832" spans="1:60" ht="33.75" outlineLevel="1">
      <c r="A832" s="167">
        <v>234</v>
      </c>
      <c r="B832" s="168" t="s">
        <v>1173</v>
      </c>
      <c r="C832" s="169" t="s">
        <v>1174</v>
      </c>
      <c r="D832" s="170" t="s">
        <v>288</v>
      </c>
      <c r="E832" s="171">
        <v>424.956</v>
      </c>
      <c r="F832" s="172"/>
      <c r="G832" s="173">
        <f>ROUND(E832*F832,2)</f>
        <v>0</v>
      </c>
      <c r="H832" s="164"/>
      <c r="I832" s="165">
        <f>ROUND(E832*H832,2)</f>
        <v>0</v>
      </c>
      <c r="J832" s="164"/>
      <c r="K832" s="165">
        <f>ROUND(E832*J832,2)</f>
        <v>0</v>
      </c>
      <c r="L832" s="165">
        <v>21</v>
      </c>
      <c r="M832" s="165">
        <f>G832*(1+L832/100)</f>
        <v>0</v>
      </c>
      <c r="N832" s="165">
        <v>0</v>
      </c>
      <c r="O832" s="165">
        <f>ROUND(E832*N832,2)</f>
        <v>0</v>
      </c>
      <c r="P832" s="165">
        <v>0</v>
      </c>
      <c r="Q832" s="165">
        <f>ROUND(E832*P832,2)</f>
        <v>0</v>
      </c>
      <c r="R832" s="165" t="s">
        <v>219</v>
      </c>
      <c r="S832" s="165" t="s">
        <v>220</v>
      </c>
      <c r="T832" s="165" t="s">
        <v>221</v>
      </c>
      <c r="U832" s="165">
        <v>0</v>
      </c>
      <c r="V832" s="165">
        <f>ROUND(E832*U832,2)</f>
        <v>0</v>
      </c>
      <c r="W832" s="165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 t="s">
        <v>222</v>
      </c>
      <c r="AH832" s="166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</row>
    <row r="833" spans="1:60" ht="12.75" outlineLevel="1">
      <c r="A833" s="182"/>
      <c r="B833" s="183"/>
      <c r="C833" s="184" t="s">
        <v>1175</v>
      </c>
      <c r="D833" s="185"/>
      <c r="E833" s="186">
        <v>424.956</v>
      </c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 t="s">
        <v>267</v>
      </c>
      <c r="AH833" s="166">
        <v>0</v>
      </c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</row>
    <row r="834" spans="1:60" ht="33.75" outlineLevel="1">
      <c r="A834" s="167">
        <v>235</v>
      </c>
      <c r="B834" s="168" t="s">
        <v>1176</v>
      </c>
      <c r="C834" s="169" t="s">
        <v>1177</v>
      </c>
      <c r="D834" s="170" t="s">
        <v>288</v>
      </c>
      <c r="E834" s="171">
        <v>424.956</v>
      </c>
      <c r="F834" s="172"/>
      <c r="G834" s="173">
        <f>ROUND(E834*F834,2)</f>
        <v>0</v>
      </c>
      <c r="H834" s="164"/>
      <c r="I834" s="165">
        <f>ROUND(E834*H834,2)</f>
        <v>0</v>
      </c>
      <c r="J834" s="164"/>
      <c r="K834" s="165">
        <f>ROUND(E834*J834,2)</f>
        <v>0</v>
      </c>
      <c r="L834" s="165">
        <v>21</v>
      </c>
      <c r="M834" s="165">
        <f>G834*(1+L834/100)</f>
        <v>0</v>
      </c>
      <c r="N834" s="165">
        <v>0</v>
      </c>
      <c r="O834" s="165">
        <f>ROUND(E834*N834,2)</f>
        <v>0</v>
      </c>
      <c r="P834" s="165">
        <v>0</v>
      </c>
      <c r="Q834" s="165">
        <f>ROUND(E834*P834,2)</f>
        <v>0</v>
      </c>
      <c r="R834" s="165" t="s">
        <v>219</v>
      </c>
      <c r="S834" s="165" t="s">
        <v>220</v>
      </c>
      <c r="T834" s="165" t="s">
        <v>221</v>
      </c>
      <c r="U834" s="165">
        <v>0</v>
      </c>
      <c r="V834" s="165">
        <f>ROUND(E834*U834,2)</f>
        <v>0</v>
      </c>
      <c r="W834" s="165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 t="s">
        <v>222</v>
      </c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</row>
    <row r="835" spans="1:60" ht="12.75" outlineLevel="1">
      <c r="A835" s="182"/>
      <c r="B835" s="183"/>
      <c r="C835" s="184" t="s">
        <v>1175</v>
      </c>
      <c r="D835" s="185"/>
      <c r="E835" s="186">
        <v>424.956</v>
      </c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 t="s">
        <v>267</v>
      </c>
      <c r="AH835" s="166">
        <v>0</v>
      </c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</row>
    <row r="836" spans="1:60" ht="56.25" outlineLevel="1">
      <c r="A836" s="167">
        <v>236</v>
      </c>
      <c r="B836" s="168" t="s">
        <v>1178</v>
      </c>
      <c r="C836" s="169" t="s">
        <v>1179</v>
      </c>
      <c r="D836" s="170" t="s">
        <v>294</v>
      </c>
      <c r="E836" s="171">
        <v>20</v>
      </c>
      <c r="F836" s="172"/>
      <c r="G836" s="173">
        <f>ROUND(E836*F836,2)</f>
        <v>0</v>
      </c>
      <c r="H836" s="164"/>
      <c r="I836" s="165">
        <f>ROUND(E836*H836,2)</f>
        <v>0</v>
      </c>
      <c r="J836" s="164"/>
      <c r="K836" s="165">
        <f>ROUND(E836*J836,2)</f>
        <v>0</v>
      </c>
      <c r="L836" s="165">
        <v>21</v>
      </c>
      <c r="M836" s="165">
        <f>G836*(1+L836/100)</f>
        <v>0</v>
      </c>
      <c r="N836" s="165">
        <v>0</v>
      </c>
      <c r="O836" s="165">
        <f>ROUND(E836*N836,2)</f>
        <v>0</v>
      </c>
      <c r="P836" s="165">
        <v>0</v>
      </c>
      <c r="Q836" s="165">
        <f>ROUND(E836*P836,2)</f>
        <v>0</v>
      </c>
      <c r="R836" s="165" t="s">
        <v>219</v>
      </c>
      <c r="S836" s="165" t="s">
        <v>220</v>
      </c>
      <c r="T836" s="165" t="s">
        <v>221</v>
      </c>
      <c r="U836" s="165">
        <v>0</v>
      </c>
      <c r="V836" s="165">
        <f>ROUND(E836*U836,2)</f>
        <v>0</v>
      </c>
      <c r="W836" s="165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 t="s">
        <v>222</v>
      </c>
      <c r="AH836" s="166"/>
      <c r="AI836" s="166"/>
      <c r="AJ836" s="166"/>
      <c r="AK836" s="166"/>
      <c r="AL836" s="166"/>
      <c r="AM836" s="166"/>
      <c r="AN836" s="166"/>
      <c r="AO836" s="166"/>
      <c r="AP836" s="166"/>
      <c r="AQ836" s="166"/>
      <c r="AR836" s="166"/>
      <c r="AS836" s="166"/>
      <c r="AT836" s="166"/>
      <c r="AU836" s="166"/>
      <c r="AV836" s="166"/>
      <c r="AW836" s="166"/>
      <c r="AX836" s="166"/>
      <c r="AY836" s="166"/>
      <c r="AZ836" s="166"/>
      <c r="BA836" s="166"/>
      <c r="BB836" s="166"/>
      <c r="BC836" s="166"/>
      <c r="BD836" s="166"/>
      <c r="BE836" s="166"/>
      <c r="BF836" s="166"/>
      <c r="BG836" s="166"/>
      <c r="BH836" s="166"/>
    </row>
    <row r="837" spans="1:60" ht="22.5" outlineLevel="1">
      <c r="A837" s="182">
        <v>237</v>
      </c>
      <c r="B837" s="183" t="s">
        <v>1180</v>
      </c>
      <c r="C837" s="196" t="s">
        <v>1181</v>
      </c>
      <c r="D837" s="197" t="s">
        <v>24</v>
      </c>
      <c r="E837" s="198"/>
      <c r="F837" s="164"/>
      <c r="G837" s="165">
        <f>ROUND(E837*F837,2)</f>
        <v>0</v>
      </c>
      <c r="H837" s="164"/>
      <c r="I837" s="165">
        <f>ROUND(E837*H837,2)</f>
        <v>0</v>
      </c>
      <c r="J837" s="164"/>
      <c r="K837" s="165">
        <f>ROUND(E837*J837,2)</f>
        <v>0</v>
      </c>
      <c r="L837" s="165">
        <v>21</v>
      </c>
      <c r="M837" s="165">
        <f>G837*(1+L837/100)</f>
        <v>0</v>
      </c>
      <c r="N837" s="165">
        <v>0</v>
      </c>
      <c r="O837" s="165">
        <f>ROUND(E837*N837,2)</f>
        <v>0</v>
      </c>
      <c r="P837" s="165">
        <v>0</v>
      </c>
      <c r="Q837" s="165">
        <f>ROUND(E837*P837,2)</f>
        <v>0</v>
      </c>
      <c r="R837" s="165"/>
      <c r="S837" s="165" t="s">
        <v>220</v>
      </c>
      <c r="T837" s="165" t="s">
        <v>295</v>
      </c>
      <c r="U837" s="165">
        <v>0</v>
      </c>
      <c r="V837" s="165">
        <f>ROUND(E837*U837,2)</f>
        <v>0</v>
      </c>
      <c r="W837" s="165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 t="s">
        <v>1182</v>
      </c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</row>
    <row r="838" spans="1:33" ht="12.75">
      <c r="A838" s="149" t="s">
        <v>214</v>
      </c>
      <c r="B838" s="150" t="s">
        <v>120</v>
      </c>
      <c r="C838" s="151" t="s">
        <v>121</v>
      </c>
      <c r="D838" s="152"/>
      <c r="E838" s="153"/>
      <c r="F838" s="154"/>
      <c r="G838" s="155">
        <f>SUMIF(AG839:AG847,"&lt;&gt;NOR",G839:G847)</f>
        <v>0</v>
      </c>
      <c r="H838" s="156"/>
      <c r="I838" s="156">
        <f>SUM(I839:I847)</f>
        <v>0</v>
      </c>
      <c r="J838" s="156"/>
      <c r="K838" s="156">
        <f>SUM(K839:K847)</f>
        <v>0</v>
      </c>
      <c r="L838" s="156"/>
      <c r="M838" s="156">
        <f>SUM(M839:M847)</f>
        <v>0</v>
      </c>
      <c r="N838" s="156"/>
      <c r="O838" s="156">
        <f>SUM(O839:O847)</f>
        <v>0</v>
      </c>
      <c r="P838" s="156"/>
      <c r="Q838" s="156">
        <f>SUM(Q839:Q847)</f>
        <v>0</v>
      </c>
      <c r="R838" s="156"/>
      <c r="S838" s="156"/>
      <c r="T838" s="156"/>
      <c r="U838" s="156"/>
      <c r="V838" s="156">
        <f>SUM(V839:V847)</f>
        <v>0</v>
      </c>
      <c r="W838" s="156"/>
      <c r="AG838" s="1" t="s">
        <v>215</v>
      </c>
    </row>
    <row r="839" spans="1:60" ht="22.5" outlineLevel="1">
      <c r="A839" s="167">
        <v>238</v>
      </c>
      <c r="B839" s="168" t="s">
        <v>1183</v>
      </c>
      <c r="C839" s="169" t="s">
        <v>1184</v>
      </c>
      <c r="D839" s="170" t="s">
        <v>288</v>
      </c>
      <c r="E839" s="171">
        <v>139</v>
      </c>
      <c r="F839" s="172"/>
      <c r="G839" s="173">
        <f>ROUND(E839*F839,2)</f>
        <v>0</v>
      </c>
      <c r="H839" s="164"/>
      <c r="I839" s="165">
        <f>ROUND(E839*H839,2)</f>
        <v>0</v>
      </c>
      <c r="J839" s="164"/>
      <c r="K839" s="165">
        <f>ROUND(E839*J839,2)</f>
        <v>0</v>
      </c>
      <c r="L839" s="165">
        <v>21</v>
      </c>
      <c r="M839" s="165">
        <f>G839*(1+L839/100)</f>
        <v>0</v>
      </c>
      <c r="N839" s="165">
        <v>0</v>
      </c>
      <c r="O839" s="165">
        <f>ROUND(E839*N839,2)</f>
        <v>0</v>
      </c>
      <c r="P839" s="165">
        <v>0</v>
      </c>
      <c r="Q839" s="165">
        <f>ROUND(E839*P839,2)</f>
        <v>0</v>
      </c>
      <c r="R839" s="165"/>
      <c r="S839" s="165" t="s">
        <v>220</v>
      </c>
      <c r="T839" s="165" t="s">
        <v>221</v>
      </c>
      <c r="U839" s="165">
        <v>0</v>
      </c>
      <c r="V839" s="165">
        <f>ROUND(E839*U839,2)</f>
        <v>0</v>
      </c>
      <c r="W839" s="165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 t="s">
        <v>1123</v>
      </c>
      <c r="AH839" s="166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</row>
    <row r="840" spans="1:60" ht="12.75" outlineLevel="1">
      <c r="A840" s="182"/>
      <c r="B840" s="183"/>
      <c r="C840" s="184" t="s">
        <v>1185</v>
      </c>
      <c r="D840" s="185"/>
      <c r="E840" s="186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 t="s">
        <v>267</v>
      </c>
      <c r="AH840" s="166">
        <v>0</v>
      </c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</row>
    <row r="841" spans="1:60" ht="12.75" outlineLevel="1">
      <c r="A841" s="182"/>
      <c r="B841" s="183"/>
      <c r="C841" s="184" t="s">
        <v>614</v>
      </c>
      <c r="D841" s="185"/>
      <c r="E841" s="186">
        <v>5</v>
      </c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 t="s">
        <v>267</v>
      </c>
      <c r="AH841" s="166">
        <v>0</v>
      </c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</row>
    <row r="842" spans="1:60" ht="12.75" outlineLevel="1">
      <c r="A842" s="182"/>
      <c r="B842" s="183"/>
      <c r="C842" s="184" t="s">
        <v>615</v>
      </c>
      <c r="D842" s="185"/>
      <c r="E842" s="186">
        <v>64</v>
      </c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 t="s">
        <v>267</v>
      </c>
      <c r="AH842" s="166">
        <v>0</v>
      </c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</row>
    <row r="843" spans="1:60" ht="12.75" outlineLevel="1">
      <c r="A843" s="182"/>
      <c r="B843" s="183"/>
      <c r="C843" s="184" t="s">
        <v>616</v>
      </c>
      <c r="D843" s="185"/>
      <c r="E843" s="186">
        <v>70</v>
      </c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 t="s">
        <v>267</v>
      </c>
      <c r="AH843" s="166">
        <v>0</v>
      </c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</row>
    <row r="844" spans="1:60" ht="12.75" outlineLevel="1">
      <c r="A844" s="167">
        <v>239</v>
      </c>
      <c r="B844" s="168" t="s">
        <v>1186</v>
      </c>
      <c r="C844" s="169" t="s">
        <v>1187</v>
      </c>
      <c r="D844" s="170" t="s">
        <v>288</v>
      </c>
      <c r="E844" s="171">
        <v>139</v>
      </c>
      <c r="F844" s="172"/>
      <c r="G844" s="173">
        <f>ROUND(E844*F844,2)</f>
        <v>0</v>
      </c>
      <c r="H844" s="164"/>
      <c r="I844" s="165">
        <f>ROUND(E844*H844,2)</f>
        <v>0</v>
      </c>
      <c r="J844" s="164"/>
      <c r="K844" s="165">
        <f>ROUND(E844*J844,2)</f>
        <v>0</v>
      </c>
      <c r="L844" s="165">
        <v>21</v>
      </c>
      <c r="M844" s="165">
        <f>G844*(1+L844/100)</f>
        <v>0</v>
      </c>
      <c r="N844" s="165">
        <v>0</v>
      </c>
      <c r="O844" s="165">
        <f>ROUND(E844*N844,2)</f>
        <v>0</v>
      </c>
      <c r="P844" s="165">
        <v>0</v>
      </c>
      <c r="Q844" s="165">
        <f>ROUND(E844*P844,2)</f>
        <v>0</v>
      </c>
      <c r="R844" s="165"/>
      <c r="S844" s="165" t="s">
        <v>243</v>
      </c>
      <c r="T844" s="165" t="s">
        <v>221</v>
      </c>
      <c r="U844" s="165">
        <v>0</v>
      </c>
      <c r="V844" s="165">
        <f>ROUND(E844*U844,2)</f>
        <v>0</v>
      </c>
      <c r="W844" s="165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 t="s">
        <v>282</v>
      </c>
      <c r="AH844" s="166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</row>
    <row r="845" spans="1:60" ht="12.75" outlineLevel="1">
      <c r="A845" s="182"/>
      <c r="B845" s="183"/>
      <c r="C845" s="184" t="s">
        <v>1188</v>
      </c>
      <c r="D845" s="185"/>
      <c r="E845" s="186">
        <v>139</v>
      </c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 t="s">
        <v>267</v>
      </c>
      <c r="AH845" s="166">
        <v>0</v>
      </c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</row>
    <row r="846" spans="1:60" ht="33.75" outlineLevel="1">
      <c r="A846" s="167">
        <v>240</v>
      </c>
      <c r="B846" s="168" t="s">
        <v>1189</v>
      </c>
      <c r="C846" s="169" t="s">
        <v>1190</v>
      </c>
      <c r="D846" s="170" t="s">
        <v>288</v>
      </c>
      <c r="E846" s="171">
        <v>145.95</v>
      </c>
      <c r="F846" s="172"/>
      <c r="G846" s="173">
        <f>ROUND(E846*F846,2)</f>
        <v>0</v>
      </c>
      <c r="H846" s="164"/>
      <c r="I846" s="165">
        <f>ROUND(E846*H846,2)</f>
        <v>0</v>
      </c>
      <c r="J846" s="164"/>
      <c r="K846" s="165">
        <f>ROUND(E846*J846,2)</f>
        <v>0</v>
      </c>
      <c r="L846" s="165">
        <v>21</v>
      </c>
      <c r="M846" s="165">
        <f>G846*(1+L846/100)</f>
        <v>0</v>
      </c>
      <c r="N846" s="165">
        <v>0</v>
      </c>
      <c r="O846" s="165">
        <f>ROUND(E846*N846,2)</f>
        <v>0</v>
      </c>
      <c r="P846" s="165">
        <v>0</v>
      </c>
      <c r="Q846" s="165">
        <f>ROUND(E846*P846,2)</f>
        <v>0</v>
      </c>
      <c r="R846" s="165" t="s">
        <v>219</v>
      </c>
      <c r="S846" s="165" t="s">
        <v>220</v>
      </c>
      <c r="T846" s="165" t="s">
        <v>221</v>
      </c>
      <c r="U846" s="165">
        <v>0</v>
      </c>
      <c r="V846" s="165">
        <f>ROUND(E846*U846,2)</f>
        <v>0</v>
      </c>
      <c r="W846" s="165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 t="s">
        <v>222</v>
      </c>
      <c r="AH846" s="166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</row>
    <row r="847" spans="1:60" ht="12.75" outlineLevel="1">
      <c r="A847" s="182"/>
      <c r="B847" s="183"/>
      <c r="C847" s="184" t="s">
        <v>1191</v>
      </c>
      <c r="D847" s="185"/>
      <c r="E847" s="186">
        <v>145.95</v>
      </c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 t="s">
        <v>267</v>
      </c>
      <c r="AH847" s="166">
        <v>0</v>
      </c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</row>
    <row r="848" spans="1:33" ht="12.75">
      <c r="A848" s="149" t="s">
        <v>214</v>
      </c>
      <c r="B848" s="150" t="s">
        <v>122</v>
      </c>
      <c r="C848" s="151" t="s">
        <v>123</v>
      </c>
      <c r="D848" s="152"/>
      <c r="E848" s="153"/>
      <c r="F848" s="154"/>
      <c r="G848" s="155">
        <f>SUMIF(AG849:AG862,"&lt;&gt;NOR",G849:G862)</f>
        <v>0</v>
      </c>
      <c r="H848" s="156"/>
      <c r="I848" s="156">
        <f>SUM(I849:I862)</f>
        <v>0</v>
      </c>
      <c r="J848" s="156"/>
      <c r="K848" s="156">
        <f>SUM(K849:K862)</f>
        <v>0</v>
      </c>
      <c r="L848" s="156"/>
      <c r="M848" s="156">
        <f>SUM(M849:M862)</f>
        <v>0</v>
      </c>
      <c r="N848" s="156"/>
      <c r="O848" s="156">
        <f>SUM(O849:O862)</f>
        <v>0</v>
      </c>
      <c r="P848" s="156"/>
      <c r="Q848" s="156">
        <f>SUM(Q849:Q862)</f>
        <v>0</v>
      </c>
      <c r="R848" s="156"/>
      <c r="S848" s="156"/>
      <c r="T848" s="156"/>
      <c r="U848" s="156"/>
      <c r="V848" s="156">
        <f>SUM(V849:V862)</f>
        <v>0</v>
      </c>
      <c r="W848" s="156"/>
      <c r="AG848" s="1" t="s">
        <v>215</v>
      </c>
    </row>
    <row r="849" spans="1:60" ht="22.5" outlineLevel="1">
      <c r="A849" s="157">
        <v>241</v>
      </c>
      <c r="B849" s="158" t="s">
        <v>1192</v>
      </c>
      <c r="C849" s="159" t="s">
        <v>1193</v>
      </c>
      <c r="D849" s="160" t="s">
        <v>294</v>
      </c>
      <c r="E849" s="161">
        <v>15</v>
      </c>
      <c r="F849" s="162"/>
      <c r="G849" s="163">
        <f aca="true" t="shared" si="7" ref="G849:G859">ROUND(E849*F849,2)</f>
        <v>0</v>
      </c>
      <c r="H849" s="164"/>
      <c r="I849" s="165">
        <f aca="true" t="shared" si="8" ref="I849:I859">ROUND(E849*H849,2)</f>
        <v>0</v>
      </c>
      <c r="J849" s="164"/>
      <c r="K849" s="165">
        <f aca="true" t="shared" si="9" ref="K849:K859">ROUND(E849*J849,2)</f>
        <v>0</v>
      </c>
      <c r="L849" s="165">
        <v>21</v>
      </c>
      <c r="M849" s="165">
        <f aca="true" t="shared" si="10" ref="M849:M859">G849*(1+L849/100)</f>
        <v>0</v>
      </c>
      <c r="N849" s="165">
        <v>0</v>
      </c>
      <c r="O849" s="165">
        <f aca="true" t="shared" si="11" ref="O849:O859">ROUND(E849*N849,2)</f>
        <v>0</v>
      </c>
      <c r="P849" s="165">
        <v>0</v>
      </c>
      <c r="Q849" s="165">
        <f aca="true" t="shared" si="12" ref="Q849:Q859">ROUND(E849*P849,2)</f>
        <v>0</v>
      </c>
      <c r="R849" s="165"/>
      <c r="S849" s="165" t="s">
        <v>220</v>
      </c>
      <c r="T849" s="165" t="s">
        <v>221</v>
      </c>
      <c r="U849" s="165">
        <v>0</v>
      </c>
      <c r="V849" s="165">
        <f aca="true" t="shared" si="13" ref="V849:V859">ROUND(E849*U849,2)</f>
        <v>0</v>
      </c>
      <c r="W849" s="165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 t="s">
        <v>1123</v>
      </c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</row>
    <row r="850" spans="1:60" ht="22.5" outlineLevel="1">
      <c r="A850" s="157">
        <v>242</v>
      </c>
      <c r="B850" s="158" t="s">
        <v>1194</v>
      </c>
      <c r="C850" s="159" t="s">
        <v>1195</v>
      </c>
      <c r="D850" s="160" t="s">
        <v>294</v>
      </c>
      <c r="E850" s="161">
        <v>38</v>
      </c>
      <c r="F850" s="162"/>
      <c r="G850" s="163">
        <f t="shared" si="7"/>
        <v>0</v>
      </c>
      <c r="H850" s="164"/>
      <c r="I850" s="165">
        <f t="shared" si="8"/>
        <v>0</v>
      </c>
      <c r="J850" s="164"/>
      <c r="K850" s="165">
        <f t="shared" si="9"/>
        <v>0</v>
      </c>
      <c r="L850" s="165">
        <v>21</v>
      </c>
      <c r="M850" s="165">
        <f t="shared" si="10"/>
        <v>0</v>
      </c>
      <c r="N850" s="165">
        <v>0</v>
      </c>
      <c r="O850" s="165">
        <f t="shared" si="11"/>
        <v>0</v>
      </c>
      <c r="P850" s="165">
        <v>0</v>
      </c>
      <c r="Q850" s="165">
        <f t="shared" si="12"/>
        <v>0</v>
      </c>
      <c r="R850" s="165"/>
      <c r="S850" s="165" t="s">
        <v>220</v>
      </c>
      <c r="T850" s="165" t="s">
        <v>221</v>
      </c>
      <c r="U850" s="165">
        <v>0</v>
      </c>
      <c r="V850" s="165">
        <f t="shared" si="13"/>
        <v>0</v>
      </c>
      <c r="W850" s="165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 t="s">
        <v>1123</v>
      </c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</row>
    <row r="851" spans="1:60" ht="22.5" outlineLevel="1">
      <c r="A851" s="157">
        <v>243</v>
      </c>
      <c r="B851" s="158" t="s">
        <v>1196</v>
      </c>
      <c r="C851" s="159" t="s">
        <v>1197</v>
      </c>
      <c r="D851" s="160" t="s">
        <v>294</v>
      </c>
      <c r="E851" s="161">
        <v>29</v>
      </c>
      <c r="F851" s="162"/>
      <c r="G851" s="163">
        <f t="shared" si="7"/>
        <v>0</v>
      </c>
      <c r="H851" s="164"/>
      <c r="I851" s="165">
        <f t="shared" si="8"/>
        <v>0</v>
      </c>
      <c r="J851" s="164"/>
      <c r="K851" s="165">
        <f t="shared" si="9"/>
        <v>0</v>
      </c>
      <c r="L851" s="165">
        <v>21</v>
      </c>
      <c r="M851" s="165">
        <f t="shared" si="10"/>
        <v>0</v>
      </c>
      <c r="N851" s="165">
        <v>0</v>
      </c>
      <c r="O851" s="165">
        <f t="shared" si="11"/>
        <v>0</v>
      </c>
      <c r="P851" s="165">
        <v>0</v>
      </c>
      <c r="Q851" s="165">
        <f t="shared" si="12"/>
        <v>0</v>
      </c>
      <c r="R851" s="165"/>
      <c r="S851" s="165" t="s">
        <v>220</v>
      </c>
      <c r="T851" s="165" t="s">
        <v>221</v>
      </c>
      <c r="U851" s="165">
        <v>0</v>
      </c>
      <c r="V851" s="165">
        <f t="shared" si="13"/>
        <v>0</v>
      </c>
      <c r="W851" s="165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 t="s">
        <v>1123</v>
      </c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6"/>
      <c r="BF851" s="166"/>
      <c r="BG851" s="166"/>
      <c r="BH851" s="166"/>
    </row>
    <row r="852" spans="1:60" ht="22.5" outlineLevel="1">
      <c r="A852" s="157">
        <v>244</v>
      </c>
      <c r="B852" s="158" t="s">
        <v>1198</v>
      </c>
      <c r="C852" s="159" t="s">
        <v>1199</v>
      </c>
      <c r="D852" s="160" t="s">
        <v>294</v>
      </c>
      <c r="E852" s="161">
        <v>19</v>
      </c>
      <c r="F852" s="162"/>
      <c r="G852" s="163">
        <f t="shared" si="7"/>
        <v>0</v>
      </c>
      <c r="H852" s="164"/>
      <c r="I852" s="165">
        <f t="shared" si="8"/>
        <v>0</v>
      </c>
      <c r="J852" s="164"/>
      <c r="K852" s="165">
        <f t="shared" si="9"/>
        <v>0</v>
      </c>
      <c r="L852" s="165">
        <v>21</v>
      </c>
      <c r="M852" s="165">
        <f t="shared" si="10"/>
        <v>0</v>
      </c>
      <c r="N852" s="165">
        <v>0</v>
      </c>
      <c r="O852" s="165">
        <f t="shared" si="11"/>
        <v>0</v>
      </c>
      <c r="P852" s="165">
        <v>0</v>
      </c>
      <c r="Q852" s="165">
        <f t="shared" si="12"/>
        <v>0</v>
      </c>
      <c r="R852" s="165"/>
      <c r="S852" s="165" t="s">
        <v>220</v>
      </c>
      <c r="T852" s="165" t="s">
        <v>221</v>
      </c>
      <c r="U852" s="165">
        <v>0</v>
      </c>
      <c r="V852" s="165">
        <f t="shared" si="13"/>
        <v>0</v>
      </c>
      <c r="W852" s="165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 t="s">
        <v>1123</v>
      </c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</row>
    <row r="853" spans="1:60" ht="22.5" outlineLevel="1">
      <c r="A853" s="157">
        <v>245</v>
      </c>
      <c r="B853" s="158" t="s">
        <v>1200</v>
      </c>
      <c r="C853" s="159" t="s">
        <v>1201</v>
      </c>
      <c r="D853" s="160" t="s">
        <v>294</v>
      </c>
      <c r="E853" s="161">
        <v>36</v>
      </c>
      <c r="F853" s="162"/>
      <c r="G853" s="163">
        <f t="shared" si="7"/>
        <v>0</v>
      </c>
      <c r="H853" s="164"/>
      <c r="I853" s="165">
        <f t="shared" si="8"/>
        <v>0</v>
      </c>
      <c r="J853" s="164"/>
      <c r="K853" s="165">
        <f t="shared" si="9"/>
        <v>0</v>
      </c>
      <c r="L853" s="165">
        <v>21</v>
      </c>
      <c r="M853" s="165">
        <f t="shared" si="10"/>
        <v>0</v>
      </c>
      <c r="N853" s="165">
        <v>0</v>
      </c>
      <c r="O853" s="165">
        <f t="shared" si="11"/>
        <v>0</v>
      </c>
      <c r="P853" s="165">
        <v>0</v>
      </c>
      <c r="Q853" s="165">
        <f t="shared" si="12"/>
        <v>0</v>
      </c>
      <c r="R853" s="165"/>
      <c r="S853" s="165" t="s">
        <v>220</v>
      </c>
      <c r="T853" s="165" t="s">
        <v>221</v>
      </c>
      <c r="U853" s="165">
        <v>0</v>
      </c>
      <c r="V853" s="165">
        <f t="shared" si="13"/>
        <v>0</v>
      </c>
      <c r="W853" s="165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 t="s">
        <v>1123</v>
      </c>
      <c r="AH853" s="166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6"/>
      <c r="BF853" s="166"/>
      <c r="BG853" s="166"/>
      <c r="BH853" s="166"/>
    </row>
    <row r="854" spans="1:60" ht="33.75" outlineLevel="1">
      <c r="A854" s="157">
        <v>246</v>
      </c>
      <c r="B854" s="158" t="s">
        <v>1202</v>
      </c>
      <c r="C854" s="159" t="s">
        <v>1203</v>
      </c>
      <c r="D854" s="160" t="s">
        <v>294</v>
      </c>
      <c r="E854" s="161">
        <v>28</v>
      </c>
      <c r="F854" s="162"/>
      <c r="G854" s="163">
        <f t="shared" si="7"/>
        <v>0</v>
      </c>
      <c r="H854" s="164"/>
      <c r="I854" s="165">
        <f t="shared" si="8"/>
        <v>0</v>
      </c>
      <c r="J854" s="164"/>
      <c r="K854" s="165">
        <f t="shared" si="9"/>
        <v>0</v>
      </c>
      <c r="L854" s="165">
        <v>21</v>
      </c>
      <c r="M854" s="165">
        <f t="shared" si="10"/>
        <v>0</v>
      </c>
      <c r="N854" s="165">
        <v>0</v>
      </c>
      <c r="O854" s="165">
        <f t="shared" si="11"/>
        <v>0</v>
      </c>
      <c r="P854" s="165">
        <v>0</v>
      </c>
      <c r="Q854" s="165">
        <f t="shared" si="12"/>
        <v>0</v>
      </c>
      <c r="R854" s="165"/>
      <c r="S854" s="165" t="s">
        <v>220</v>
      </c>
      <c r="T854" s="165" t="s">
        <v>221</v>
      </c>
      <c r="U854" s="165">
        <v>0</v>
      </c>
      <c r="V854" s="165">
        <f t="shared" si="13"/>
        <v>0</v>
      </c>
      <c r="W854" s="165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 t="s">
        <v>1123</v>
      </c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</row>
    <row r="855" spans="1:60" ht="22.5" outlineLevel="1">
      <c r="A855" s="157">
        <v>247</v>
      </c>
      <c r="B855" s="158" t="s">
        <v>1204</v>
      </c>
      <c r="C855" s="159" t="s">
        <v>1205</v>
      </c>
      <c r="D855" s="160" t="s">
        <v>301</v>
      </c>
      <c r="E855" s="161">
        <v>32</v>
      </c>
      <c r="F855" s="162"/>
      <c r="G855" s="163">
        <f t="shared" si="7"/>
        <v>0</v>
      </c>
      <c r="H855" s="164"/>
      <c r="I855" s="165">
        <f t="shared" si="8"/>
        <v>0</v>
      </c>
      <c r="J855" s="164"/>
      <c r="K855" s="165">
        <f t="shared" si="9"/>
        <v>0</v>
      </c>
      <c r="L855" s="165">
        <v>21</v>
      </c>
      <c r="M855" s="165">
        <f t="shared" si="10"/>
        <v>0</v>
      </c>
      <c r="N855" s="165">
        <v>0</v>
      </c>
      <c r="O855" s="165">
        <f t="shared" si="11"/>
        <v>0</v>
      </c>
      <c r="P855" s="165">
        <v>0</v>
      </c>
      <c r="Q855" s="165">
        <f t="shared" si="12"/>
        <v>0</v>
      </c>
      <c r="R855" s="165"/>
      <c r="S855" s="165" t="s">
        <v>220</v>
      </c>
      <c r="T855" s="165" t="s">
        <v>221</v>
      </c>
      <c r="U855" s="165">
        <v>0</v>
      </c>
      <c r="V855" s="165">
        <f t="shared" si="13"/>
        <v>0</v>
      </c>
      <c r="W855" s="165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 t="s">
        <v>1123</v>
      </c>
      <c r="AH855" s="166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</row>
    <row r="856" spans="1:60" ht="22.5" outlineLevel="1">
      <c r="A856" s="157">
        <v>248</v>
      </c>
      <c r="B856" s="158" t="s">
        <v>1206</v>
      </c>
      <c r="C856" s="159" t="s">
        <v>1207</v>
      </c>
      <c r="D856" s="160" t="s">
        <v>301</v>
      </c>
      <c r="E856" s="161">
        <v>3</v>
      </c>
      <c r="F856" s="162"/>
      <c r="G856" s="163">
        <f t="shared" si="7"/>
        <v>0</v>
      </c>
      <c r="H856" s="164"/>
      <c r="I856" s="165">
        <f t="shared" si="8"/>
        <v>0</v>
      </c>
      <c r="J856" s="164"/>
      <c r="K856" s="165">
        <f t="shared" si="9"/>
        <v>0</v>
      </c>
      <c r="L856" s="165">
        <v>21</v>
      </c>
      <c r="M856" s="165">
        <f t="shared" si="10"/>
        <v>0</v>
      </c>
      <c r="N856" s="165">
        <v>0</v>
      </c>
      <c r="O856" s="165">
        <f t="shared" si="11"/>
        <v>0</v>
      </c>
      <c r="P856" s="165">
        <v>0</v>
      </c>
      <c r="Q856" s="165">
        <f t="shared" si="12"/>
        <v>0</v>
      </c>
      <c r="R856" s="165"/>
      <c r="S856" s="165" t="s">
        <v>220</v>
      </c>
      <c r="T856" s="165" t="s">
        <v>221</v>
      </c>
      <c r="U856" s="165">
        <v>0</v>
      </c>
      <c r="V856" s="165">
        <f t="shared" si="13"/>
        <v>0</v>
      </c>
      <c r="W856" s="165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 t="s">
        <v>1123</v>
      </c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</row>
    <row r="857" spans="1:60" ht="22.5" outlineLevel="1">
      <c r="A857" s="157">
        <v>249</v>
      </c>
      <c r="B857" s="158" t="s">
        <v>1208</v>
      </c>
      <c r="C857" s="159" t="s">
        <v>1209</v>
      </c>
      <c r="D857" s="160" t="s">
        <v>301</v>
      </c>
      <c r="E857" s="161">
        <v>15</v>
      </c>
      <c r="F857" s="162"/>
      <c r="G857" s="163">
        <f t="shared" si="7"/>
        <v>0</v>
      </c>
      <c r="H857" s="164"/>
      <c r="I857" s="165">
        <f t="shared" si="8"/>
        <v>0</v>
      </c>
      <c r="J857" s="164"/>
      <c r="K857" s="165">
        <f t="shared" si="9"/>
        <v>0</v>
      </c>
      <c r="L857" s="165">
        <v>21</v>
      </c>
      <c r="M857" s="165">
        <f t="shared" si="10"/>
        <v>0</v>
      </c>
      <c r="N857" s="165">
        <v>0</v>
      </c>
      <c r="O857" s="165">
        <f t="shared" si="11"/>
        <v>0</v>
      </c>
      <c r="P857" s="165">
        <v>0</v>
      </c>
      <c r="Q857" s="165">
        <f t="shared" si="12"/>
        <v>0</v>
      </c>
      <c r="R857" s="165"/>
      <c r="S857" s="165" t="s">
        <v>220</v>
      </c>
      <c r="T857" s="165" t="s">
        <v>221</v>
      </c>
      <c r="U857" s="165">
        <v>0</v>
      </c>
      <c r="V857" s="165">
        <f t="shared" si="13"/>
        <v>0</v>
      </c>
      <c r="W857" s="165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 t="s">
        <v>1123</v>
      </c>
      <c r="AH857" s="166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</row>
    <row r="858" spans="1:60" ht="45" outlineLevel="1">
      <c r="A858" s="157">
        <v>250</v>
      </c>
      <c r="B858" s="158" t="s">
        <v>1210</v>
      </c>
      <c r="C858" s="159" t="s">
        <v>1211</v>
      </c>
      <c r="D858" s="160" t="s">
        <v>301</v>
      </c>
      <c r="E858" s="161">
        <v>1</v>
      </c>
      <c r="F858" s="162"/>
      <c r="G858" s="163">
        <f t="shared" si="7"/>
        <v>0</v>
      </c>
      <c r="H858" s="164"/>
      <c r="I858" s="165">
        <f t="shared" si="8"/>
        <v>0</v>
      </c>
      <c r="J858" s="164"/>
      <c r="K858" s="165">
        <f t="shared" si="9"/>
        <v>0</v>
      </c>
      <c r="L858" s="165">
        <v>21</v>
      </c>
      <c r="M858" s="165">
        <f t="shared" si="10"/>
        <v>0</v>
      </c>
      <c r="N858" s="165">
        <v>0</v>
      </c>
      <c r="O858" s="165">
        <f t="shared" si="11"/>
        <v>0</v>
      </c>
      <c r="P858" s="165">
        <v>0</v>
      </c>
      <c r="Q858" s="165">
        <f t="shared" si="12"/>
        <v>0</v>
      </c>
      <c r="R858" s="165"/>
      <c r="S858" s="165" t="s">
        <v>220</v>
      </c>
      <c r="T858" s="165" t="s">
        <v>221</v>
      </c>
      <c r="U858" s="165">
        <v>0</v>
      </c>
      <c r="V858" s="165">
        <f t="shared" si="13"/>
        <v>0</v>
      </c>
      <c r="W858" s="165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 t="s">
        <v>1123</v>
      </c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</row>
    <row r="859" spans="1:60" ht="12.75" outlineLevel="1">
      <c r="A859" s="167">
        <v>251</v>
      </c>
      <c r="B859" s="168" t="s">
        <v>1212</v>
      </c>
      <c r="C859" s="169" t="s">
        <v>1213</v>
      </c>
      <c r="D859" s="170" t="s">
        <v>301</v>
      </c>
      <c r="E859" s="171">
        <v>4</v>
      </c>
      <c r="F859" s="172"/>
      <c r="G859" s="173">
        <f t="shared" si="7"/>
        <v>0</v>
      </c>
      <c r="H859" s="164"/>
      <c r="I859" s="165">
        <f t="shared" si="8"/>
        <v>0</v>
      </c>
      <c r="J859" s="164"/>
      <c r="K859" s="165">
        <f t="shared" si="9"/>
        <v>0</v>
      </c>
      <c r="L859" s="165">
        <v>21</v>
      </c>
      <c r="M859" s="165">
        <f t="shared" si="10"/>
        <v>0</v>
      </c>
      <c r="N859" s="165">
        <v>0</v>
      </c>
      <c r="O859" s="165">
        <f t="shared" si="11"/>
        <v>0</v>
      </c>
      <c r="P859" s="165">
        <v>0</v>
      </c>
      <c r="Q859" s="165">
        <f t="shared" si="12"/>
        <v>0</v>
      </c>
      <c r="R859" s="165"/>
      <c r="S859" s="165" t="s">
        <v>220</v>
      </c>
      <c r="T859" s="165" t="s">
        <v>221</v>
      </c>
      <c r="U859" s="165">
        <v>0</v>
      </c>
      <c r="V859" s="165">
        <f t="shared" si="13"/>
        <v>0</v>
      </c>
      <c r="W859" s="165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 t="s">
        <v>1123</v>
      </c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</row>
    <row r="860" spans="1:60" ht="12.75" outlineLevel="1">
      <c r="A860" s="182"/>
      <c r="B860" s="183"/>
      <c r="C860" s="184" t="s">
        <v>1214</v>
      </c>
      <c r="D860" s="185"/>
      <c r="E860" s="186">
        <v>4</v>
      </c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 t="s">
        <v>267</v>
      </c>
      <c r="AH860" s="166">
        <v>0</v>
      </c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</row>
    <row r="861" spans="1:60" ht="22.5" outlineLevel="1">
      <c r="A861" s="167">
        <v>252</v>
      </c>
      <c r="B861" s="168" t="s">
        <v>1215</v>
      </c>
      <c r="C861" s="169" t="s">
        <v>1216</v>
      </c>
      <c r="D861" s="170" t="s">
        <v>294</v>
      </c>
      <c r="E861" s="171">
        <v>165</v>
      </c>
      <c r="F861" s="172"/>
      <c r="G861" s="173">
        <f>ROUND(E861*F861,2)</f>
        <v>0</v>
      </c>
      <c r="H861" s="164"/>
      <c r="I861" s="165">
        <f>ROUND(E861*H861,2)</f>
        <v>0</v>
      </c>
      <c r="J861" s="164"/>
      <c r="K861" s="165">
        <f>ROUND(E861*J861,2)</f>
        <v>0</v>
      </c>
      <c r="L861" s="165">
        <v>21</v>
      </c>
      <c r="M861" s="165">
        <f>G861*(1+L861/100)</f>
        <v>0</v>
      </c>
      <c r="N861" s="165">
        <v>0</v>
      </c>
      <c r="O861" s="165">
        <f>ROUND(E861*N861,2)</f>
        <v>0</v>
      </c>
      <c r="P861" s="165">
        <v>0</v>
      </c>
      <c r="Q861" s="165">
        <f>ROUND(E861*P861,2)</f>
        <v>0</v>
      </c>
      <c r="R861" s="165"/>
      <c r="S861" s="165" t="s">
        <v>220</v>
      </c>
      <c r="T861" s="165" t="s">
        <v>221</v>
      </c>
      <c r="U861" s="165">
        <v>0</v>
      </c>
      <c r="V861" s="165">
        <f>ROUND(E861*U861,2)</f>
        <v>0</v>
      </c>
      <c r="W861" s="165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 t="s">
        <v>1123</v>
      </c>
      <c r="AH861" s="166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</row>
    <row r="862" spans="1:60" ht="22.5" outlineLevel="1">
      <c r="A862" s="182">
        <v>253</v>
      </c>
      <c r="B862" s="183" t="s">
        <v>1217</v>
      </c>
      <c r="C862" s="196" t="s">
        <v>1218</v>
      </c>
      <c r="D862" s="197" t="s">
        <v>24</v>
      </c>
      <c r="E862" s="198"/>
      <c r="F862" s="164"/>
      <c r="G862" s="165">
        <f>ROUND(E862*F862,2)</f>
        <v>0</v>
      </c>
      <c r="H862" s="164"/>
      <c r="I862" s="165">
        <f>ROUND(E862*H862,2)</f>
        <v>0</v>
      </c>
      <c r="J862" s="164"/>
      <c r="K862" s="165">
        <f>ROUND(E862*J862,2)</f>
        <v>0</v>
      </c>
      <c r="L862" s="165">
        <v>21</v>
      </c>
      <c r="M862" s="165">
        <f>G862*(1+L862/100)</f>
        <v>0</v>
      </c>
      <c r="N862" s="165">
        <v>0</v>
      </c>
      <c r="O862" s="165">
        <f>ROUND(E862*N862,2)</f>
        <v>0</v>
      </c>
      <c r="P862" s="165">
        <v>0</v>
      </c>
      <c r="Q862" s="165">
        <f>ROUND(E862*P862,2)</f>
        <v>0</v>
      </c>
      <c r="R862" s="165"/>
      <c r="S862" s="165" t="s">
        <v>220</v>
      </c>
      <c r="T862" s="165" t="s">
        <v>295</v>
      </c>
      <c r="U862" s="165">
        <v>0</v>
      </c>
      <c r="V862" s="165">
        <f>ROUND(E862*U862,2)</f>
        <v>0</v>
      </c>
      <c r="W862" s="165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 t="s">
        <v>1182</v>
      </c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</row>
    <row r="863" spans="1:33" ht="12.75">
      <c r="A863" s="149" t="s">
        <v>214</v>
      </c>
      <c r="B863" s="150" t="s">
        <v>124</v>
      </c>
      <c r="C863" s="151" t="s">
        <v>125</v>
      </c>
      <c r="D863" s="152"/>
      <c r="E863" s="153"/>
      <c r="F863" s="154"/>
      <c r="G863" s="155">
        <f>SUMIF(AG864:AG885,"&lt;&gt;NOR",G864:G885)</f>
        <v>0</v>
      </c>
      <c r="H863" s="156"/>
      <c r="I863" s="156">
        <f>SUM(I864:I885)</f>
        <v>0</v>
      </c>
      <c r="J863" s="156"/>
      <c r="K863" s="156">
        <f>SUM(K864:K885)</f>
        <v>0</v>
      </c>
      <c r="L863" s="156"/>
      <c r="M863" s="156">
        <f>SUM(M864:M885)</f>
        <v>0</v>
      </c>
      <c r="N863" s="156"/>
      <c r="O863" s="156">
        <f>SUM(O864:O885)</f>
        <v>0</v>
      </c>
      <c r="P863" s="156"/>
      <c r="Q863" s="156">
        <f>SUM(Q864:Q885)</f>
        <v>0</v>
      </c>
      <c r="R863" s="156"/>
      <c r="S863" s="156"/>
      <c r="T863" s="156"/>
      <c r="U863" s="156"/>
      <c r="V863" s="156">
        <f>SUM(V864:V885)</f>
        <v>0</v>
      </c>
      <c r="W863" s="156"/>
      <c r="AG863" s="1" t="s">
        <v>215</v>
      </c>
    </row>
    <row r="864" spans="1:60" ht="33.75" outlineLevel="1">
      <c r="A864" s="157">
        <v>254</v>
      </c>
      <c r="B864" s="158" t="s">
        <v>1219</v>
      </c>
      <c r="C864" s="159" t="s">
        <v>1220</v>
      </c>
      <c r="D864" s="160" t="s">
        <v>294</v>
      </c>
      <c r="E864" s="161">
        <v>45</v>
      </c>
      <c r="F864" s="162"/>
      <c r="G864" s="163">
        <f aca="true" t="shared" si="14" ref="G864:G885">ROUND(E864*F864,2)</f>
        <v>0</v>
      </c>
      <c r="H864" s="164"/>
      <c r="I864" s="165">
        <f aca="true" t="shared" si="15" ref="I864:I885">ROUND(E864*H864,2)</f>
        <v>0</v>
      </c>
      <c r="J864" s="164"/>
      <c r="K864" s="165">
        <f aca="true" t="shared" si="16" ref="K864:K885">ROUND(E864*J864,2)</f>
        <v>0</v>
      </c>
      <c r="L864" s="165">
        <v>21</v>
      </c>
      <c r="M864" s="165">
        <f aca="true" t="shared" si="17" ref="M864:M885">G864*(1+L864/100)</f>
        <v>0</v>
      </c>
      <c r="N864" s="165">
        <v>0</v>
      </c>
      <c r="O864" s="165">
        <f aca="true" t="shared" si="18" ref="O864:O885">ROUND(E864*N864,2)</f>
        <v>0</v>
      </c>
      <c r="P864" s="165">
        <v>0</v>
      </c>
      <c r="Q864" s="165">
        <f aca="true" t="shared" si="19" ref="Q864:Q885">ROUND(E864*P864,2)</f>
        <v>0</v>
      </c>
      <c r="R864" s="165"/>
      <c r="S864" s="165" t="s">
        <v>220</v>
      </c>
      <c r="T864" s="165" t="s">
        <v>221</v>
      </c>
      <c r="U864" s="165">
        <v>0</v>
      </c>
      <c r="V864" s="165">
        <f aca="true" t="shared" si="20" ref="V864:V885">ROUND(E864*U864,2)</f>
        <v>0</v>
      </c>
      <c r="W864" s="165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 t="s">
        <v>1123</v>
      </c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</row>
    <row r="865" spans="1:60" ht="33.75" outlineLevel="1">
      <c r="A865" s="157">
        <v>255</v>
      </c>
      <c r="B865" s="158" t="s">
        <v>1221</v>
      </c>
      <c r="C865" s="159" t="s">
        <v>1222</v>
      </c>
      <c r="D865" s="160" t="s">
        <v>294</v>
      </c>
      <c r="E865" s="161">
        <v>68</v>
      </c>
      <c r="F865" s="162"/>
      <c r="G865" s="163">
        <f t="shared" si="14"/>
        <v>0</v>
      </c>
      <c r="H865" s="164"/>
      <c r="I865" s="165">
        <f t="shared" si="15"/>
        <v>0</v>
      </c>
      <c r="J865" s="164"/>
      <c r="K865" s="165">
        <f t="shared" si="16"/>
        <v>0</v>
      </c>
      <c r="L865" s="165">
        <v>21</v>
      </c>
      <c r="M865" s="165">
        <f t="shared" si="17"/>
        <v>0</v>
      </c>
      <c r="N865" s="165">
        <v>0</v>
      </c>
      <c r="O865" s="165">
        <f t="shared" si="18"/>
        <v>0</v>
      </c>
      <c r="P865" s="165">
        <v>0</v>
      </c>
      <c r="Q865" s="165">
        <f t="shared" si="19"/>
        <v>0</v>
      </c>
      <c r="R865" s="165"/>
      <c r="S865" s="165" t="s">
        <v>220</v>
      </c>
      <c r="T865" s="165" t="s">
        <v>221</v>
      </c>
      <c r="U865" s="165">
        <v>0</v>
      </c>
      <c r="V865" s="165">
        <f t="shared" si="20"/>
        <v>0</v>
      </c>
      <c r="W865" s="165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 t="s">
        <v>1123</v>
      </c>
      <c r="AH865" s="166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</row>
    <row r="866" spans="1:60" ht="33.75" outlineLevel="1">
      <c r="A866" s="157">
        <v>256</v>
      </c>
      <c r="B866" s="158" t="s">
        <v>1223</v>
      </c>
      <c r="C866" s="159" t="s">
        <v>1224</v>
      </c>
      <c r="D866" s="160" t="s">
        <v>294</v>
      </c>
      <c r="E866" s="161">
        <v>41</v>
      </c>
      <c r="F866" s="162"/>
      <c r="G866" s="163">
        <f t="shared" si="14"/>
        <v>0</v>
      </c>
      <c r="H866" s="164"/>
      <c r="I866" s="165">
        <f t="shared" si="15"/>
        <v>0</v>
      </c>
      <c r="J866" s="164"/>
      <c r="K866" s="165">
        <f t="shared" si="16"/>
        <v>0</v>
      </c>
      <c r="L866" s="165">
        <v>21</v>
      </c>
      <c r="M866" s="165">
        <f t="shared" si="17"/>
        <v>0</v>
      </c>
      <c r="N866" s="165">
        <v>0</v>
      </c>
      <c r="O866" s="165">
        <f t="shared" si="18"/>
        <v>0</v>
      </c>
      <c r="P866" s="165">
        <v>0</v>
      </c>
      <c r="Q866" s="165">
        <f t="shared" si="19"/>
        <v>0</v>
      </c>
      <c r="R866" s="165"/>
      <c r="S866" s="165" t="s">
        <v>220</v>
      </c>
      <c r="T866" s="165" t="s">
        <v>221</v>
      </c>
      <c r="U866" s="165">
        <v>0</v>
      </c>
      <c r="V866" s="165">
        <f t="shared" si="20"/>
        <v>0</v>
      </c>
      <c r="W866" s="165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 t="s">
        <v>1123</v>
      </c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</row>
    <row r="867" spans="1:60" ht="33.75" outlineLevel="1">
      <c r="A867" s="157">
        <v>257</v>
      </c>
      <c r="B867" s="158" t="s">
        <v>1225</v>
      </c>
      <c r="C867" s="159" t="s">
        <v>1226</v>
      </c>
      <c r="D867" s="160" t="s">
        <v>294</v>
      </c>
      <c r="E867" s="161">
        <v>51</v>
      </c>
      <c r="F867" s="162"/>
      <c r="G867" s="163">
        <f t="shared" si="14"/>
        <v>0</v>
      </c>
      <c r="H867" s="164"/>
      <c r="I867" s="165">
        <f t="shared" si="15"/>
        <v>0</v>
      </c>
      <c r="J867" s="164"/>
      <c r="K867" s="165">
        <f t="shared" si="16"/>
        <v>0</v>
      </c>
      <c r="L867" s="165">
        <v>21</v>
      </c>
      <c r="M867" s="165">
        <f t="shared" si="17"/>
        <v>0</v>
      </c>
      <c r="N867" s="165">
        <v>0</v>
      </c>
      <c r="O867" s="165">
        <f t="shared" si="18"/>
        <v>0</v>
      </c>
      <c r="P867" s="165">
        <v>0</v>
      </c>
      <c r="Q867" s="165">
        <f t="shared" si="19"/>
        <v>0</v>
      </c>
      <c r="R867" s="165"/>
      <c r="S867" s="165" t="s">
        <v>220</v>
      </c>
      <c r="T867" s="165" t="s">
        <v>221</v>
      </c>
      <c r="U867" s="165">
        <v>0</v>
      </c>
      <c r="V867" s="165">
        <f t="shared" si="20"/>
        <v>0</v>
      </c>
      <c r="W867" s="165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 t="s">
        <v>1123</v>
      </c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</row>
    <row r="868" spans="1:60" ht="33.75" outlineLevel="1">
      <c r="A868" s="157">
        <v>258</v>
      </c>
      <c r="B868" s="158" t="s">
        <v>1227</v>
      </c>
      <c r="C868" s="159" t="s">
        <v>1228</v>
      </c>
      <c r="D868" s="160" t="s">
        <v>294</v>
      </c>
      <c r="E868" s="161">
        <v>66</v>
      </c>
      <c r="F868" s="162"/>
      <c r="G868" s="163">
        <f t="shared" si="14"/>
        <v>0</v>
      </c>
      <c r="H868" s="164"/>
      <c r="I868" s="165">
        <f t="shared" si="15"/>
        <v>0</v>
      </c>
      <c r="J868" s="164"/>
      <c r="K868" s="165">
        <f t="shared" si="16"/>
        <v>0</v>
      </c>
      <c r="L868" s="165">
        <v>21</v>
      </c>
      <c r="M868" s="165">
        <f t="shared" si="17"/>
        <v>0</v>
      </c>
      <c r="N868" s="165">
        <v>0</v>
      </c>
      <c r="O868" s="165">
        <f t="shared" si="18"/>
        <v>0</v>
      </c>
      <c r="P868" s="165">
        <v>0</v>
      </c>
      <c r="Q868" s="165">
        <f t="shared" si="19"/>
        <v>0</v>
      </c>
      <c r="R868" s="165"/>
      <c r="S868" s="165" t="s">
        <v>220</v>
      </c>
      <c r="T868" s="165" t="s">
        <v>221</v>
      </c>
      <c r="U868" s="165">
        <v>0</v>
      </c>
      <c r="V868" s="165">
        <f t="shared" si="20"/>
        <v>0</v>
      </c>
      <c r="W868" s="165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 t="s">
        <v>1123</v>
      </c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</row>
    <row r="869" spans="1:60" ht="33.75" outlineLevel="1">
      <c r="A869" s="157">
        <v>259</v>
      </c>
      <c r="B869" s="158" t="s">
        <v>1229</v>
      </c>
      <c r="C869" s="159" t="s">
        <v>1230</v>
      </c>
      <c r="D869" s="160" t="s">
        <v>294</v>
      </c>
      <c r="E869" s="161">
        <v>73</v>
      </c>
      <c r="F869" s="162"/>
      <c r="G869" s="163">
        <f t="shared" si="14"/>
        <v>0</v>
      </c>
      <c r="H869" s="164"/>
      <c r="I869" s="165">
        <f t="shared" si="15"/>
        <v>0</v>
      </c>
      <c r="J869" s="164"/>
      <c r="K869" s="165">
        <f t="shared" si="16"/>
        <v>0</v>
      </c>
      <c r="L869" s="165">
        <v>21</v>
      </c>
      <c r="M869" s="165">
        <f t="shared" si="17"/>
        <v>0</v>
      </c>
      <c r="N869" s="165">
        <v>0</v>
      </c>
      <c r="O869" s="165">
        <f t="shared" si="18"/>
        <v>0</v>
      </c>
      <c r="P869" s="165">
        <v>0</v>
      </c>
      <c r="Q869" s="165">
        <f t="shared" si="19"/>
        <v>0</v>
      </c>
      <c r="R869" s="165"/>
      <c r="S869" s="165" t="s">
        <v>220</v>
      </c>
      <c r="T869" s="165" t="s">
        <v>221</v>
      </c>
      <c r="U869" s="165">
        <v>0</v>
      </c>
      <c r="V869" s="165">
        <f t="shared" si="20"/>
        <v>0</v>
      </c>
      <c r="W869" s="165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 t="s">
        <v>1123</v>
      </c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</row>
    <row r="870" spans="1:60" ht="33.75" outlineLevel="1">
      <c r="A870" s="157">
        <v>260</v>
      </c>
      <c r="B870" s="158" t="s">
        <v>1231</v>
      </c>
      <c r="C870" s="159" t="s">
        <v>1232</v>
      </c>
      <c r="D870" s="160" t="s">
        <v>294</v>
      </c>
      <c r="E870" s="161">
        <v>42</v>
      </c>
      <c r="F870" s="162"/>
      <c r="G870" s="163">
        <f t="shared" si="14"/>
        <v>0</v>
      </c>
      <c r="H870" s="164"/>
      <c r="I870" s="165">
        <f t="shared" si="15"/>
        <v>0</v>
      </c>
      <c r="J870" s="164"/>
      <c r="K870" s="165">
        <f t="shared" si="16"/>
        <v>0</v>
      </c>
      <c r="L870" s="165">
        <v>21</v>
      </c>
      <c r="M870" s="165">
        <f t="shared" si="17"/>
        <v>0</v>
      </c>
      <c r="N870" s="165">
        <v>0</v>
      </c>
      <c r="O870" s="165">
        <f t="shared" si="18"/>
        <v>0</v>
      </c>
      <c r="P870" s="165">
        <v>0</v>
      </c>
      <c r="Q870" s="165">
        <f t="shared" si="19"/>
        <v>0</v>
      </c>
      <c r="R870" s="165"/>
      <c r="S870" s="165" t="s">
        <v>220</v>
      </c>
      <c r="T870" s="165" t="s">
        <v>221</v>
      </c>
      <c r="U870" s="165">
        <v>0</v>
      </c>
      <c r="V870" s="165">
        <f t="shared" si="20"/>
        <v>0</v>
      </c>
      <c r="W870" s="165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 t="s">
        <v>1123</v>
      </c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</row>
    <row r="871" spans="1:60" ht="22.5" outlineLevel="1">
      <c r="A871" s="157">
        <v>261</v>
      </c>
      <c r="B871" s="158" t="s">
        <v>1233</v>
      </c>
      <c r="C871" s="159" t="s">
        <v>1234</v>
      </c>
      <c r="D871" s="160" t="s">
        <v>294</v>
      </c>
      <c r="E871" s="161">
        <v>111</v>
      </c>
      <c r="F871" s="162"/>
      <c r="G871" s="163">
        <f t="shared" si="14"/>
        <v>0</v>
      </c>
      <c r="H871" s="164"/>
      <c r="I871" s="165">
        <f t="shared" si="15"/>
        <v>0</v>
      </c>
      <c r="J871" s="164"/>
      <c r="K871" s="165">
        <f t="shared" si="16"/>
        <v>0</v>
      </c>
      <c r="L871" s="165">
        <v>21</v>
      </c>
      <c r="M871" s="165">
        <f t="shared" si="17"/>
        <v>0</v>
      </c>
      <c r="N871" s="165">
        <v>0</v>
      </c>
      <c r="O871" s="165">
        <f t="shared" si="18"/>
        <v>0</v>
      </c>
      <c r="P871" s="165">
        <v>0</v>
      </c>
      <c r="Q871" s="165">
        <f t="shared" si="19"/>
        <v>0</v>
      </c>
      <c r="R871" s="165"/>
      <c r="S871" s="165" t="s">
        <v>220</v>
      </c>
      <c r="T871" s="165" t="s">
        <v>221</v>
      </c>
      <c r="U871" s="165">
        <v>0</v>
      </c>
      <c r="V871" s="165">
        <f t="shared" si="20"/>
        <v>0</v>
      </c>
      <c r="W871" s="165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 t="s">
        <v>1123</v>
      </c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</row>
    <row r="872" spans="1:60" ht="22.5" outlineLevel="1">
      <c r="A872" s="157">
        <v>262</v>
      </c>
      <c r="B872" s="158" t="s">
        <v>1235</v>
      </c>
      <c r="C872" s="159" t="s">
        <v>1236</v>
      </c>
      <c r="D872" s="160" t="s">
        <v>294</v>
      </c>
      <c r="E872" s="161">
        <v>141</v>
      </c>
      <c r="F872" s="162"/>
      <c r="G872" s="163">
        <f t="shared" si="14"/>
        <v>0</v>
      </c>
      <c r="H872" s="164"/>
      <c r="I872" s="165">
        <f t="shared" si="15"/>
        <v>0</v>
      </c>
      <c r="J872" s="164"/>
      <c r="K872" s="165">
        <f t="shared" si="16"/>
        <v>0</v>
      </c>
      <c r="L872" s="165">
        <v>21</v>
      </c>
      <c r="M872" s="165">
        <f t="shared" si="17"/>
        <v>0</v>
      </c>
      <c r="N872" s="165">
        <v>0</v>
      </c>
      <c r="O872" s="165">
        <f t="shared" si="18"/>
        <v>0</v>
      </c>
      <c r="P872" s="165">
        <v>0</v>
      </c>
      <c r="Q872" s="165">
        <f t="shared" si="19"/>
        <v>0</v>
      </c>
      <c r="R872" s="165"/>
      <c r="S872" s="165" t="s">
        <v>220</v>
      </c>
      <c r="T872" s="165" t="s">
        <v>221</v>
      </c>
      <c r="U872" s="165">
        <v>0</v>
      </c>
      <c r="V872" s="165">
        <f t="shared" si="20"/>
        <v>0</v>
      </c>
      <c r="W872" s="165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 t="s">
        <v>1123</v>
      </c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</row>
    <row r="873" spans="1:60" ht="22.5" outlineLevel="1">
      <c r="A873" s="157">
        <v>263</v>
      </c>
      <c r="B873" s="158" t="s">
        <v>1237</v>
      </c>
      <c r="C873" s="159" t="s">
        <v>1238</v>
      </c>
      <c r="D873" s="160" t="s">
        <v>294</v>
      </c>
      <c r="E873" s="161">
        <v>79</v>
      </c>
      <c r="F873" s="162"/>
      <c r="G873" s="163">
        <f t="shared" si="14"/>
        <v>0</v>
      </c>
      <c r="H873" s="164"/>
      <c r="I873" s="165">
        <f t="shared" si="15"/>
        <v>0</v>
      </c>
      <c r="J873" s="164"/>
      <c r="K873" s="165">
        <f t="shared" si="16"/>
        <v>0</v>
      </c>
      <c r="L873" s="165">
        <v>21</v>
      </c>
      <c r="M873" s="165">
        <f t="shared" si="17"/>
        <v>0</v>
      </c>
      <c r="N873" s="165">
        <v>0</v>
      </c>
      <c r="O873" s="165">
        <f t="shared" si="18"/>
        <v>0</v>
      </c>
      <c r="P873" s="165">
        <v>0</v>
      </c>
      <c r="Q873" s="165">
        <f t="shared" si="19"/>
        <v>0</v>
      </c>
      <c r="R873" s="165"/>
      <c r="S873" s="165" t="s">
        <v>220</v>
      </c>
      <c r="T873" s="165" t="s">
        <v>221</v>
      </c>
      <c r="U873" s="165">
        <v>0</v>
      </c>
      <c r="V873" s="165">
        <f t="shared" si="20"/>
        <v>0</v>
      </c>
      <c r="W873" s="165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 t="s">
        <v>1123</v>
      </c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</row>
    <row r="874" spans="1:60" ht="22.5" outlineLevel="1">
      <c r="A874" s="157">
        <v>264</v>
      </c>
      <c r="B874" s="158" t="s">
        <v>1239</v>
      </c>
      <c r="C874" s="159" t="s">
        <v>1240</v>
      </c>
      <c r="D874" s="160" t="s">
        <v>294</v>
      </c>
      <c r="E874" s="161">
        <v>51</v>
      </c>
      <c r="F874" s="162"/>
      <c r="G874" s="163">
        <f t="shared" si="14"/>
        <v>0</v>
      </c>
      <c r="H874" s="164"/>
      <c r="I874" s="165">
        <f t="shared" si="15"/>
        <v>0</v>
      </c>
      <c r="J874" s="164"/>
      <c r="K874" s="165">
        <f t="shared" si="16"/>
        <v>0</v>
      </c>
      <c r="L874" s="165">
        <v>21</v>
      </c>
      <c r="M874" s="165">
        <f t="shared" si="17"/>
        <v>0</v>
      </c>
      <c r="N874" s="165">
        <v>0</v>
      </c>
      <c r="O874" s="165">
        <f t="shared" si="18"/>
        <v>0</v>
      </c>
      <c r="P874" s="165">
        <v>0</v>
      </c>
      <c r="Q874" s="165">
        <f t="shared" si="19"/>
        <v>0</v>
      </c>
      <c r="R874" s="165"/>
      <c r="S874" s="165" t="s">
        <v>220</v>
      </c>
      <c r="T874" s="165" t="s">
        <v>221</v>
      </c>
      <c r="U874" s="165">
        <v>0</v>
      </c>
      <c r="V874" s="165">
        <f t="shared" si="20"/>
        <v>0</v>
      </c>
      <c r="W874" s="165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 t="s">
        <v>1123</v>
      </c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</row>
    <row r="875" spans="1:60" ht="33.75" outlineLevel="1">
      <c r="A875" s="157">
        <v>265</v>
      </c>
      <c r="B875" s="158" t="s">
        <v>1155</v>
      </c>
      <c r="C875" s="159" t="s">
        <v>1156</v>
      </c>
      <c r="D875" s="160" t="s">
        <v>294</v>
      </c>
      <c r="E875" s="161">
        <v>4</v>
      </c>
      <c r="F875" s="162"/>
      <c r="G875" s="163">
        <f t="shared" si="14"/>
        <v>0</v>
      </c>
      <c r="H875" s="164"/>
      <c r="I875" s="165">
        <f t="shared" si="15"/>
        <v>0</v>
      </c>
      <c r="J875" s="164"/>
      <c r="K875" s="165">
        <f t="shared" si="16"/>
        <v>0</v>
      </c>
      <c r="L875" s="165">
        <v>21</v>
      </c>
      <c r="M875" s="165">
        <f t="shared" si="17"/>
        <v>0</v>
      </c>
      <c r="N875" s="165">
        <v>0</v>
      </c>
      <c r="O875" s="165">
        <f t="shared" si="18"/>
        <v>0</v>
      </c>
      <c r="P875" s="165">
        <v>0</v>
      </c>
      <c r="Q875" s="165">
        <f t="shared" si="19"/>
        <v>0</v>
      </c>
      <c r="R875" s="165"/>
      <c r="S875" s="165" t="s">
        <v>220</v>
      </c>
      <c r="T875" s="165" t="s">
        <v>221</v>
      </c>
      <c r="U875" s="165">
        <v>0</v>
      </c>
      <c r="V875" s="165">
        <f t="shared" si="20"/>
        <v>0</v>
      </c>
      <c r="W875" s="165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 t="s">
        <v>1123</v>
      </c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</row>
    <row r="876" spans="1:60" ht="22.5" outlineLevel="1">
      <c r="A876" s="157">
        <v>266</v>
      </c>
      <c r="B876" s="158" t="s">
        <v>1241</v>
      </c>
      <c r="C876" s="159" t="s">
        <v>1242</v>
      </c>
      <c r="D876" s="160" t="s">
        <v>301</v>
      </c>
      <c r="E876" s="161">
        <v>81</v>
      </c>
      <c r="F876" s="162"/>
      <c r="G876" s="163">
        <f t="shared" si="14"/>
        <v>0</v>
      </c>
      <c r="H876" s="164"/>
      <c r="I876" s="165">
        <f t="shared" si="15"/>
        <v>0</v>
      </c>
      <c r="J876" s="164"/>
      <c r="K876" s="165">
        <f t="shared" si="16"/>
        <v>0</v>
      </c>
      <c r="L876" s="165">
        <v>21</v>
      </c>
      <c r="M876" s="165">
        <f t="shared" si="17"/>
        <v>0</v>
      </c>
      <c r="N876" s="165">
        <v>0</v>
      </c>
      <c r="O876" s="165">
        <f t="shared" si="18"/>
        <v>0</v>
      </c>
      <c r="P876" s="165">
        <v>0</v>
      </c>
      <c r="Q876" s="165">
        <f t="shared" si="19"/>
        <v>0</v>
      </c>
      <c r="R876" s="165"/>
      <c r="S876" s="165" t="s">
        <v>220</v>
      </c>
      <c r="T876" s="165" t="s">
        <v>221</v>
      </c>
      <c r="U876" s="165">
        <v>0</v>
      </c>
      <c r="V876" s="165">
        <f t="shared" si="20"/>
        <v>0</v>
      </c>
      <c r="W876" s="165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 t="s">
        <v>1123</v>
      </c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</row>
    <row r="877" spans="1:60" ht="22.5" outlineLevel="1">
      <c r="A877" s="157">
        <v>267</v>
      </c>
      <c r="B877" s="158" t="s">
        <v>1243</v>
      </c>
      <c r="C877" s="159" t="s">
        <v>1244</v>
      </c>
      <c r="D877" s="160" t="s">
        <v>301</v>
      </c>
      <c r="E877" s="161">
        <v>1</v>
      </c>
      <c r="F877" s="162"/>
      <c r="G877" s="163">
        <f t="shared" si="14"/>
        <v>0</v>
      </c>
      <c r="H877" s="164"/>
      <c r="I877" s="165">
        <f t="shared" si="15"/>
        <v>0</v>
      </c>
      <c r="J877" s="164"/>
      <c r="K877" s="165">
        <f t="shared" si="16"/>
        <v>0</v>
      </c>
      <c r="L877" s="165">
        <v>21</v>
      </c>
      <c r="M877" s="165">
        <f t="shared" si="17"/>
        <v>0</v>
      </c>
      <c r="N877" s="165">
        <v>0</v>
      </c>
      <c r="O877" s="165">
        <f t="shared" si="18"/>
        <v>0</v>
      </c>
      <c r="P877" s="165">
        <v>0</v>
      </c>
      <c r="Q877" s="165">
        <f t="shared" si="19"/>
        <v>0</v>
      </c>
      <c r="R877" s="165"/>
      <c r="S877" s="165" t="s">
        <v>220</v>
      </c>
      <c r="T877" s="165" t="s">
        <v>221</v>
      </c>
      <c r="U877" s="165">
        <v>0</v>
      </c>
      <c r="V877" s="165">
        <f t="shared" si="20"/>
        <v>0</v>
      </c>
      <c r="W877" s="165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 t="s">
        <v>1123</v>
      </c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</row>
    <row r="878" spans="1:60" ht="33.75" outlineLevel="1">
      <c r="A878" s="157">
        <v>268</v>
      </c>
      <c r="B878" s="158" t="s">
        <v>1245</v>
      </c>
      <c r="C878" s="159" t="s">
        <v>1246</v>
      </c>
      <c r="D878" s="160" t="s">
        <v>301</v>
      </c>
      <c r="E878" s="161">
        <v>2</v>
      </c>
      <c r="F878" s="162"/>
      <c r="G878" s="163">
        <f t="shared" si="14"/>
        <v>0</v>
      </c>
      <c r="H878" s="164"/>
      <c r="I878" s="165">
        <f t="shared" si="15"/>
        <v>0</v>
      </c>
      <c r="J878" s="164"/>
      <c r="K878" s="165">
        <f t="shared" si="16"/>
        <v>0</v>
      </c>
      <c r="L878" s="165">
        <v>21</v>
      </c>
      <c r="M878" s="165">
        <f t="shared" si="17"/>
        <v>0</v>
      </c>
      <c r="N878" s="165">
        <v>0</v>
      </c>
      <c r="O878" s="165">
        <f t="shared" si="18"/>
        <v>0</v>
      </c>
      <c r="P878" s="165">
        <v>0</v>
      </c>
      <c r="Q878" s="165">
        <f t="shared" si="19"/>
        <v>0</v>
      </c>
      <c r="R878" s="165"/>
      <c r="S878" s="165" t="s">
        <v>220</v>
      </c>
      <c r="T878" s="165" t="s">
        <v>221</v>
      </c>
      <c r="U878" s="165">
        <v>0</v>
      </c>
      <c r="V878" s="165">
        <f t="shared" si="20"/>
        <v>0</v>
      </c>
      <c r="W878" s="165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 t="s">
        <v>1123</v>
      </c>
      <c r="AH878" s="166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</row>
    <row r="879" spans="1:60" ht="33.75" outlineLevel="1">
      <c r="A879" s="157">
        <v>269</v>
      </c>
      <c r="B879" s="158" t="s">
        <v>1247</v>
      </c>
      <c r="C879" s="159" t="s">
        <v>1248</v>
      </c>
      <c r="D879" s="160" t="s">
        <v>301</v>
      </c>
      <c r="E879" s="161">
        <v>2</v>
      </c>
      <c r="F879" s="162"/>
      <c r="G879" s="163">
        <f t="shared" si="14"/>
        <v>0</v>
      </c>
      <c r="H879" s="164"/>
      <c r="I879" s="165">
        <f t="shared" si="15"/>
        <v>0</v>
      </c>
      <c r="J879" s="164"/>
      <c r="K879" s="165">
        <f t="shared" si="16"/>
        <v>0</v>
      </c>
      <c r="L879" s="165">
        <v>21</v>
      </c>
      <c r="M879" s="165">
        <f t="shared" si="17"/>
        <v>0</v>
      </c>
      <c r="N879" s="165">
        <v>0</v>
      </c>
      <c r="O879" s="165">
        <f t="shared" si="18"/>
        <v>0</v>
      </c>
      <c r="P879" s="165">
        <v>0</v>
      </c>
      <c r="Q879" s="165">
        <f t="shared" si="19"/>
        <v>0</v>
      </c>
      <c r="R879" s="165"/>
      <c r="S879" s="165" t="s">
        <v>220</v>
      </c>
      <c r="T879" s="165" t="s">
        <v>221</v>
      </c>
      <c r="U879" s="165">
        <v>0</v>
      </c>
      <c r="V879" s="165">
        <f t="shared" si="20"/>
        <v>0</v>
      </c>
      <c r="W879" s="165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 t="s">
        <v>1123</v>
      </c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</row>
    <row r="880" spans="1:60" ht="33.75" outlineLevel="1">
      <c r="A880" s="157">
        <v>270</v>
      </c>
      <c r="B880" s="158" t="s">
        <v>1249</v>
      </c>
      <c r="C880" s="159" t="s">
        <v>1250</v>
      </c>
      <c r="D880" s="160" t="s">
        <v>301</v>
      </c>
      <c r="E880" s="161">
        <v>6</v>
      </c>
      <c r="F880" s="162"/>
      <c r="G880" s="163">
        <f t="shared" si="14"/>
        <v>0</v>
      </c>
      <c r="H880" s="164"/>
      <c r="I880" s="165">
        <f t="shared" si="15"/>
        <v>0</v>
      </c>
      <c r="J880" s="164"/>
      <c r="K880" s="165">
        <f t="shared" si="16"/>
        <v>0</v>
      </c>
      <c r="L880" s="165">
        <v>21</v>
      </c>
      <c r="M880" s="165">
        <f t="shared" si="17"/>
        <v>0</v>
      </c>
      <c r="N880" s="165">
        <v>0</v>
      </c>
      <c r="O880" s="165">
        <f t="shared" si="18"/>
        <v>0</v>
      </c>
      <c r="P880" s="165">
        <v>0</v>
      </c>
      <c r="Q880" s="165">
        <f t="shared" si="19"/>
        <v>0</v>
      </c>
      <c r="R880" s="165"/>
      <c r="S880" s="165" t="s">
        <v>220</v>
      </c>
      <c r="T880" s="165" t="s">
        <v>221</v>
      </c>
      <c r="U880" s="165">
        <v>0</v>
      </c>
      <c r="V880" s="165">
        <f t="shared" si="20"/>
        <v>0</v>
      </c>
      <c r="W880" s="165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 t="s">
        <v>1123</v>
      </c>
      <c r="AH880" s="166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</row>
    <row r="881" spans="1:60" ht="33.75" outlineLevel="1">
      <c r="A881" s="157">
        <v>271</v>
      </c>
      <c r="B881" s="158" t="s">
        <v>1251</v>
      </c>
      <c r="C881" s="159" t="s">
        <v>1252</v>
      </c>
      <c r="D881" s="160" t="s">
        <v>301</v>
      </c>
      <c r="E881" s="161">
        <v>1</v>
      </c>
      <c r="F881" s="162"/>
      <c r="G881" s="163">
        <f t="shared" si="14"/>
        <v>0</v>
      </c>
      <c r="H881" s="164"/>
      <c r="I881" s="165">
        <f t="shared" si="15"/>
        <v>0</v>
      </c>
      <c r="J881" s="164"/>
      <c r="K881" s="165">
        <f t="shared" si="16"/>
        <v>0</v>
      </c>
      <c r="L881" s="165">
        <v>21</v>
      </c>
      <c r="M881" s="165">
        <f t="shared" si="17"/>
        <v>0</v>
      </c>
      <c r="N881" s="165">
        <v>0</v>
      </c>
      <c r="O881" s="165">
        <f t="shared" si="18"/>
        <v>0</v>
      </c>
      <c r="P881" s="165">
        <v>0</v>
      </c>
      <c r="Q881" s="165">
        <f t="shared" si="19"/>
        <v>0</v>
      </c>
      <c r="R881" s="165"/>
      <c r="S881" s="165" t="s">
        <v>220</v>
      </c>
      <c r="T881" s="165" t="s">
        <v>221</v>
      </c>
      <c r="U881" s="165">
        <v>0</v>
      </c>
      <c r="V881" s="165">
        <f t="shared" si="20"/>
        <v>0</v>
      </c>
      <c r="W881" s="165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 t="s">
        <v>1123</v>
      </c>
      <c r="AH881" s="166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</row>
    <row r="882" spans="1:60" ht="33.75" outlineLevel="1">
      <c r="A882" s="157">
        <v>272</v>
      </c>
      <c r="B882" s="158" t="s">
        <v>1253</v>
      </c>
      <c r="C882" s="159" t="s">
        <v>1254</v>
      </c>
      <c r="D882" s="160" t="s">
        <v>253</v>
      </c>
      <c r="E882" s="161">
        <v>1</v>
      </c>
      <c r="F882" s="162"/>
      <c r="G882" s="163">
        <f t="shared" si="14"/>
        <v>0</v>
      </c>
      <c r="H882" s="164"/>
      <c r="I882" s="165">
        <f t="shared" si="15"/>
        <v>0</v>
      </c>
      <c r="J882" s="164"/>
      <c r="K882" s="165">
        <f t="shared" si="16"/>
        <v>0</v>
      </c>
      <c r="L882" s="165">
        <v>21</v>
      </c>
      <c r="M882" s="165">
        <f t="shared" si="17"/>
        <v>0</v>
      </c>
      <c r="N882" s="165">
        <v>0</v>
      </c>
      <c r="O882" s="165">
        <f t="shared" si="18"/>
        <v>0</v>
      </c>
      <c r="P882" s="165">
        <v>0</v>
      </c>
      <c r="Q882" s="165">
        <f t="shared" si="19"/>
        <v>0</v>
      </c>
      <c r="R882" s="165"/>
      <c r="S882" s="165" t="s">
        <v>220</v>
      </c>
      <c r="T882" s="165" t="s">
        <v>221</v>
      </c>
      <c r="U882" s="165">
        <v>0</v>
      </c>
      <c r="V882" s="165">
        <f t="shared" si="20"/>
        <v>0</v>
      </c>
      <c r="W882" s="165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 t="s">
        <v>1123</v>
      </c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</row>
    <row r="883" spans="1:60" ht="12.75" outlineLevel="1">
      <c r="A883" s="157">
        <v>273</v>
      </c>
      <c r="B883" s="158" t="s">
        <v>1255</v>
      </c>
      <c r="C883" s="159" t="s">
        <v>1256</v>
      </c>
      <c r="D883" s="160" t="s">
        <v>294</v>
      </c>
      <c r="E883" s="161">
        <v>386</v>
      </c>
      <c r="F883" s="162"/>
      <c r="G883" s="163">
        <f t="shared" si="14"/>
        <v>0</v>
      </c>
      <c r="H883" s="164"/>
      <c r="I883" s="165">
        <f t="shared" si="15"/>
        <v>0</v>
      </c>
      <c r="J883" s="164"/>
      <c r="K883" s="165">
        <f t="shared" si="16"/>
        <v>0</v>
      </c>
      <c r="L883" s="165">
        <v>21</v>
      </c>
      <c r="M883" s="165">
        <f t="shared" si="17"/>
        <v>0</v>
      </c>
      <c r="N883" s="165">
        <v>0</v>
      </c>
      <c r="O883" s="165">
        <f t="shared" si="18"/>
        <v>0</v>
      </c>
      <c r="P883" s="165">
        <v>0</v>
      </c>
      <c r="Q883" s="165">
        <f t="shared" si="19"/>
        <v>0</v>
      </c>
      <c r="R883" s="165"/>
      <c r="S883" s="165" t="s">
        <v>220</v>
      </c>
      <c r="T883" s="165" t="s">
        <v>221</v>
      </c>
      <c r="U883" s="165">
        <v>0</v>
      </c>
      <c r="V883" s="165">
        <f t="shared" si="20"/>
        <v>0</v>
      </c>
      <c r="W883" s="165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 t="s">
        <v>1123</v>
      </c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</row>
    <row r="884" spans="1:60" ht="22.5" outlineLevel="1">
      <c r="A884" s="167">
        <v>274</v>
      </c>
      <c r="B884" s="168" t="s">
        <v>1257</v>
      </c>
      <c r="C884" s="169" t="s">
        <v>1258</v>
      </c>
      <c r="D884" s="170" t="s">
        <v>294</v>
      </c>
      <c r="E884" s="171">
        <v>386</v>
      </c>
      <c r="F884" s="172"/>
      <c r="G884" s="173">
        <f t="shared" si="14"/>
        <v>0</v>
      </c>
      <c r="H884" s="164"/>
      <c r="I884" s="165">
        <f t="shared" si="15"/>
        <v>0</v>
      </c>
      <c r="J884" s="164"/>
      <c r="K884" s="165">
        <f t="shared" si="16"/>
        <v>0</v>
      </c>
      <c r="L884" s="165">
        <v>21</v>
      </c>
      <c r="M884" s="165">
        <f t="shared" si="17"/>
        <v>0</v>
      </c>
      <c r="N884" s="165">
        <v>0</v>
      </c>
      <c r="O884" s="165">
        <f t="shared" si="18"/>
        <v>0</v>
      </c>
      <c r="P884" s="165">
        <v>0</v>
      </c>
      <c r="Q884" s="165">
        <f t="shared" si="19"/>
        <v>0</v>
      </c>
      <c r="R884" s="165"/>
      <c r="S884" s="165" t="s">
        <v>220</v>
      </c>
      <c r="T884" s="165" t="s">
        <v>221</v>
      </c>
      <c r="U884" s="165">
        <v>0</v>
      </c>
      <c r="V884" s="165">
        <f t="shared" si="20"/>
        <v>0</v>
      </c>
      <c r="W884" s="165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 t="s">
        <v>1123</v>
      </c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</row>
    <row r="885" spans="1:60" ht="22.5" outlineLevel="1">
      <c r="A885" s="182">
        <v>275</v>
      </c>
      <c r="B885" s="183" t="s">
        <v>1259</v>
      </c>
      <c r="C885" s="196" t="s">
        <v>1260</v>
      </c>
      <c r="D885" s="197" t="s">
        <v>24</v>
      </c>
      <c r="E885" s="198"/>
      <c r="F885" s="164"/>
      <c r="G885" s="165">
        <f t="shared" si="14"/>
        <v>0</v>
      </c>
      <c r="H885" s="164"/>
      <c r="I885" s="165">
        <f t="shared" si="15"/>
        <v>0</v>
      </c>
      <c r="J885" s="164"/>
      <c r="K885" s="165">
        <f t="shared" si="16"/>
        <v>0</v>
      </c>
      <c r="L885" s="165">
        <v>21</v>
      </c>
      <c r="M885" s="165">
        <f t="shared" si="17"/>
        <v>0</v>
      </c>
      <c r="N885" s="165">
        <v>0</v>
      </c>
      <c r="O885" s="165">
        <f t="shared" si="18"/>
        <v>0</v>
      </c>
      <c r="P885" s="165">
        <v>0</v>
      </c>
      <c r="Q885" s="165">
        <f t="shared" si="19"/>
        <v>0</v>
      </c>
      <c r="R885" s="165"/>
      <c r="S885" s="165" t="s">
        <v>220</v>
      </c>
      <c r="T885" s="165" t="s">
        <v>295</v>
      </c>
      <c r="U885" s="165">
        <v>0</v>
      </c>
      <c r="V885" s="165">
        <f t="shared" si="20"/>
        <v>0</v>
      </c>
      <c r="W885" s="165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 t="s">
        <v>1182</v>
      </c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</row>
    <row r="886" spans="1:33" ht="12.75">
      <c r="A886" s="149" t="s">
        <v>214</v>
      </c>
      <c r="B886" s="150" t="s">
        <v>126</v>
      </c>
      <c r="C886" s="151" t="s">
        <v>127</v>
      </c>
      <c r="D886" s="152"/>
      <c r="E886" s="153"/>
      <c r="F886" s="154"/>
      <c r="G886" s="155">
        <f>SUMIF(AG887:AG899,"&lt;&gt;NOR",G887:G899)</f>
        <v>0</v>
      </c>
      <c r="H886" s="156"/>
      <c r="I886" s="156">
        <f>SUM(I887:I899)</f>
        <v>0</v>
      </c>
      <c r="J886" s="156"/>
      <c r="K886" s="156">
        <f>SUM(K887:K899)</f>
        <v>0</v>
      </c>
      <c r="L886" s="156"/>
      <c r="M886" s="156">
        <f>SUM(M887:M899)</f>
        <v>0</v>
      </c>
      <c r="N886" s="156"/>
      <c r="O886" s="156">
        <f>SUM(O887:O899)</f>
        <v>0</v>
      </c>
      <c r="P886" s="156"/>
      <c r="Q886" s="156">
        <f>SUM(Q887:Q899)</f>
        <v>0</v>
      </c>
      <c r="R886" s="156"/>
      <c r="S886" s="156"/>
      <c r="T886" s="156"/>
      <c r="U886" s="156"/>
      <c r="V886" s="156">
        <f>SUM(V887:V899)</f>
        <v>0</v>
      </c>
      <c r="W886" s="156"/>
      <c r="AG886" s="1" t="s">
        <v>215</v>
      </c>
    </row>
    <row r="887" spans="1:60" ht="22.5" outlineLevel="1">
      <c r="A887" s="157">
        <v>276</v>
      </c>
      <c r="B887" s="158" t="s">
        <v>1261</v>
      </c>
      <c r="C887" s="159" t="s">
        <v>1262</v>
      </c>
      <c r="D887" s="160" t="s">
        <v>253</v>
      </c>
      <c r="E887" s="161">
        <v>3</v>
      </c>
      <c r="F887" s="162"/>
      <c r="G887" s="163">
        <f aca="true" t="shared" si="21" ref="G887:G899">ROUND(E887*F887,2)</f>
        <v>0</v>
      </c>
      <c r="H887" s="164"/>
      <c r="I887" s="165">
        <f aca="true" t="shared" si="22" ref="I887:I899">ROUND(E887*H887,2)</f>
        <v>0</v>
      </c>
      <c r="J887" s="164"/>
      <c r="K887" s="165">
        <f aca="true" t="shared" si="23" ref="K887:K899">ROUND(E887*J887,2)</f>
        <v>0</v>
      </c>
      <c r="L887" s="165">
        <v>21</v>
      </c>
      <c r="M887" s="165">
        <f aca="true" t="shared" si="24" ref="M887:M899">G887*(1+L887/100)</f>
        <v>0</v>
      </c>
      <c r="N887" s="165">
        <v>0</v>
      </c>
      <c r="O887" s="165">
        <f aca="true" t="shared" si="25" ref="O887:O899">ROUND(E887*N887,2)</f>
        <v>0</v>
      </c>
      <c r="P887" s="165">
        <v>0</v>
      </c>
      <c r="Q887" s="165">
        <f aca="true" t="shared" si="26" ref="Q887:Q899">ROUND(E887*P887,2)</f>
        <v>0</v>
      </c>
      <c r="R887" s="165"/>
      <c r="S887" s="165" t="s">
        <v>220</v>
      </c>
      <c r="T887" s="165" t="s">
        <v>221</v>
      </c>
      <c r="U887" s="165">
        <v>0</v>
      </c>
      <c r="V887" s="165">
        <f aca="true" t="shared" si="27" ref="V887:V899">ROUND(E887*U887,2)</f>
        <v>0</v>
      </c>
      <c r="W887" s="165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 t="s">
        <v>1123</v>
      </c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</row>
    <row r="888" spans="1:60" ht="33.75" outlineLevel="1">
      <c r="A888" s="157">
        <v>277</v>
      </c>
      <c r="B888" s="158" t="s">
        <v>1263</v>
      </c>
      <c r="C888" s="159" t="s">
        <v>1264</v>
      </c>
      <c r="D888" s="160" t="s">
        <v>253</v>
      </c>
      <c r="E888" s="161">
        <v>19</v>
      </c>
      <c r="F888" s="162"/>
      <c r="G888" s="163">
        <f t="shared" si="21"/>
        <v>0</v>
      </c>
      <c r="H888" s="164"/>
      <c r="I888" s="165">
        <f t="shared" si="22"/>
        <v>0</v>
      </c>
      <c r="J888" s="164"/>
      <c r="K888" s="165">
        <f t="shared" si="23"/>
        <v>0</v>
      </c>
      <c r="L888" s="165">
        <v>21</v>
      </c>
      <c r="M888" s="165">
        <f t="shared" si="24"/>
        <v>0</v>
      </c>
      <c r="N888" s="165">
        <v>0</v>
      </c>
      <c r="O888" s="165">
        <f t="shared" si="25"/>
        <v>0</v>
      </c>
      <c r="P888" s="165">
        <v>0</v>
      </c>
      <c r="Q888" s="165">
        <f t="shared" si="26"/>
        <v>0</v>
      </c>
      <c r="R888" s="165"/>
      <c r="S888" s="165" t="s">
        <v>220</v>
      </c>
      <c r="T888" s="165" t="s">
        <v>221</v>
      </c>
      <c r="U888" s="165">
        <v>0</v>
      </c>
      <c r="V888" s="165">
        <f t="shared" si="27"/>
        <v>0</v>
      </c>
      <c r="W888" s="165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 t="s">
        <v>1123</v>
      </c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</row>
    <row r="889" spans="1:60" ht="12.75" outlineLevel="1">
      <c r="A889" s="157">
        <v>278</v>
      </c>
      <c r="B889" s="158" t="s">
        <v>1265</v>
      </c>
      <c r="C889" s="159" t="s">
        <v>1266</v>
      </c>
      <c r="D889" s="160" t="s">
        <v>253</v>
      </c>
      <c r="E889" s="161">
        <v>46</v>
      </c>
      <c r="F889" s="162"/>
      <c r="G889" s="163">
        <f t="shared" si="21"/>
        <v>0</v>
      </c>
      <c r="H889" s="164"/>
      <c r="I889" s="165">
        <f t="shared" si="22"/>
        <v>0</v>
      </c>
      <c r="J889" s="164"/>
      <c r="K889" s="165">
        <f t="shared" si="23"/>
        <v>0</v>
      </c>
      <c r="L889" s="165">
        <v>21</v>
      </c>
      <c r="M889" s="165">
        <f t="shared" si="24"/>
        <v>0</v>
      </c>
      <c r="N889" s="165">
        <v>0</v>
      </c>
      <c r="O889" s="165">
        <f t="shared" si="25"/>
        <v>0</v>
      </c>
      <c r="P889" s="165">
        <v>0</v>
      </c>
      <c r="Q889" s="165">
        <f t="shared" si="26"/>
        <v>0</v>
      </c>
      <c r="R889" s="165"/>
      <c r="S889" s="165" t="s">
        <v>220</v>
      </c>
      <c r="T889" s="165" t="s">
        <v>221</v>
      </c>
      <c r="U889" s="165">
        <v>0</v>
      </c>
      <c r="V889" s="165">
        <f t="shared" si="27"/>
        <v>0</v>
      </c>
      <c r="W889" s="165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 t="s">
        <v>1123</v>
      </c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</row>
    <row r="890" spans="1:60" ht="33.75" outlineLevel="1">
      <c r="A890" s="157">
        <v>279</v>
      </c>
      <c r="B890" s="158" t="s">
        <v>1267</v>
      </c>
      <c r="C890" s="159" t="s">
        <v>1268</v>
      </c>
      <c r="D890" s="160" t="s">
        <v>301</v>
      </c>
      <c r="E890" s="161">
        <v>3</v>
      </c>
      <c r="F890" s="162"/>
      <c r="G890" s="163">
        <f t="shared" si="21"/>
        <v>0</v>
      </c>
      <c r="H890" s="164"/>
      <c r="I890" s="165">
        <f t="shared" si="22"/>
        <v>0</v>
      </c>
      <c r="J890" s="164"/>
      <c r="K890" s="165">
        <f t="shared" si="23"/>
        <v>0</v>
      </c>
      <c r="L890" s="165">
        <v>21</v>
      </c>
      <c r="M890" s="165">
        <f t="shared" si="24"/>
        <v>0</v>
      </c>
      <c r="N890" s="165">
        <v>0</v>
      </c>
      <c r="O890" s="165">
        <f t="shared" si="25"/>
        <v>0</v>
      </c>
      <c r="P890" s="165">
        <v>0</v>
      </c>
      <c r="Q890" s="165">
        <f t="shared" si="26"/>
        <v>0</v>
      </c>
      <c r="R890" s="165"/>
      <c r="S890" s="165" t="s">
        <v>220</v>
      </c>
      <c r="T890" s="165" t="s">
        <v>221</v>
      </c>
      <c r="U890" s="165">
        <v>0</v>
      </c>
      <c r="V890" s="165">
        <f t="shared" si="27"/>
        <v>0</v>
      </c>
      <c r="W890" s="165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 t="s">
        <v>1123</v>
      </c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</row>
    <row r="891" spans="1:60" ht="22.5" outlineLevel="1">
      <c r="A891" s="157">
        <v>280</v>
      </c>
      <c r="B891" s="158" t="s">
        <v>1269</v>
      </c>
      <c r="C891" s="159" t="s">
        <v>1270</v>
      </c>
      <c r="D891" s="160" t="s">
        <v>1271</v>
      </c>
      <c r="E891" s="161">
        <v>17</v>
      </c>
      <c r="F891" s="162"/>
      <c r="G891" s="163">
        <f t="shared" si="21"/>
        <v>0</v>
      </c>
      <c r="H891" s="164"/>
      <c r="I891" s="165">
        <f t="shared" si="22"/>
        <v>0</v>
      </c>
      <c r="J891" s="164"/>
      <c r="K891" s="165">
        <f t="shared" si="23"/>
        <v>0</v>
      </c>
      <c r="L891" s="165">
        <v>21</v>
      </c>
      <c r="M891" s="165">
        <f t="shared" si="24"/>
        <v>0</v>
      </c>
      <c r="N891" s="165">
        <v>0</v>
      </c>
      <c r="O891" s="165">
        <f t="shared" si="25"/>
        <v>0</v>
      </c>
      <c r="P891" s="165">
        <v>0</v>
      </c>
      <c r="Q891" s="165">
        <f t="shared" si="26"/>
        <v>0</v>
      </c>
      <c r="R891" s="165"/>
      <c r="S891" s="165" t="s">
        <v>243</v>
      </c>
      <c r="T891" s="165" t="s">
        <v>221</v>
      </c>
      <c r="U891" s="165">
        <v>0</v>
      </c>
      <c r="V891" s="165">
        <f t="shared" si="27"/>
        <v>0</v>
      </c>
      <c r="W891" s="165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 t="s">
        <v>222</v>
      </c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</row>
    <row r="892" spans="1:60" ht="12.75" outlineLevel="1">
      <c r="A892" s="157">
        <v>281</v>
      </c>
      <c r="B892" s="158" t="s">
        <v>1272</v>
      </c>
      <c r="C892" s="159" t="s">
        <v>1273</v>
      </c>
      <c r="D892" s="160" t="s">
        <v>1271</v>
      </c>
      <c r="E892" s="161">
        <v>9</v>
      </c>
      <c r="F892" s="162"/>
      <c r="G892" s="163">
        <f t="shared" si="21"/>
        <v>0</v>
      </c>
      <c r="H892" s="164"/>
      <c r="I892" s="165">
        <f t="shared" si="22"/>
        <v>0</v>
      </c>
      <c r="J892" s="164"/>
      <c r="K892" s="165">
        <f t="shared" si="23"/>
        <v>0</v>
      </c>
      <c r="L892" s="165">
        <v>21</v>
      </c>
      <c r="M892" s="165">
        <f t="shared" si="24"/>
        <v>0</v>
      </c>
      <c r="N892" s="165">
        <v>0</v>
      </c>
      <c r="O892" s="165">
        <f t="shared" si="25"/>
        <v>0</v>
      </c>
      <c r="P892" s="165">
        <v>0</v>
      </c>
      <c r="Q892" s="165">
        <f t="shared" si="26"/>
        <v>0</v>
      </c>
      <c r="R892" s="165"/>
      <c r="S892" s="165" t="s">
        <v>243</v>
      </c>
      <c r="T892" s="165" t="s">
        <v>221</v>
      </c>
      <c r="U892" s="165">
        <v>0</v>
      </c>
      <c r="V892" s="165">
        <f t="shared" si="27"/>
        <v>0</v>
      </c>
      <c r="W892" s="165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 t="s">
        <v>282</v>
      </c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</row>
    <row r="893" spans="1:60" ht="22.5" outlineLevel="1">
      <c r="A893" s="157">
        <v>282</v>
      </c>
      <c r="B893" s="158" t="s">
        <v>1274</v>
      </c>
      <c r="C893" s="159" t="s">
        <v>1275</v>
      </c>
      <c r="D893" s="160" t="s">
        <v>1271</v>
      </c>
      <c r="E893" s="161">
        <v>3</v>
      </c>
      <c r="F893" s="162"/>
      <c r="G893" s="163">
        <f t="shared" si="21"/>
        <v>0</v>
      </c>
      <c r="H893" s="164"/>
      <c r="I893" s="165">
        <f t="shared" si="22"/>
        <v>0</v>
      </c>
      <c r="J893" s="164"/>
      <c r="K893" s="165">
        <f t="shared" si="23"/>
        <v>0</v>
      </c>
      <c r="L893" s="165">
        <v>21</v>
      </c>
      <c r="M893" s="165">
        <f t="shared" si="24"/>
        <v>0</v>
      </c>
      <c r="N893" s="165">
        <v>0</v>
      </c>
      <c r="O893" s="165">
        <f t="shared" si="25"/>
        <v>0</v>
      </c>
      <c r="P893" s="165">
        <v>0</v>
      </c>
      <c r="Q893" s="165">
        <f t="shared" si="26"/>
        <v>0</v>
      </c>
      <c r="R893" s="165"/>
      <c r="S893" s="165" t="s">
        <v>243</v>
      </c>
      <c r="T893" s="165" t="s">
        <v>221</v>
      </c>
      <c r="U893" s="165">
        <v>0</v>
      </c>
      <c r="V893" s="165">
        <f t="shared" si="27"/>
        <v>0</v>
      </c>
      <c r="W893" s="165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 t="s">
        <v>282</v>
      </c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</row>
    <row r="894" spans="1:60" ht="12.75" outlineLevel="1">
      <c r="A894" s="157">
        <v>283</v>
      </c>
      <c r="B894" s="158" t="s">
        <v>1276</v>
      </c>
      <c r="C894" s="159" t="s">
        <v>1277</v>
      </c>
      <c r="D894" s="160" t="s">
        <v>1271</v>
      </c>
      <c r="E894" s="161">
        <v>7</v>
      </c>
      <c r="F894" s="162"/>
      <c r="G894" s="163">
        <f t="shared" si="21"/>
        <v>0</v>
      </c>
      <c r="H894" s="164"/>
      <c r="I894" s="165">
        <f t="shared" si="22"/>
        <v>0</v>
      </c>
      <c r="J894" s="164"/>
      <c r="K894" s="165">
        <f t="shared" si="23"/>
        <v>0</v>
      </c>
      <c r="L894" s="165">
        <v>21</v>
      </c>
      <c r="M894" s="165">
        <f t="shared" si="24"/>
        <v>0</v>
      </c>
      <c r="N894" s="165">
        <v>0</v>
      </c>
      <c r="O894" s="165">
        <f t="shared" si="25"/>
        <v>0</v>
      </c>
      <c r="P894" s="165">
        <v>0</v>
      </c>
      <c r="Q894" s="165">
        <f t="shared" si="26"/>
        <v>0</v>
      </c>
      <c r="R894" s="165"/>
      <c r="S894" s="165" t="s">
        <v>243</v>
      </c>
      <c r="T894" s="165" t="s">
        <v>221</v>
      </c>
      <c r="U894" s="165">
        <v>0</v>
      </c>
      <c r="V894" s="165">
        <f t="shared" si="27"/>
        <v>0</v>
      </c>
      <c r="W894" s="165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 t="s">
        <v>282</v>
      </c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</row>
    <row r="895" spans="1:60" ht="22.5" outlineLevel="1">
      <c r="A895" s="157">
        <v>284</v>
      </c>
      <c r="B895" s="158" t="s">
        <v>1278</v>
      </c>
      <c r="C895" s="159" t="s">
        <v>1279</v>
      </c>
      <c r="D895" s="160" t="s">
        <v>253</v>
      </c>
      <c r="E895" s="161">
        <v>3</v>
      </c>
      <c r="F895" s="162"/>
      <c r="G895" s="163">
        <f t="shared" si="21"/>
        <v>0</v>
      </c>
      <c r="H895" s="164"/>
      <c r="I895" s="165">
        <f t="shared" si="22"/>
        <v>0</v>
      </c>
      <c r="J895" s="164"/>
      <c r="K895" s="165">
        <f t="shared" si="23"/>
        <v>0</v>
      </c>
      <c r="L895" s="165">
        <v>21</v>
      </c>
      <c r="M895" s="165">
        <f t="shared" si="24"/>
        <v>0</v>
      </c>
      <c r="N895" s="165">
        <v>0</v>
      </c>
      <c r="O895" s="165">
        <f t="shared" si="25"/>
        <v>0</v>
      </c>
      <c r="P895" s="165">
        <v>0</v>
      </c>
      <c r="Q895" s="165">
        <f t="shared" si="26"/>
        <v>0</v>
      </c>
      <c r="R895" s="165"/>
      <c r="S895" s="165" t="s">
        <v>243</v>
      </c>
      <c r="T895" s="165" t="s">
        <v>221</v>
      </c>
      <c r="U895" s="165">
        <v>0</v>
      </c>
      <c r="V895" s="165">
        <f t="shared" si="27"/>
        <v>0</v>
      </c>
      <c r="W895" s="165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 t="s">
        <v>222</v>
      </c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</row>
    <row r="896" spans="1:60" ht="22.5" outlineLevel="1">
      <c r="A896" s="157">
        <v>285</v>
      </c>
      <c r="B896" s="158" t="s">
        <v>1280</v>
      </c>
      <c r="C896" s="159" t="s">
        <v>1281</v>
      </c>
      <c r="D896" s="160" t="s">
        <v>253</v>
      </c>
      <c r="E896" s="161">
        <v>3</v>
      </c>
      <c r="F896" s="162"/>
      <c r="G896" s="163">
        <f t="shared" si="21"/>
        <v>0</v>
      </c>
      <c r="H896" s="164"/>
      <c r="I896" s="165">
        <f t="shared" si="22"/>
        <v>0</v>
      </c>
      <c r="J896" s="164"/>
      <c r="K896" s="165">
        <f t="shared" si="23"/>
        <v>0</v>
      </c>
      <c r="L896" s="165">
        <v>21</v>
      </c>
      <c r="M896" s="165">
        <f t="shared" si="24"/>
        <v>0</v>
      </c>
      <c r="N896" s="165">
        <v>0</v>
      </c>
      <c r="O896" s="165">
        <f t="shared" si="25"/>
        <v>0</v>
      </c>
      <c r="P896" s="165">
        <v>0</v>
      </c>
      <c r="Q896" s="165">
        <f t="shared" si="26"/>
        <v>0</v>
      </c>
      <c r="R896" s="165"/>
      <c r="S896" s="165" t="s">
        <v>243</v>
      </c>
      <c r="T896" s="165" t="s">
        <v>221</v>
      </c>
      <c r="U896" s="165">
        <v>0</v>
      </c>
      <c r="V896" s="165">
        <f t="shared" si="27"/>
        <v>0</v>
      </c>
      <c r="W896" s="165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 t="s">
        <v>282</v>
      </c>
      <c r="AH896" s="166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</row>
    <row r="897" spans="1:60" ht="12.75" outlineLevel="1">
      <c r="A897" s="157">
        <v>286</v>
      </c>
      <c r="B897" s="158" t="s">
        <v>1282</v>
      </c>
      <c r="C897" s="159" t="s">
        <v>1283</v>
      </c>
      <c r="D897" s="160" t="s">
        <v>1284</v>
      </c>
      <c r="E897" s="161">
        <v>3</v>
      </c>
      <c r="F897" s="162"/>
      <c r="G897" s="163">
        <f t="shared" si="21"/>
        <v>0</v>
      </c>
      <c r="H897" s="164"/>
      <c r="I897" s="165">
        <f t="shared" si="22"/>
        <v>0</v>
      </c>
      <c r="J897" s="164"/>
      <c r="K897" s="165">
        <f t="shared" si="23"/>
        <v>0</v>
      </c>
      <c r="L897" s="165">
        <v>21</v>
      </c>
      <c r="M897" s="165">
        <f t="shared" si="24"/>
        <v>0</v>
      </c>
      <c r="N897" s="165">
        <v>0</v>
      </c>
      <c r="O897" s="165">
        <f t="shared" si="25"/>
        <v>0</v>
      </c>
      <c r="P897" s="165">
        <v>0</v>
      </c>
      <c r="Q897" s="165">
        <f t="shared" si="26"/>
        <v>0</v>
      </c>
      <c r="R897" s="165"/>
      <c r="S897" s="165" t="s">
        <v>243</v>
      </c>
      <c r="T897" s="165" t="s">
        <v>221</v>
      </c>
      <c r="U897" s="165">
        <v>0</v>
      </c>
      <c r="V897" s="165">
        <f t="shared" si="27"/>
        <v>0</v>
      </c>
      <c r="W897" s="165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 t="s">
        <v>282</v>
      </c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</row>
    <row r="898" spans="1:60" ht="12.75" outlineLevel="1">
      <c r="A898" s="167">
        <v>287</v>
      </c>
      <c r="B898" s="168" t="s">
        <v>1285</v>
      </c>
      <c r="C898" s="169" t="s">
        <v>1286</v>
      </c>
      <c r="D898" s="170" t="s">
        <v>1284</v>
      </c>
      <c r="E898" s="171">
        <v>2</v>
      </c>
      <c r="F898" s="172"/>
      <c r="G898" s="173">
        <f t="shared" si="21"/>
        <v>0</v>
      </c>
      <c r="H898" s="164"/>
      <c r="I898" s="165">
        <f t="shared" si="22"/>
        <v>0</v>
      </c>
      <c r="J898" s="164"/>
      <c r="K898" s="165">
        <f t="shared" si="23"/>
        <v>0</v>
      </c>
      <c r="L898" s="165">
        <v>21</v>
      </c>
      <c r="M898" s="165">
        <f t="shared" si="24"/>
        <v>0</v>
      </c>
      <c r="N898" s="165">
        <v>0</v>
      </c>
      <c r="O898" s="165">
        <f t="shared" si="25"/>
        <v>0</v>
      </c>
      <c r="P898" s="165">
        <v>0</v>
      </c>
      <c r="Q898" s="165">
        <f t="shared" si="26"/>
        <v>0</v>
      </c>
      <c r="R898" s="165"/>
      <c r="S898" s="165" t="s">
        <v>243</v>
      </c>
      <c r="T898" s="165" t="s">
        <v>221</v>
      </c>
      <c r="U898" s="165">
        <v>0</v>
      </c>
      <c r="V898" s="165">
        <f t="shared" si="27"/>
        <v>0</v>
      </c>
      <c r="W898" s="165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 t="s">
        <v>1123</v>
      </c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</row>
    <row r="899" spans="1:60" ht="22.5" outlineLevel="1">
      <c r="A899" s="182">
        <v>288</v>
      </c>
      <c r="B899" s="183" t="s">
        <v>1287</v>
      </c>
      <c r="C899" s="196" t="s">
        <v>1288</v>
      </c>
      <c r="D899" s="197" t="s">
        <v>24</v>
      </c>
      <c r="E899" s="198"/>
      <c r="F899" s="164"/>
      <c r="G899" s="165">
        <f t="shared" si="21"/>
        <v>0</v>
      </c>
      <c r="H899" s="164"/>
      <c r="I899" s="165">
        <f t="shared" si="22"/>
        <v>0</v>
      </c>
      <c r="J899" s="164"/>
      <c r="K899" s="165">
        <f t="shared" si="23"/>
        <v>0</v>
      </c>
      <c r="L899" s="165">
        <v>21</v>
      </c>
      <c r="M899" s="165">
        <f t="shared" si="24"/>
        <v>0</v>
      </c>
      <c r="N899" s="165">
        <v>0</v>
      </c>
      <c r="O899" s="165">
        <f t="shared" si="25"/>
        <v>0</v>
      </c>
      <c r="P899" s="165">
        <v>0</v>
      </c>
      <c r="Q899" s="165">
        <f t="shared" si="26"/>
        <v>0</v>
      </c>
      <c r="R899" s="165"/>
      <c r="S899" s="165" t="s">
        <v>220</v>
      </c>
      <c r="T899" s="165" t="s">
        <v>221</v>
      </c>
      <c r="U899" s="165">
        <v>0</v>
      </c>
      <c r="V899" s="165">
        <f t="shared" si="27"/>
        <v>0</v>
      </c>
      <c r="W899" s="165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 t="s">
        <v>1182</v>
      </c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</row>
    <row r="900" spans="1:33" ht="12.75">
      <c r="A900" s="149" t="s">
        <v>214</v>
      </c>
      <c r="B900" s="150" t="s">
        <v>128</v>
      </c>
      <c r="C900" s="151" t="s">
        <v>129</v>
      </c>
      <c r="D900" s="152"/>
      <c r="E900" s="153"/>
      <c r="F900" s="154"/>
      <c r="G900" s="155">
        <f>SUMIF(AG901:AG901,"&lt;&gt;NOR",G901:G901)</f>
        <v>0</v>
      </c>
      <c r="H900" s="156"/>
      <c r="I900" s="156">
        <f>SUM(I901:I901)</f>
        <v>0</v>
      </c>
      <c r="J900" s="156"/>
      <c r="K900" s="156">
        <f>SUM(K901:K901)</f>
        <v>0</v>
      </c>
      <c r="L900" s="156"/>
      <c r="M900" s="156">
        <f>SUM(M901:M901)</f>
        <v>0</v>
      </c>
      <c r="N900" s="156"/>
      <c r="O900" s="156">
        <f>SUM(O901:O901)</f>
        <v>0</v>
      </c>
      <c r="P900" s="156"/>
      <c r="Q900" s="156">
        <f>SUM(Q901:Q901)</f>
        <v>0</v>
      </c>
      <c r="R900" s="156"/>
      <c r="S900" s="156"/>
      <c r="T900" s="156"/>
      <c r="U900" s="156"/>
      <c r="V900" s="156">
        <f>SUM(V901:V901)</f>
        <v>0</v>
      </c>
      <c r="W900" s="156"/>
      <c r="AG900" s="1" t="s">
        <v>215</v>
      </c>
    </row>
    <row r="901" spans="1:60" ht="12.75" outlineLevel="1">
      <c r="A901" s="157">
        <v>289</v>
      </c>
      <c r="B901" s="158" t="s">
        <v>1289</v>
      </c>
      <c r="C901" s="159" t="s">
        <v>1290</v>
      </c>
      <c r="D901" s="160" t="s">
        <v>930</v>
      </c>
      <c r="E901" s="161">
        <v>72</v>
      </c>
      <c r="F901" s="162"/>
      <c r="G901" s="163">
        <f>ROUND(E901*F901,2)</f>
        <v>0</v>
      </c>
      <c r="H901" s="164"/>
      <c r="I901" s="165">
        <f>ROUND(E901*H901,2)</f>
        <v>0</v>
      </c>
      <c r="J901" s="164"/>
      <c r="K901" s="165">
        <f>ROUND(E901*J901,2)</f>
        <v>0</v>
      </c>
      <c r="L901" s="165">
        <v>21</v>
      </c>
      <c r="M901" s="165">
        <f>G901*(1+L901/100)</f>
        <v>0</v>
      </c>
      <c r="N901" s="165">
        <v>0</v>
      </c>
      <c r="O901" s="165">
        <f>ROUND(E901*N901,2)</f>
        <v>0</v>
      </c>
      <c r="P901" s="165">
        <v>0</v>
      </c>
      <c r="Q901" s="165">
        <f>ROUND(E901*P901,2)</f>
        <v>0</v>
      </c>
      <c r="R901" s="165"/>
      <c r="S901" s="165" t="s">
        <v>220</v>
      </c>
      <c r="T901" s="165" t="s">
        <v>221</v>
      </c>
      <c r="U901" s="165">
        <v>0</v>
      </c>
      <c r="V901" s="165">
        <f>ROUND(E901*U901,2)</f>
        <v>0</v>
      </c>
      <c r="W901" s="165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 t="s">
        <v>1123</v>
      </c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</row>
    <row r="902" spans="1:33" ht="12.75">
      <c r="A902" s="149" t="s">
        <v>214</v>
      </c>
      <c r="B902" s="150" t="s">
        <v>130</v>
      </c>
      <c r="C902" s="151" t="s">
        <v>131</v>
      </c>
      <c r="D902" s="152"/>
      <c r="E902" s="153"/>
      <c r="F902" s="154"/>
      <c r="G902" s="155">
        <f>SUMIF(AG903:AG905,"&lt;&gt;NOR",G903:G905)</f>
        <v>0</v>
      </c>
      <c r="H902" s="156"/>
      <c r="I902" s="156">
        <f>SUM(I903:I905)</f>
        <v>0</v>
      </c>
      <c r="J902" s="156"/>
      <c r="K902" s="156">
        <f>SUM(K903:K905)</f>
        <v>0</v>
      </c>
      <c r="L902" s="156"/>
      <c r="M902" s="156">
        <f>SUM(M903:M905)</f>
        <v>0</v>
      </c>
      <c r="N902" s="156"/>
      <c r="O902" s="156">
        <f>SUM(O903:O905)</f>
        <v>0</v>
      </c>
      <c r="P902" s="156"/>
      <c r="Q902" s="156">
        <f>SUM(Q903:Q905)</f>
        <v>0</v>
      </c>
      <c r="R902" s="156"/>
      <c r="S902" s="156"/>
      <c r="T902" s="156"/>
      <c r="U902" s="156"/>
      <c r="V902" s="156">
        <f>SUM(V903:V905)</f>
        <v>0</v>
      </c>
      <c r="W902" s="156"/>
      <c r="AG902" s="1" t="s">
        <v>215</v>
      </c>
    </row>
    <row r="903" spans="1:60" ht="22.5" outlineLevel="1">
      <c r="A903" s="157">
        <v>290</v>
      </c>
      <c r="B903" s="158" t="s">
        <v>1291</v>
      </c>
      <c r="C903" s="159" t="s">
        <v>1292</v>
      </c>
      <c r="D903" s="160" t="s">
        <v>253</v>
      </c>
      <c r="E903" s="161">
        <v>1</v>
      </c>
      <c r="F903" s="162"/>
      <c r="G903" s="163">
        <f>ROUND(E903*F903,2)</f>
        <v>0</v>
      </c>
      <c r="H903" s="164"/>
      <c r="I903" s="165">
        <f>ROUND(E903*H903,2)</f>
        <v>0</v>
      </c>
      <c r="J903" s="164"/>
      <c r="K903" s="165">
        <f>ROUND(E903*J903,2)</f>
        <v>0</v>
      </c>
      <c r="L903" s="165">
        <v>21</v>
      </c>
      <c r="M903" s="165">
        <f>G903*(1+L903/100)</f>
        <v>0</v>
      </c>
      <c r="N903" s="165">
        <v>0</v>
      </c>
      <c r="O903" s="165">
        <f>ROUND(E903*N903,2)</f>
        <v>0</v>
      </c>
      <c r="P903" s="165">
        <v>0</v>
      </c>
      <c r="Q903" s="165">
        <f>ROUND(E903*P903,2)</f>
        <v>0</v>
      </c>
      <c r="R903" s="165"/>
      <c r="S903" s="165" t="s">
        <v>220</v>
      </c>
      <c r="T903" s="165" t="s">
        <v>221</v>
      </c>
      <c r="U903" s="165">
        <v>0</v>
      </c>
      <c r="V903" s="165">
        <f>ROUND(E903*U903,2)</f>
        <v>0</v>
      </c>
      <c r="W903" s="165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 t="s">
        <v>1123</v>
      </c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</row>
    <row r="904" spans="1:60" ht="22.5" outlineLevel="1">
      <c r="A904" s="167">
        <v>291</v>
      </c>
      <c r="B904" s="168" t="s">
        <v>1293</v>
      </c>
      <c r="C904" s="169" t="s">
        <v>1294</v>
      </c>
      <c r="D904" s="170" t="s">
        <v>1284</v>
      </c>
      <c r="E904" s="171">
        <v>1</v>
      </c>
      <c r="F904" s="172"/>
      <c r="G904" s="173">
        <f>ROUND(E904*F904,2)</f>
        <v>0</v>
      </c>
      <c r="H904" s="164"/>
      <c r="I904" s="165">
        <f>ROUND(E904*H904,2)</f>
        <v>0</v>
      </c>
      <c r="J904" s="164"/>
      <c r="K904" s="165">
        <f>ROUND(E904*J904,2)</f>
        <v>0</v>
      </c>
      <c r="L904" s="165">
        <v>21</v>
      </c>
      <c r="M904" s="165">
        <f>G904*(1+L904/100)</f>
        <v>0</v>
      </c>
      <c r="N904" s="165">
        <v>0</v>
      </c>
      <c r="O904" s="165">
        <f>ROUND(E904*N904,2)</f>
        <v>0</v>
      </c>
      <c r="P904" s="165">
        <v>0</v>
      </c>
      <c r="Q904" s="165">
        <f>ROUND(E904*P904,2)</f>
        <v>0</v>
      </c>
      <c r="R904" s="165"/>
      <c r="S904" s="165" t="s">
        <v>243</v>
      </c>
      <c r="T904" s="165" t="s">
        <v>221</v>
      </c>
      <c r="U904" s="165">
        <v>0</v>
      </c>
      <c r="V904" s="165">
        <f>ROUND(E904*U904,2)</f>
        <v>0</v>
      </c>
      <c r="W904" s="165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 t="s">
        <v>282</v>
      </c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</row>
    <row r="905" spans="1:60" ht="12.75" outlineLevel="1">
      <c r="A905" s="182">
        <v>292</v>
      </c>
      <c r="B905" s="183" t="s">
        <v>1295</v>
      </c>
      <c r="C905" s="196" t="s">
        <v>1296</v>
      </c>
      <c r="D905" s="197" t="s">
        <v>24</v>
      </c>
      <c r="E905" s="198"/>
      <c r="F905" s="164"/>
      <c r="G905" s="165">
        <f>ROUND(E905*F905,2)</f>
        <v>0</v>
      </c>
      <c r="H905" s="164"/>
      <c r="I905" s="165">
        <f>ROUND(E905*H905,2)</f>
        <v>0</v>
      </c>
      <c r="J905" s="164"/>
      <c r="K905" s="165">
        <f>ROUND(E905*J905,2)</f>
        <v>0</v>
      </c>
      <c r="L905" s="165">
        <v>21</v>
      </c>
      <c r="M905" s="165">
        <f>G905*(1+L905/100)</f>
        <v>0</v>
      </c>
      <c r="N905" s="165">
        <v>0</v>
      </c>
      <c r="O905" s="165">
        <f>ROUND(E905*N905,2)</f>
        <v>0</v>
      </c>
      <c r="P905" s="165">
        <v>0</v>
      </c>
      <c r="Q905" s="165">
        <f>ROUND(E905*P905,2)</f>
        <v>0</v>
      </c>
      <c r="R905" s="165"/>
      <c r="S905" s="165" t="s">
        <v>220</v>
      </c>
      <c r="T905" s="165" t="s">
        <v>295</v>
      </c>
      <c r="U905" s="165">
        <v>0</v>
      </c>
      <c r="V905" s="165">
        <f>ROUND(E905*U905,2)</f>
        <v>0</v>
      </c>
      <c r="W905" s="165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 t="s">
        <v>1182</v>
      </c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</row>
    <row r="906" spans="1:33" ht="12.75">
      <c r="A906" s="149" t="s">
        <v>214</v>
      </c>
      <c r="B906" s="150" t="s">
        <v>132</v>
      </c>
      <c r="C906" s="151" t="s">
        <v>133</v>
      </c>
      <c r="D906" s="152"/>
      <c r="E906" s="153"/>
      <c r="F906" s="154"/>
      <c r="G906" s="155">
        <f>SUMIF(AG907:AG917,"&lt;&gt;NOR",G907:G917)</f>
        <v>0</v>
      </c>
      <c r="H906" s="156"/>
      <c r="I906" s="156">
        <f>SUM(I907:I917)</f>
        <v>0</v>
      </c>
      <c r="J906" s="156"/>
      <c r="K906" s="156">
        <f>SUM(K907:K917)</f>
        <v>0</v>
      </c>
      <c r="L906" s="156"/>
      <c r="M906" s="156">
        <f>SUM(M907:M917)</f>
        <v>0</v>
      </c>
      <c r="N906" s="156"/>
      <c r="O906" s="156">
        <f>SUM(O907:O917)</f>
        <v>0</v>
      </c>
      <c r="P906" s="156"/>
      <c r="Q906" s="156">
        <f>SUM(Q907:Q917)</f>
        <v>0</v>
      </c>
      <c r="R906" s="156"/>
      <c r="S906" s="156"/>
      <c r="T906" s="156"/>
      <c r="U906" s="156"/>
      <c r="V906" s="156">
        <f>SUM(V907:V917)</f>
        <v>0</v>
      </c>
      <c r="W906" s="156"/>
      <c r="AG906" s="1" t="s">
        <v>215</v>
      </c>
    </row>
    <row r="907" spans="1:60" ht="33.75" outlineLevel="1">
      <c r="A907" s="157">
        <v>293</v>
      </c>
      <c r="B907" s="158" t="s">
        <v>1297</v>
      </c>
      <c r="C907" s="159" t="s">
        <v>1298</v>
      </c>
      <c r="D907" s="160" t="s">
        <v>301</v>
      </c>
      <c r="E907" s="161">
        <v>114</v>
      </c>
      <c r="F907" s="162"/>
      <c r="G907" s="163">
        <f aca="true" t="shared" si="28" ref="G907:G917">ROUND(E907*F907,2)</f>
        <v>0</v>
      </c>
      <c r="H907" s="164"/>
      <c r="I907" s="165">
        <f aca="true" t="shared" si="29" ref="I907:I917">ROUND(E907*H907,2)</f>
        <v>0</v>
      </c>
      <c r="J907" s="164"/>
      <c r="K907" s="165">
        <f aca="true" t="shared" si="30" ref="K907:K917">ROUND(E907*J907,2)</f>
        <v>0</v>
      </c>
      <c r="L907" s="165">
        <v>21</v>
      </c>
      <c r="M907" s="165">
        <f aca="true" t="shared" si="31" ref="M907:M917">G907*(1+L907/100)</f>
        <v>0</v>
      </c>
      <c r="N907" s="165">
        <v>0</v>
      </c>
      <c r="O907" s="165">
        <f aca="true" t="shared" si="32" ref="O907:O917">ROUND(E907*N907,2)</f>
        <v>0</v>
      </c>
      <c r="P907" s="165">
        <v>0</v>
      </c>
      <c r="Q907" s="165">
        <f aca="true" t="shared" si="33" ref="Q907:Q917">ROUND(E907*P907,2)</f>
        <v>0</v>
      </c>
      <c r="R907" s="165"/>
      <c r="S907" s="165" t="s">
        <v>220</v>
      </c>
      <c r="T907" s="165" t="s">
        <v>221</v>
      </c>
      <c r="U907" s="165">
        <v>0</v>
      </c>
      <c r="V907" s="165">
        <f aca="true" t="shared" si="34" ref="V907:V917">ROUND(E907*U907,2)</f>
        <v>0</v>
      </c>
      <c r="W907" s="165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 t="s">
        <v>1123</v>
      </c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</row>
    <row r="908" spans="1:60" ht="22.5" outlineLevel="1">
      <c r="A908" s="157">
        <v>294</v>
      </c>
      <c r="B908" s="158" t="s">
        <v>1299</v>
      </c>
      <c r="C908" s="159" t="s">
        <v>1300</v>
      </c>
      <c r="D908" s="160" t="s">
        <v>294</v>
      </c>
      <c r="E908" s="161">
        <v>58</v>
      </c>
      <c r="F908" s="162"/>
      <c r="G908" s="163">
        <f t="shared" si="28"/>
        <v>0</v>
      </c>
      <c r="H908" s="164"/>
      <c r="I908" s="165">
        <f t="shared" si="29"/>
        <v>0</v>
      </c>
      <c r="J908" s="164"/>
      <c r="K908" s="165">
        <f t="shared" si="30"/>
        <v>0</v>
      </c>
      <c r="L908" s="165">
        <v>21</v>
      </c>
      <c r="M908" s="165">
        <f t="shared" si="31"/>
        <v>0</v>
      </c>
      <c r="N908" s="165">
        <v>0</v>
      </c>
      <c r="O908" s="165">
        <f t="shared" si="32"/>
        <v>0</v>
      </c>
      <c r="P908" s="165">
        <v>0</v>
      </c>
      <c r="Q908" s="165">
        <f t="shared" si="33"/>
        <v>0</v>
      </c>
      <c r="R908" s="165"/>
      <c r="S908" s="165" t="s">
        <v>220</v>
      </c>
      <c r="T908" s="165" t="s">
        <v>221</v>
      </c>
      <c r="U908" s="165">
        <v>0</v>
      </c>
      <c r="V908" s="165">
        <f t="shared" si="34"/>
        <v>0</v>
      </c>
      <c r="W908" s="165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 t="s">
        <v>1123</v>
      </c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</row>
    <row r="909" spans="1:60" ht="45" outlineLevel="1">
      <c r="A909" s="157">
        <v>295</v>
      </c>
      <c r="B909" s="158" t="s">
        <v>1301</v>
      </c>
      <c r="C909" s="159" t="s">
        <v>1302</v>
      </c>
      <c r="D909" s="160" t="s">
        <v>294</v>
      </c>
      <c r="E909" s="161">
        <v>298</v>
      </c>
      <c r="F909" s="162"/>
      <c r="G909" s="163">
        <f t="shared" si="28"/>
        <v>0</v>
      </c>
      <c r="H909" s="164"/>
      <c r="I909" s="165">
        <f t="shared" si="29"/>
        <v>0</v>
      </c>
      <c r="J909" s="164"/>
      <c r="K909" s="165">
        <f t="shared" si="30"/>
        <v>0</v>
      </c>
      <c r="L909" s="165">
        <v>21</v>
      </c>
      <c r="M909" s="165">
        <f t="shared" si="31"/>
        <v>0</v>
      </c>
      <c r="N909" s="165">
        <v>0</v>
      </c>
      <c r="O909" s="165">
        <f t="shared" si="32"/>
        <v>0</v>
      </c>
      <c r="P909" s="165">
        <v>0</v>
      </c>
      <c r="Q909" s="165">
        <f t="shared" si="33"/>
        <v>0</v>
      </c>
      <c r="R909" s="165"/>
      <c r="S909" s="165" t="s">
        <v>220</v>
      </c>
      <c r="T909" s="165" t="s">
        <v>221</v>
      </c>
      <c r="U909" s="165">
        <v>0</v>
      </c>
      <c r="V909" s="165">
        <f t="shared" si="34"/>
        <v>0</v>
      </c>
      <c r="W909" s="165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 t="s">
        <v>1123</v>
      </c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</row>
    <row r="910" spans="1:60" ht="45" outlineLevel="1">
      <c r="A910" s="157">
        <v>296</v>
      </c>
      <c r="B910" s="158" t="s">
        <v>1303</v>
      </c>
      <c r="C910" s="159" t="s">
        <v>1304</v>
      </c>
      <c r="D910" s="160" t="s">
        <v>294</v>
      </c>
      <c r="E910" s="161">
        <v>112</v>
      </c>
      <c r="F910" s="162"/>
      <c r="G910" s="163">
        <f t="shared" si="28"/>
        <v>0</v>
      </c>
      <c r="H910" s="164"/>
      <c r="I910" s="165">
        <f t="shared" si="29"/>
        <v>0</v>
      </c>
      <c r="J910" s="164"/>
      <c r="K910" s="165">
        <f t="shared" si="30"/>
        <v>0</v>
      </c>
      <c r="L910" s="165">
        <v>21</v>
      </c>
      <c r="M910" s="165">
        <f t="shared" si="31"/>
        <v>0</v>
      </c>
      <c r="N910" s="165">
        <v>0</v>
      </c>
      <c r="O910" s="165">
        <f t="shared" si="32"/>
        <v>0</v>
      </c>
      <c r="P910" s="165">
        <v>0</v>
      </c>
      <c r="Q910" s="165">
        <f t="shared" si="33"/>
        <v>0</v>
      </c>
      <c r="R910" s="165"/>
      <c r="S910" s="165" t="s">
        <v>220</v>
      </c>
      <c r="T910" s="165" t="s">
        <v>221</v>
      </c>
      <c r="U910" s="165">
        <v>0</v>
      </c>
      <c r="V910" s="165">
        <f t="shared" si="34"/>
        <v>0</v>
      </c>
      <c r="W910" s="165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 t="s">
        <v>1123</v>
      </c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</row>
    <row r="911" spans="1:60" ht="45" outlineLevel="1">
      <c r="A911" s="157">
        <v>297</v>
      </c>
      <c r="B911" s="158" t="s">
        <v>1305</v>
      </c>
      <c r="C911" s="159" t="s">
        <v>1306</v>
      </c>
      <c r="D911" s="160" t="s">
        <v>294</v>
      </c>
      <c r="E911" s="161">
        <v>71</v>
      </c>
      <c r="F911" s="162"/>
      <c r="G911" s="163">
        <f t="shared" si="28"/>
        <v>0</v>
      </c>
      <c r="H911" s="164"/>
      <c r="I911" s="165">
        <f t="shared" si="29"/>
        <v>0</v>
      </c>
      <c r="J911" s="164"/>
      <c r="K911" s="165">
        <f t="shared" si="30"/>
        <v>0</v>
      </c>
      <c r="L911" s="165">
        <v>21</v>
      </c>
      <c r="M911" s="165">
        <f t="shared" si="31"/>
        <v>0</v>
      </c>
      <c r="N911" s="165">
        <v>0</v>
      </c>
      <c r="O911" s="165">
        <f t="shared" si="32"/>
        <v>0</v>
      </c>
      <c r="P911" s="165">
        <v>0</v>
      </c>
      <c r="Q911" s="165">
        <f t="shared" si="33"/>
        <v>0</v>
      </c>
      <c r="R911" s="165"/>
      <c r="S911" s="165" t="s">
        <v>220</v>
      </c>
      <c r="T911" s="165" t="s">
        <v>221</v>
      </c>
      <c r="U911" s="165">
        <v>0</v>
      </c>
      <c r="V911" s="165">
        <f t="shared" si="34"/>
        <v>0</v>
      </c>
      <c r="W911" s="165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 t="s">
        <v>1123</v>
      </c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</row>
    <row r="912" spans="1:60" ht="45" outlineLevel="1">
      <c r="A912" s="157">
        <v>298</v>
      </c>
      <c r="B912" s="158" t="s">
        <v>1307</v>
      </c>
      <c r="C912" s="159" t="s">
        <v>1308</v>
      </c>
      <c r="D912" s="160" t="s">
        <v>294</v>
      </c>
      <c r="E912" s="161">
        <v>46</v>
      </c>
      <c r="F912" s="162"/>
      <c r="G912" s="163">
        <f t="shared" si="28"/>
        <v>0</v>
      </c>
      <c r="H912" s="164"/>
      <c r="I912" s="165">
        <f t="shared" si="29"/>
        <v>0</v>
      </c>
      <c r="J912" s="164"/>
      <c r="K912" s="165">
        <f t="shared" si="30"/>
        <v>0</v>
      </c>
      <c r="L912" s="165">
        <v>21</v>
      </c>
      <c r="M912" s="165">
        <f t="shared" si="31"/>
        <v>0</v>
      </c>
      <c r="N912" s="165">
        <v>0</v>
      </c>
      <c r="O912" s="165">
        <f t="shared" si="32"/>
        <v>0</v>
      </c>
      <c r="P912" s="165">
        <v>0</v>
      </c>
      <c r="Q912" s="165">
        <f t="shared" si="33"/>
        <v>0</v>
      </c>
      <c r="R912" s="165"/>
      <c r="S912" s="165" t="s">
        <v>220</v>
      </c>
      <c r="T912" s="165" t="s">
        <v>221</v>
      </c>
      <c r="U912" s="165">
        <v>0</v>
      </c>
      <c r="V912" s="165">
        <f t="shared" si="34"/>
        <v>0</v>
      </c>
      <c r="W912" s="165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 t="s">
        <v>1123</v>
      </c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</row>
    <row r="913" spans="1:60" ht="45" outlineLevel="1">
      <c r="A913" s="157">
        <v>299</v>
      </c>
      <c r="B913" s="158" t="s">
        <v>1309</v>
      </c>
      <c r="C913" s="159" t="s">
        <v>1310</v>
      </c>
      <c r="D913" s="160" t="s">
        <v>294</v>
      </c>
      <c r="E913" s="161">
        <v>16</v>
      </c>
      <c r="F913" s="162"/>
      <c r="G913" s="163">
        <f t="shared" si="28"/>
        <v>0</v>
      </c>
      <c r="H913" s="164"/>
      <c r="I913" s="165">
        <f t="shared" si="29"/>
        <v>0</v>
      </c>
      <c r="J913" s="164"/>
      <c r="K913" s="165">
        <f t="shared" si="30"/>
        <v>0</v>
      </c>
      <c r="L913" s="165">
        <v>21</v>
      </c>
      <c r="M913" s="165">
        <f t="shared" si="31"/>
        <v>0</v>
      </c>
      <c r="N913" s="165">
        <v>0</v>
      </c>
      <c r="O913" s="165">
        <f t="shared" si="32"/>
        <v>0</v>
      </c>
      <c r="P913" s="165">
        <v>0</v>
      </c>
      <c r="Q913" s="165">
        <f t="shared" si="33"/>
        <v>0</v>
      </c>
      <c r="R913" s="165"/>
      <c r="S913" s="165" t="s">
        <v>220</v>
      </c>
      <c r="T913" s="165" t="s">
        <v>221</v>
      </c>
      <c r="U913" s="165">
        <v>0</v>
      </c>
      <c r="V913" s="165">
        <f t="shared" si="34"/>
        <v>0</v>
      </c>
      <c r="W913" s="165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 t="s">
        <v>1123</v>
      </c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</row>
    <row r="914" spans="1:60" ht="22.5" outlineLevel="1">
      <c r="A914" s="157">
        <v>300</v>
      </c>
      <c r="B914" s="158" t="s">
        <v>1311</v>
      </c>
      <c r="C914" s="159" t="s">
        <v>1312</v>
      </c>
      <c r="D914" s="160" t="s">
        <v>294</v>
      </c>
      <c r="E914" s="161">
        <v>588</v>
      </c>
      <c r="F914" s="162"/>
      <c r="G914" s="163">
        <f t="shared" si="28"/>
        <v>0</v>
      </c>
      <c r="H914" s="164"/>
      <c r="I914" s="165">
        <f t="shared" si="29"/>
        <v>0</v>
      </c>
      <c r="J914" s="164"/>
      <c r="K914" s="165">
        <f t="shared" si="30"/>
        <v>0</v>
      </c>
      <c r="L914" s="165">
        <v>21</v>
      </c>
      <c r="M914" s="165">
        <f t="shared" si="31"/>
        <v>0</v>
      </c>
      <c r="N914" s="165">
        <v>0</v>
      </c>
      <c r="O914" s="165">
        <f t="shared" si="32"/>
        <v>0</v>
      </c>
      <c r="P914" s="165">
        <v>0</v>
      </c>
      <c r="Q914" s="165">
        <f t="shared" si="33"/>
        <v>0</v>
      </c>
      <c r="R914" s="165"/>
      <c r="S914" s="165" t="s">
        <v>220</v>
      </c>
      <c r="T914" s="165" t="s">
        <v>221</v>
      </c>
      <c r="U914" s="165">
        <v>0</v>
      </c>
      <c r="V914" s="165">
        <f t="shared" si="34"/>
        <v>0</v>
      </c>
      <c r="W914" s="165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 t="s">
        <v>1123</v>
      </c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</row>
    <row r="915" spans="1:60" ht="22.5" outlineLevel="1">
      <c r="A915" s="157">
        <v>301</v>
      </c>
      <c r="B915" s="158" t="s">
        <v>1313</v>
      </c>
      <c r="C915" s="159" t="s">
        <v>1314</v>
      </c>
      <c r="D915" s="160" t="s">
        <v>294</v>
      </c>
      <c r="E915" s="161">
        <v>58</v>
      </c>
      <c r="F915" s="162"/>
      <c r="G915" s="163">
        <f t="shared" si="28"/>
        <v>0</v>
      </c>
      <c r="H915" s="164"/>
      <c r="I915" s="165">
        <f t="shared" si="29"/>
        <v>0</v>
      </c>
      <c r="J915" s="164"/>
      <c r="K915" s="165">
        <f t="shared" si="30"/>
        <v>0</v>
      </c>
      <c r="L915" s="165">
        <v>21</v>
      </c>
      <c r="M915" s="165">
        <f t="shared" si="31"/>
        <v>0</v>
      </c>
      <c r="N915" s="165">
        <v>0</v>
      </c>
      <c r="O915" s="165">
        <f t="shared" si="32"/>
        <v>0</v>
      </c>
      <c r="P915" s="165">
        <v>0</v>
      </c>
      <c r="Q915" s="165">
        <f t="shared" si="33"/>
        <v>0</v>
      </c>
      <c r="R915" s="165"/>
      <c r="S915" s="165" t="s">
        <v>220</v>
      </c>
      <c r="T915" s="165" t="s">
        <v>221</v>
      </c>
      <c r="U915" s="165">
        <v>0</v>
      </c>
      <c r="V915" s="165">
        <f t="shared" si="34"/>
        <v>0</v>
      </c>
      <c r="W915" s="165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 t="s">
        <v>1123</v>
      </c>
      <c r="AH915" s="166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</row>
    <row r="916" spans="1:60" ht="12.75" outlineLevel="1">
      <c r="A916" s="167">
        <v>302</v>
      </c>
      <c r="B916" s="168" t="s">
        <v>1315</v>
      </c>
      <c r="C916" s="169" t="s">
        <v>1316</v>
      </c>
      <c r="D916" s="170" t="s">
        <v>294</v>
      </c>
      <c r="E916" s="171">
        <v>45</v>
      </c>
      <c r="F916" s="172"/>
      <c r="G916" s="173">
        <f t="shared" si="28"/>
        <v>0</v>
      </c>
      <c r="H916" s="164"/>
      <c r="I916" s="165">
        <f t="shared" si="29"/>
        <v>0</v>
      </c>
      <c r="J916" s="164"/>
      <c r="K916" s="165">
        <f t="shared" si="30"/>
        <v>0</v>
      </c>
      <c r="L916" s="165">
        <v>21</v>
      </c>
      <c r="M916" s="165">
        <f t="shared" si="31"/>
        <v>0</v>
      </c>
      <c r="N916" s="165">
        <v>0</v>
      </c>
      <c r="O916" s="165">
        <f t="shared" si="32"/>
        <v>0</v>
      </c>
      <c r="P916" s="165">
        <v>0</v>
      </c>
      <c r="Q916" s="165">
        <f t="shared" si="33"/>
        <v>0</v>
      </c>
      <c r="R916" s="165"/>
      <c r="S916" s="165" t="s">
        <v>243</v>
      </c>
      <c r="T916" s="165" t="s">
        <v>221</v>
      </c>
      <c r="U916" s="165">
        <v>0</v>
      </c>
      <c r="V916" s="165">
        <f t="shared" si="34"/>
        <v>0</v>
      </c>
      <c r="W916" s="165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 t="s">
        <v>1123</v>
      </c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</row>
    <row r="917" spans="1:60" ht="12.75" outlineLevel="1">
      <c r="A917" s="182">
        <v>303</v>
      </c>
      <c r="B917" s="183" t="s">
        <v>1317</v>
      </c>
      <c r="C917" s="196" t="s">
        <v>1318</v>
      </c>
      <c r="D917" s="197" t="s">
        <v>24</v>
      </c>
      <c r="E917" s="198"/>
      <c r="F917" s="164"/>
      <c r="G917" s="165">
        <f t="shared" si="28"/>
        <v>0</v>
      </c>
      <c r="H917" s="164"/>
      <c r="I917" s="165">
        <f t="shared" si="29"/>
        <v>0</v>
      </c>
      <c r="J917" s="164"/>
      <c r="K917" s="165">
        <f t="shared" si="30"/>
        <v>0</v>
      </c>
      <c r="L917" s="165">
        <v>21</v>
      </c>
      <c r="M917" s="165">
        <f t="shared" si="31"/>
        <v>0</v>
      </c>
      <c r="N917" s="165">
        <v>0</v>
      </c>
      <c r="O917" s="165">
        <f t="shared" si="32"/>
        <v>0</v>
      </c>
      <c r="P917" s="165">
        <v>0</v>
      </c>
      <c r="Q917" s="165">
        <f t="shared" si="33"/>
        <v>0</v>
      </c>
      <c r="R917" s="165"/>
      <c r="S917" s="165" t="s">
        <v>220</v>
      </c>
      <c r="T917" s="165" t="s">
        <v>295</v>
      </c>
      <c r="U917" s="165">
        <v>0</v>
      </c>
      <c r="V917" s="165">
        <f t="shared" si="34"/>
        <v>0</v>
      </c>
      <c r="W917" s="165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 t="s">
        <v>1182</v>
      </c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</row>
    <row r="918" spans="1:33" ht="12.75">
      <c r="A918" s="149" t="s">
        <v>214</v>
      </c>
      <c r="B918" s="150" t="s">
        <v>134</v>
      </c>
      <c r="C918" s="151" t="s">
        <v>135</v>
      </c>
      <c r="D918" s="152"/>
      <c r="E918" s="153"/>
      <c r="F918" s="154"/>
      <c r="G918" s="155">
        <f>SUMIF(AG919:AG928,"&lt;&gt;NOR",G919:G928)</f>
        <v>0</v>
      </c>
      <c r="H918" s="156"/>
      <c r="I918" s="156">
        <f>SUM(I919:I928)</f>
        <v>0</v>
      </c>
      <c r="J918" s="156"/>
      <c r="K918" s="156">
        <f>SUM(K919:K928)</f>
        <v>0</v>
      </c>
      <c r="L918" s="156"/>
      <c r="M918" s="156">
        <f>SUM(M919:M928)</f>
        <v>0</v>
      </c>
      <c r="N918" s="156"/>
      <c r="O918" s="156">
        <f>SUM(O919:O928)</f>
        <v>0</v>
      </c>
      <c r="P918" s="156"/>
      <c r="Q918" s="156">
        <f>SUM(Q919:Q928)</f>
        <v>0</v>
      </c>
      <c r="R918" s="156"/>
      <c r="S918" s="156"/>
      <c r="T918" s="156"/>
      <c r="U918" s="156"/>
      <c r="V918" s="156">
        <f>SUM(V919:V928)</f>
        <v>0</v>
      </c>
      <c r="W918" s="156"/>
      <c r="AG918" s="1" t="s">
        <v>215</v>
      </c>
    </row>
    <row r="919" spans="1:60" ht="33.75" outlineLevel="1">
      <c r="A919" s="157">
        <v>304</v>
      </c>
      <c r="B919" s="158" t="s">
        <v>1319</v>
      </c>
      <c r="C919" s="159" t="s">
        <v>1320</v>
      </c>
      <c r="D919" s="160" t="s">
        <v>301</v>
      </c>
      <c r="E919" s="161">
        <v>2</v>
      </c>
      <c r="F919" s="162"/>
      <c r="G919" s="163">
        <f aca="true" t="shared" si="35" ref="G919:G928">ROUND(E919*F919,2)</f>
        <v>0</v>
      </c>
      <c r="H919" s="164"/>
      <c r="I919" s="165">
        <f aca="true" t="shared" si="36" ref="I919:I928">ROUND(E919*H919,2)</f>
        <v>0</v>
      </c>
      <c r="J919" s="164"/>
      <c r="K919" s="165">
        <f aca="true" t="shared" si="37" ref="K919:K928">ROUND(E919*J919,2)</f>
        <v>0</v>
      </c>
      <c r="L919" s="165">
        <v>21</v>
      </c>
      <c r="M919" s="165">
        <f aca="true" t="shared" si="38" ref="M919:M928">G919*(1+L919/100)</f>
        <v>0</v>
      </c>
      <c r="N919" s="165">
        <v>0</v>
      </c>
      <c r="O919" s="165">
        <f aca="true" t="shared" si="39" ref="O919:O928">ROUND(E919*N919,2)</f>
        <v>0</v>
      </c>
      <c r="P919" s="165">
        <v>0</v>
      </c>
      <c r="Q919" s="165">
        <f aca="true" t="shared" si="40" ref="Q919:Q928">ROUND(E919*P919,2)</f>
        <v>0</v>
      </c>
      <c r="R919" s="165"/>
      <c r="S919" s="165" t="s">
        <v>220</v>
      </c>
      <c r="T919" s="165" t="s">
        <v>221</v>
      </c>
      <c r="U919" s="165">
        <v>0</v>
      </c>
      <c r="V919" s="165">
        <f aca="true" t="shared" si="41" ref="V919:V928">ROUND(E919*U919,2)</f>
        <v>0</v>
      </c>
      <c r="W919" s="165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 t="s">
        <v>1123</v>
      </c>
      <c r="AH919" s="166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</row>
    <row r="920" spans="1:60" ht="22.5" outlineLevel="1">
      <c r="A920" s="157">
        <v>305</v>
      </c>
      <c r="B920" s="158" t="s">
        <v>1321</v>
      </c>
      <c r="C920" s="159" t="s">
        <v>1322</v>
      </c>
      <c r="D920" s="160" t="s">
        <v>301</v>
      </c>
      <c r="E920" s="161">
        <v>57</v>
      </c>
      <c r="F920" s="162"/>
      <c r="G920" s="163">
        <f t="shared" si="35"/>
        <v>0</v>
      </c>
      <c r="H920" s="164"/>
      <c r="I920" s="165">
        <f t="shared" si="36"/>
        <v>0</v>
      </c>
      <c r="J920" s="164"/>
      <c r="K920" s="165">
        <f t="shared" si="37"/>
        <v>0</v>
      </c>
      <c r="L920" s="165">
        <v>21</v>
      </c>
      <c r="M920" s="165">
        <f t="shared" si="38"/>
        <v>0</v>
      </c>
      <c r="N920" s="165">
        <v>0</v>
      </c>
      <c r="O920" s="165">
        <f t="shared" si="39"/>
        <v>0</v>
      </c>
      <c r="P920" s="165">
        <v>0</v>
      </c>
      <c r="Q920" s="165">
        <f t="shared" si="40"/>
        <v>0</v>
      </c>
      <c r="R920" s="165"/>
      <c r="S920" s="165" t="s">
        <v>220</v>
      </c>
      <c r="T920" s="165" t="s">
        <v>221</v>
      </c>
      <c r="U920" s="165">
        <v>0</v>
      </c>
      <c r="V920" s="165">
        <f t="shared" si="41"/>
        <v>0</v>
      </c>
      <c r="W920" s="165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 t="s">
        <v>1123</v>
      </c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</row>
    <row r="921" spans="1:60" ht="33.75" outlineLevel="1">
      <c r="A921" s="157">
        <v>306</v>
      </c>
      <c r="B921" s="158" t="s">
        <v>1323</v>
      </c>
      <c r="C921" s="159" t="s">
        <v>1324</v>
      </c>
      <c r="D921" s="160" t="s">
        <v>301</v>
      </c>
      <c r="E921" s="161">
        <v>4</v>
      </c>
      <c r="F921" s="162"/>
      <c r="G921" s="163">
        <f t="shared" si="35"/>
        <v>0</v>
      </c>
      <c r="H921" s="164"/>
      <c r="I921" s="165">
        <f t="shared" si="36"/>
        <v>0</v>
      </c>
      <c r="J921" s="164"/>
      <c r="K921" s="165">
        <f t="shared" si="37"/>
        <v>0</v>
      </c>
      <c r="L921" s="165">
        <v>21</v>
      </c>
      <c r="M921" s="165">
        <f t="shared" si="38"/>
        <v>0</v>
      </c>
      <c r="N921" s="165">
        <v>0</v>
      </c>
      <c r="O921" s="165">
        <f t="shared" si="39"/>
        <v>0</v>
      </c>
      <c r="P921" s="165">
        <v>0</v>
      </c>
      <c r="Q921" s="165">
        <f t="shared" si="40"/>
        <v>0</v>
      </c>
      <c r="R921" s="165"/>
      <c r="S921" s="165" t="s">
        <v>220</v>
      </c>
      <c r="T921" s="165" t="s">
        <v>221</v>
      </c>
      <c r="U921" s="165">
        <v>0</v>
      </c>
      <c r="V921" s="165">
        <f t="shared" si="41"/>
        <v>0</v>
      </c>
      <c r="W921" s="165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 t="s">
        <v>1123</v>
      </c>
      <c r="AH921" s="166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</row>
    <row r="922" spans="1:60" ht="33.75" outlineLevel="1">
      <c r="A922" s="157">
        <v>307</v>
      </c>
      <c r="B922" s="158" t="s">
        <v>1325</v>
      </c>
      <c r="C922" s="159" t="s">
        <v>1326</v>
      </c>
      <c r="D922" s="160" t="s">
        <v>301</v>
      </c>
      <c r="E922" s="161">
        <v>1</v>
      </c>
      <c r="F922" s="162"/>
      <c r="G922" s="163">
        <f t="shared" si="35"/>
        <v>0</v>
      </c>
      <c r="H922" s="164"/>
      <c r="I922" s="165">
        <f t="shared" si="36"/>
        <v>0</v>
      </c>
      <c r="J922" s="164"/>
      <c r="K922" s="165">
        <f t="shared" si="37"/>
        <v>0</v>
      </c>
      <c r="L922" s="165">
        <v>21</v>
      </c>
      <c r="M922" s="165">
        <f t="shared" si="38"/>
        <v>0</v>
      </c>
      <c r="N922" s="165">
        <v>0</v>
      </c>
      <c r="O922" s="165">
        <f t="shared" si="39"/>
        <v>0</v>
      </c>
      <c r="P922" s="165">
        <v>0</v>
      </c>
      <c r="Q922" s="165">
        <f t="shared" si="40"/>
        <v>0</v>
      </c>
      <c r="R922" s="165"/>
      <c r="S922" s="165" t="s">
        <v>220</v>
      </c>
      <c r="T922" s="165" t="s">
        <v>221</v>
      </c>
      <c r="U922" s="165">
        <v>0</v>
      </c>
      <c r="V922" s="165">
        <f t="shared" si="41"/>
        <v>0</v>
      </c>
      <c r="W922" s="165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 t="s">
        <v>1123</v>
      </c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</row>
    <row r="923" spans="1:60" ht="33.75" outlineLevel="1">
      <c r="A923" s="157">
        <v>308</v>
      </c>
      <c r="B923" s="158" t="s">
        <v>1327</v>
      </c>
      <c r="C923" s="159" t="s">
        <v>1328</v>
      </c>
      <c r="D923" s="160" t="s">
        <v>301</v>
      </c>
      <c r="E923" s="161">
        <v>57</v>
      </c>
      <c r="F923" s="162"/>
      <c r="G923" s="163">
        <f t="shared" si="35"/>
        <v>0</v>
      </c>
      <c r="H923" s="164"/>
      <c r="I923" s="165">
        <f t="shared" si="36"/>
        <v>0</v>
      </c>
      <c r="J923" s="164"/>
      <c r="K923" s="165">
        <f t="shared" si="37"/>
        <v>0</v>
      </c>
      <c r="L923" s="165">
        <v>21</v>
      </c>
      <c r="M923" s="165">
        <f t="shared" si="38"/>
        <v>0</v>
      </c>
      <c r="N923" s="165">
        <v>0</v>
      </c>
      <c r="O923" s="165">
        <f t="shared" si="39"/>
        <v>0</v>
      </c>
      <c r="P923" s="165">
        <v>0</v>
      </c>
      <c r="Q923" s="165">
        <f t="shared" si="40"/>
        <v>0</v>
      </c>
      <c r="R923" s="165"/>
      <c r="S923" s="165" t="s">
        <v>220</v>
      </c>
      <c r="T923" s="165" t="s">
        <v>221</v>
      </c>
      <c r="U923" s="165">
        <v>0</v>
      </c>
      <c r="V923" s="165">
        <f t="shared" si="41"/>
        <v>0</v>
      </c>
      <c r="W923" s="165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 t="s">
        <v>1123</v>
      </c>
      <c r="AH923" s="166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</row>
    <row r="924" spans="1:60" ht="33.75" outlineLevel="1">
      <c r="A924" s="157">
        <v>309</v>
      </c>
      <c r="B924" s="158" t="s">
        <v>1329</v>
      </c>
      <c r="C924" s="159" t="s">
        <v>1330</v>
      </c>
      <c r="D924" s="160" t="s">
        <v>301</v>
      </c>
      <c r="E924" s="161">
        <v>4</v>
      </c>
      <c r="F924" s="162"/>
      <c r="G924" s="163">
        <f t="shared" si="35"/>
        <v>0</v>
      </c>
      <c r="H924" s="164"/>
      <c r="I924" s="165">
        <f t="shared" si="36"/>
        <v>0</v>
      </c>
      <c r="J924" s="164"/>
      <c r="K924" s="165">
        <f t="shared" si="37"/>
        <v>0</v>
      </c>
      <c r="L924" s="165">
        <v>21</v>
      </c>
      <c r="M924" s="165">
        <f t="shared" si="38"/>
        <v>0</v>
      </c>
      <c r="N924" s="165">
        <v>0</v>
      </c>
      <c r="O924" s="165">
        <f t="shared" si="39"/>
        <v>0</v>
      </c>
      <c r="P924" s="165">
        <v>0</v>
      </c>
      <c r="Q924" s="165">
        <f t="shared" si="40"/>
        <v>0</v>
      </c>
      <c r="R924" s="165"/>
      <c r="S924" s="165" t="s">
        <v>220</v>
      </c>
      <c r="T924" s="165" t="s">
        <v>221</v>
      </c>
      <c r="U924" s="165">
        <v>0</v>
      </c>
      <c r="V924" s="165">
        <f t="shared" si="41"/>
        <v>0</v>
      </c>
      <c r="W924" s="165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 t="s">
        <v>1123</v>
      </c>
      <c r="AH924" s="166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</row>
    <row r="925" spans="1:60" ht="33.75" outlineLevel="1">
      <c r="A925" s="157">
        <v>310</v>
      </c>
      <c r="B925" s="158" t="s">
        <v>1331</v>
      </c>
      <c r="C925" s="159" t="s">
        <v>1332</v>
      </c>
      <c r="D925" s="160" t="s">
        <v>301</v>
      </c>
      <c r="E925" s="161">
        <v>1</v>
      </c>
      <c r="F925" s="162"/>
      <c r="G925" s="163">
        <f t="shared" si="35"/>
        <v>0</v>
      </c>
      <c r="H925" s="164"/>
      <c r="I925" s="165">
        <f t="shared" si="36"/>
        <v>0</v>
      </c>
      <c r="J925" s="164"/>
      <c r="K925" s="165">
        <f t="shared" si="37"/>
        <v>0</v>
      </c>
      <c r="L925" s="165">
        <v>21</v>
      </c>
      <c r="M925" s="165">
        <f t="shared" si="38"/>
        <v>0</v>
      </c>
      <c r="N925" s="165">
        <v>0</v>
      </c>
      <c r="O925" s="165">
        <f t="shared" si="39"/>
        <v>0</v>
      </c>
      <c r="P925" s="165">
        <v>0</v>
      </c>
      <c r="Q925" s="165">
        <f t="shared" si="40"/>
        <v>0</v>
      </c>
      <c r="R925" s="165"/>
      <c r="S925" s="165" t="s">
        <v>220</v>
      </c>
      <c r="T925" s="165" t="s">
        <v>221</v>
      </c>
      <c r="U925" s="165">
        <v>0</v>
      </c>
      <c r="V925" s="165">
        <f t="shared" si="41"/>
        <v>0</v>
      </c>
      <c r="W925" s="165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 t="s">
        <v>1123</v>
      </c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</row>
    <row r="926" spans="1:60" ht="33.75" outlineLevel="1">
      <c r="A926" s="157">
        <v>311</v>
      </c>
      <c r="B926" s="158" t="s">
        <v>1333</v>
      </c>
      <c r="C926" s="159" t="s">
        <v>1334</v>
      </c>
      <c r="D926" s="160" t="s">
        <v>301</v>
      </c>
      <c r="E926" s="161">
        <v>1</v>
      </c>
      <c r="F926" s="162"/>
      <c r="G926" s="163">
        <f t="shared" si="35"/>
        <v>0</v>
      </c>
      <c r="H926" s="164"/>
      <c r="I926" s="165">
        <f t="shared" si="36"/>
        <v>0</v>
      </c>
      <c r="J926" s="164"/>
      <c r="K926" s="165">
        <f t="shared" si="37"/>
        <v>0</v>
      </c>
      <c r="L926" s="165">
        <v>21</v>
      </c>
      <c r="M926" s="165">
        <f t="shared" si="38"/>
        <v>0</v>
      </c>
      <c r="N926" s="165">
        <v>0</v>
      </c>
      <c r="O926" s="165">
        <f t="shared" si="39"/>
        <v>0</v>
      </c>
      <c r="P926" s="165">
        <v>0</v>
      </c>
      <c r="Q926" s="165">
        <f t="shared" si="40"/>
        <v>0</v>
      </c>
      <c r="R926" s="165"/>
      <c r="S926" s="165" t="s">
        <v>220</v>
      </c>
      <c r="T926" s="165" t="s">
        <v>221</v>
      </c>
      <c r="U926" s="165">
        <v>0</v>
      </c>
      <c r="V926" s="165">
        <f t="shared" si="41"/>
        <v>0</v>
      </c>
      <c r="W926" s="165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 t="s">
        <v>1123</v>
      </c>
      <c r="AH926" s="166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</row>
    <row r="927" spans="1:60" ht="33.75" outlineLevel="1">
      <c r="A927" s="167">
        <v>312</v>
      </c>
      <c r="B927" s="168" t="s">
        <v>1335</v>
      </c>
      <c r="C927" s="169" t="s">
        <v>1336</v>
      </c>
      <c r="D927" s="170" t="s">
        <v>301</v>
      </c>
      <c r="E927" s="171">
        <v>2</v>
      </c>
      <c r="F927" s="172"/>
      <c r="G927" s="173">
        <f t="shared" si="35"/>
        <v>0</v>
      </c>
      <c r="H927" s="164"/>
      <c r="I927" s="165">
        <f t="shared" si="36"/>
        <v>0</v>
      </c>
      <c r="J927" s="164"/>
      <c r="K927" s="165">
        <f t="shared" si="37"/>
        <v>0</v>
      </c>
      <c r="L927" s="165">
        <v>21</v>
      </c>
      <c r="M927" s="165">
        <f t="shared" si="38"/>
        <v>0</v>
      </c>
      <c r="N927" s="165">
        <v>0</v>
      </c>
      <c r="O927" s="165">
        <f t="shared" si="39"/>
        <v>0</v>
      </c>
      <c r="P927" s="165">
        <v>0</v>
      </c>
      <c r="Q927" s="165">
        <f t="shared" si="40"/>
        <v>0</v>
      </c>
      <c r="R927" s="165"/>
      <c r="S927" s="165" t="s">
        <v>220</v>
      </c>
      <c r="T927" s="165" t="s">
        <v>221</v>
      </c>
      <c r="U927" s="165">
        <v>0</v>
      </c>
      <c r="V927" s="165">
        <f t="shared" si="41"/>
        <v>0</v>
      </c>
      <c r="W927" s="165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 t="s">
        <v>1123</v>
      </c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</row>
    <row r="928" spans="1:60" ht="12.75" outlineLevel="1">
      <c r="A928" s="182">
        <v>313</v>
      </c>
      <c r="B928" s="183" t="s">
        <v>1337</v>
      </c>
      <c r="C928" s="196" t="s">
        <v>1338</v>
      </c>
      <c r="D928" s="197" t="s">
        <v>24</v>
      </c>
      <c r="E928" s="198"/>
      <c r="F928" s="164"/>
      <c r="G928" s="165">
        <f t="shared" si="35"/>
        <v>0</v>
      </c>
      <c r="H928" s="164"/>
      <c r="I928" s="165">
        <f t="shared" si="36"/>
        <v>0</v>
      </c>
      <c r="J928" s="164"/>
      <c r="K928" s="165">
        <f t="shared" si="37"/>
        <v>0</v>
      </c>
      <c r="L928" s="165">
        <v>21</v>
      </c>
      <c r="M928" s="165">
        <f t="shared" si="38"/>
        <v>0</v>
      </c>
      <c r="N928" s="165">
        <v>0</v>
      </c>
      <c r="O928" s="165">
        <f t="shared" si="39"/>
        <v>0</v>
      </c>
      <c r="P928" s="165">
        <v>0</v>
      </c>
      <c r="Q928" s="165">
        <f t="shared" si="40"/>
        <v>0</v>
      </c>
      <c r="R928" s="165"/>
      <c r="S928" s="165" t="s">
        <v>220</v>
      </c>
      <c r="T928" s="165" t="s">
        <v>221</v>
      </c>
      <c r="U928" s="165">
        <v>0</v>
      </c>
      <c r="V928" s="165">
        <f t="shared" si="41"/>
        <v>0</v>
      </c>
      <c r="W928" s="165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 t="s">
        <v>1182</v>
      </c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</row>
    <row r="929" spans="1:33" ht="12.75">
      <c r="A929" s="149" t="s">
        <v>214</v>
      </c>
      <c r="B929" s="150" t="s">
        <v>136</v>
      </c>
      <c r="C929" s="151" t="s">
        <v>137</v>
      </c>
      <c r="D929" s="152"/>
      <c r="E929" s="153"/>
      <c r="F929" s="154"/>
      <c r="G929" s="155">
        <f>SUMIF(AG930:AG951,"&lt;&gt;NOR",G930:G951)</f>
        <v>0</v>
      </c>
      <c r="H929" s="156"/>
      <c r="I929" s="156">
        <f>SUM(I930:I951)</f>
        <v>0</v>
      </c>
      <c r="J929" s="156"/>
      <c r="K929" s="156">
        <f>SUM(K930:K951)</f>
        <v>0</v>
      </c>
      <c r="L929" s="156"/>
      <c r="M929" s="156">
        <f>SUM(M930:M951)</f>
        <v>0</v>
      </c>
      <c r="N929" s="156"/>
      <c r="O929" s="156">
        <f>SUM(O930:O951)</f>
        <v>0</v>
      </c>
      <c r="P929" s="156"/>
      <c r="Q929" s="156">
        <f>SUM(Q930:Q951)</f>
        <v>0</v>
      </c>
      <c r="R929" s="156"/>
      <c r="S929" s="156"/>
      <c r="T929" s="156"/>
      <c r="U929" s="156"/>
      <c r="V929" s="156">
        <f>SUM(V930:V951)</f>
        <v>0</v>
      </c>
      <c r="W929" s="156"/>
      <c r="AG929" s="1" t="s">
        <v>215</v>
      </c>
    </row>
    <row r="930" spans="1:60" ht="33.75" outlineLevel="1">
      <c r="A930" s="157">
        <v>314</v>
      </c>
      <c r="B930" s="158" t="s">
        <v>1339</v>
      </c>
      <c r="C930" s="159" t="s">
        <v>1340</v>
      </c>
      <c r="D930" s="160" t="s">
        <v>301</v>
      </c>
      <c r="E930" s="161">
        <v>57</v>
      </c>
      <c r="F930" s="162"/>
      <c r="G930" s="163">
        <f aca="true" t="shared" si="42" ref="G930:G951">ROUND(E930*F930,2)</f>
        <v>0</v>
      </c>
      <c r="H930" s="164"/>
      <c r="I930" s="165">
        <f aca="true" t="shared" si="43" ref="I930:I951">ROUND(E930*H930,2)</f>
        <v>0</v>
      </c>
      <c r="J930" s="164"/>
      <c r="K930" s="165">
        <f aca="true" t="shared" si="44" ref="K930:K951">ROUND(E930*J930,2)</f>
        <v>0</v>
      </c>
      <c r="L930" s="165">
        <v>21</v>
      </c>
      <c r="M930" s="165">
        <f aca="true" t="shared" si="45" ref="M930:M951">G930*(1+L930/100)</f>
        <v>0</v>
      </c>
      <c r="N930" s="165">
        <v>0</v>
      </c>
      <c r="O930" s="165">
        <f aca="true" t="shared" si="46" ref="O930:O951">ROUND(E930*N930,2)</f>
        <v>0</v>
      </c>
      <c r="P930" s="165">
        <v>0</v>
      </c>
      <c r="Q930" s="165">
        <f aca="true" t="shared" si="47" ref="Q930:Q951">ROUND(E930*P930,2)</f>
        <v>0</v>
      </c>
      <c r="R930" s="165"/>
      <c r="S930" s="165" t="s">
        <v>220</v>
      </c>
      <c r="T930" s="165" t="s">
        <v>221</v>
      </c>
      <c r="U930" s="165">
        <v>0</v>
      </c>
      <c r="V930" s="165">
        <f aca="true" t="shared" si="48" ref="V930:V951">ROUND(E930*U930,2)</f>
        <v>0</v>
      </c>
      <c r="W930" s="165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 t="s">
        <v>1123</v>
      </c>
      <c r="AH930" s="166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</row>
    <row r="931" spans="1:60" ht="33.75" outlineLevel="1">
      <c r="A931" s="157">
        <v>315</v>
      </c>
      <c r="B931" s="158" t="s">
        <v>1341</v>
      </c>
      <c r="C931" s="159" t="s">
        <v>1342</v>
      </c>
      <c r="D931" s="160" t="s">
        <v>301</v>
      </c>
      <c r="E931" s="161">
        <v>57</v>
      </c>
      <c r="F931" s="162"/>
      <c r="G931" s="163">
        <f t="shared" si="42"/>
        <v>0</v>
      </c>
      <c r="H931" s="164"/>
      <c r="I931" s="165">
        <f t="shared" si="43"/>
        <v>0</v>
      </c>
      <c r="J931" s="164"/>
      <c r="K931" s="165">
        <f t="shared" si="44"/>
        <v>0</v>
      </c>
      <c r="L931" s="165">
        <v>21</v>
      </c>
      <c r="M931" s="165">
        <f t="shared" si="45"/>
        <v>0</v>
      </c>
      <c r="N931" s="165">
        <v>0</v>
      </c>
      <c r="O931" s="165">
        <f t="shared" si="46"/>
        <v>0</v>
      </c>
      <c r="P931" s="165">
        <v>0</v>
      </c>
      <c r="Q931" s="165">
        <f t="shared" si="47"/>
        <v>0</v>
      </c>
      <c r="R931" s="165"/>
      <c r="S931" s="165" t="s">
        <v>220</v>
      </c>
      <c r="T931" s="165" t="s">
        <v>221</v>
      </c>
      <c r="U931" s="165">
        <v>0</v>
      </c>
      <c r="V931" s="165">
        <f t="shared" si="48"/>
        <v>0</v>
      </c>
      <c r="W931" s="165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 t="s">
        <v>1123</v>
      </c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</row>
    <row r="932" spans="1:60" ht="22.5" outlineLevel="1">
      <c r="A932" s="157">
        <v>316</v>
      </c>
      <c r="B932" s="158" t="s">
        <v>1343</v>
      </c>
      <c r="C932" s="159" t="s">
        <v>1344</v>
      </c>
      <c r="D932" s="160" t="s">
        <v>301</v>
      </c>
      <c r="E932" s="161">
        <v>57</v>
      </c>
      <c r="F932" s="162"/>
      <c r="G932" s="163">
        <f t="shared" si="42"/>
        <v>0</v>
      </c>
      <c r="H932" s="164"/>
      <c r="I932" s="165">
        <f t="shared" si="43"/>
        <v>0</v>
      </c>
      <c r="J932" s="164"/>
      <c r="K932" s="165">
        <f t="shared" si="44"/>
        <v>0</v>
      </c>
      <c r="L932" s="165">
        <v>21</v>
      </c>
      <c r="M932" s="165">
        <f t="shared" si="45"/>
        <v>0</v>
      </c>
      <c r="N932" s="165">
        <v>0</v>
      </c>
      <c r="O932" s="165">
        <f t="shared" si="46"/>
        <v>0</v>
      </c>
      <c r="P932" s="165">
        <v>0</v>
      </c>
      <c r="Q932" s="165">
        <f t="shared" si="47"/>
        <v>0</v>
      </c>
      <c r="R932" s="165"/>
      <c r="S932" s="165" t="s">
        <v>220</v>
      </c>
      <c r="T932" s="165" t="s">
        <v>221</v>
      </c>
      <c r="U932" s="165">
        <v>0</v>
      </c>
      <c r="V932" s="165">
        <f t="shared" si="48"/>
        <v>0</v>
      </c>
      <c r="W932" s="165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 t="s">
        <v>1123</v>
      </c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</row>
    <row r="933" spans="1:60" ht="45" outlineLevel="1">
      <c r="A933" s="157">
        <v>317</v>
      </c>
      <c r="B933" s="158" t="s">
        <v>1345</v>
      </c>
      <c r="C933" s="159" t="s">
        <v>1346</v>
      </c>
      <c r="D933" s="160" t="s">
        <v>301</v>
      </c>
      <c r="E933" s="161">
        <v>10</v>
      </c>
      <c r="F933" s="162"/>
      <c r="G933" s="163">
        <f t="shared" si="42"/>
        <v>0</v>
      </c>
      <c r="H933" s="164"/>
      <c r="I933" s="165">
        <f t="shared" si="43"/>
        <v>0</v>
      </c>
      <c r="J933" s="164"/>
      <c r="K933" s="165">
        <f t="shared" si="44"/>
        <v>0</v>
      </c>
      <c r="L933" s="165">
        <v>21</v>
      </c>
      <c r="M933" s="165">
        <f t="shared" si="45"/>
        <v>0</v>
      </c>
      <c r="N933" s="165">
        <v>0</v>
      </c>
      <c r="O933" s="165">
        <f t="shared" si="46"/>
        <v>0</v>
      </c>
      <c r="P933" s="165">
        <v>0</v>
      </c>
      <c r="Q933" s="165">
        <f t="shared" si="47"/>
        <v>0</v>
      </c>
      <c r="R933" s="165" t="s">
        <v>219</v>
      </c>
      <c r="S933" s="165" t="s">
        <v>220</v>
      </c>
      <c r="T933" s="165" t="s">
        <v>221</v>
      </c>
      <c r="U933" s="165">
        <v>0</v>
      </c>
      <c r="V933" s="165">
        <f t="shared" si="48"/>
        <v>0</v>
      </c>
      <c r="W933" s="165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 t="s">
        <v>222</v>
      </c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</row>
    <row r="934" spans="1:60" ht="45" outlineLevel="1">
      <c r="A934" s="157">
        <v>318</v>
      </c>
      <c r="B934" s="158" t="s">
        <v>1347</v>
      </c>
      <c r="C934" s="159" t="s">
        <v>1348</v>
      </c>
      <c r="D934" s="160" t="s">
        <v>301</v>
      </c>
      <c r="E934" s="161">
        <v>4</v>
      </c>
      <c r="F934" s="162"/>
      <c r="G934" s="163">
        <f t="shared" si="42"/>
        <v>0</v>
      </c>
      <c r="H934" s="164"/>
      <c r="I934" s="165">
        <f t="shared" si="43"/>
        <v>0</v>
      </c>
      <c r="J934" s="164"/>
      <c r="K934" s="165">
        <f t="shared" si="44"/>
        <v>0</v>
      </c>
      <c r="L934" s="165">
        <v>21</v>
      </c>
      <c r="M934" s="165">
        <f t="shared" si="45"/>
        <v>0</v>
      </c>
      <c r="N934" s="165">
        <v>0</v>
      </c>
      <c r="O934" s="165">
        <f t="shared" si="46"/>
        <v>0</v>
      </c>
      <c r="P934" s="165">
        <v>0</v>
      </c>
      <c r="Q934" s="165">
        <f t="shared" si="47"/>
        <v>0</v>
      </c>
      <c r="R934" s="165" t="s">
        <v>219</v>
      </c>
      <c r="S934" s="165" t="s">
        <v>220</v>
      </c>
      <c r="T934" s="165" t="s">
        <v>221</v>
      </c>
      <c r="U934" s="165">
        <v>0</v>
      </c>
      <c r="V934" s="165">
        <f t="shared" si="48"/>
        <v>0</v>
      </c>
      <c r="W934" s="165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 t="s">
        <v>222</v>
      </c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</row>
    <row r="935" spans="1:60" ht="45" outlineLevel="1">
      <c r="A935" s="157">
        <v>319</v>
      </c>
      <c r="B935" s="158" t="s">
        <v>1349</v>
      </c>
      <c r="C935" s="159" t="s">
        <v>1350</v>
      </c>
      <c r="D935" s="160" t="s">
        <v>301</v>
      </c>
      <c r="E935" s="161">
        <v>1</v>
      </c>
      <c r="F935" s="162"/>
      <c r="G935" s="163">
        <f t="shared" si="42"/>
        <v>0</v>
      </c>
      <c r="H935" s="164"/>
      <c r="I935" s="165">
        <f t="shared" si="43"/>
        <v>0</v>
      </c>
      <c r="J935" s="164"/>
      <c r="K935" s="165">
        <f t="shared" si="44"/>
        <v>0</v>
      </c>
      <c r="L935" s="165">
        <v>21</v>
      </c>
      <c r="M935" s="165">
        <f t="shared" si="45"/>
        <v>0</v>
      </c>
      <c r="N935" s="165">
        <v>0</v>
      </c>
      <c r="O935" s="165">
        <f t="shared" si="46"/>
        <v>0</v>
      </c>
      <c r="P935" s="165">
        <v>0</v>
      </c>
      <c r="Q935" s="165">
        <f t="shared" si="47"/>
        <v>0</v>
      </c>
      <c r="R935" s="165" t="s">
        <v>219</v>
      </c>
      <c r="S935" s="165" t="s">
        <v>220</v>
      </c>
      <c r="T935" s="165" t="s">
        <v>221</v>
      </c>
      <c r="U935" s="165">
        <v>0</v>
      </c>
      <c r="V935" s="165">
        <f t="shared" si="48"/>
        <v>0</v>
      </c>
      <c r="W935" s="165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 t="s">
        <v>222</v>
      </c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</row>
    <row r="936" spans="1:60" ht="45" outlineLevel="1">
      <c r="A936" s="157">
        <v>320</v>
      </c>
      <c r="B936" s="158" t="s">
        <v>1351</v>
      </c>
      <c r="C936" s="159" t="s">
        <v>1352</v>
      </c>
      <c r="D936" s="160" t="s">
        <v>301</v>
      </c>
      <c r="E936" s="161">
        <v>2</v>
      </c>
      <c r="F936" s="162"/>
      <c r="G936" s="163">
        <f t="shared" si="42"/>
        <v>0</v>
      </c>
      <c r="H936" s="164"/>
      <c r="I936" s="165">
        <f t="shared" si="43"/>
        <v>0</v>
      </c>
      <c r="J936" s="164"/>
      <c r="K936" s="165">
        <f t="shared" si="44"/>
        <v>0</v>
      </c>
      <c r="L936" s="165">
        <v>21</v>
      </c>
      <c r="M936" s="165">
        <f t="shared" si="45"/>
        <v>0</v>
      </c>
      <c r="N936" s="165">
        <v>0</v>
      </c>
      <c r="O936" s="165">
        <f t="shared" si="46"/>
        <v>0</v>
      </c>
      <c r="P936" s="165">
        <v>0</v>
      </c>
      <c r="Q936" s="165">
        <f t="shared" si="47"/>
        <v>0</v>
      </c>
      <c r="R936" s="165" t="s">
        <v>219</v>
      </c>
      <c r="S936" s="165" t="s">
        <v>220</v>
      </c>
      <c r="T936" s="165" t="s">
        <v>221</v>
      </c>
      <c r="U936" s="165">
        <v>0</v>
      </c>
      <c r="V936" s="165">
        <f t="shared" si="48"/>
        <v>0</v>
      </c>
      <c r="W936" s="165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 t="s">
        <v>222</v>
      </c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</row>
    <row r="937" spans="1:60" ht="45" outlineLevel="1">
      <c r="A937" s="157">
        <v>321</v>
      </c>
      <c r="B937" s="158" t="s">
        <v>1353</v>
      </c>
      <c r="C937" s="159" t="s">
        <v>1354</v>
      </c>
      <c r="D937" s="160" t="s">
        <v>301</v>
      </c>
      <c r="E937" s="161">
        <v>1</v>
      </c>
      <c r="F937" s="162"/>
      <c r="G937" s="163">
        <f t="shared" si="42"/>
        <v>0</v>
      </c>
      <c r="H937" s="164"/>
      <c r="I937" s="165">
        <f t="shared" si="43"/>
        <v>0</v>
      </c>
      <c r="J937" s="164"/>
      <c r="K937" s="165">
        <f t="shared" si="44"/>
        <v>0</v>
      </c>
      <c r="L937" s="165">
        <v>21</v>
      </c>
      <c r="M937" s="165">
        <f t="shared" si="45"/>
        <v>0</v>
      </c>
      <c r="N937" s="165">
        <v>0</v>
      </c>
      <c r="O937" s="165">
        <f t="shared" si="46"/>
        <v>0</v>
      </c>
      <c r="P937" s="165">
        <v>0</v>
      </c>
      <c r="Q937" s="165">
        <f t="shared" si="47"/>
        <v>0</v>
      </c>
      <c r="R937" s="165" t="s">
        <v>219</v>
      </c>
      <c r="S937" s="165" t="s">
        <v>220</v>
      </c>
      <c r="T937" s="165" t="s">
        <v>221</v>
      </c>
      <c r="U937" s="165">
        <v>0</v>
      </c>
      <c r="V937" s="165">
        <f t="shared" si="48"/>
        <v>0</v>
      </c>
      <c r="W937" s="165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 t="s">
        <v>222</v>
      </c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</row>
    <row r="938" spans="1:60" ht="45" outlineLevel="1">
      <c r="A938" s="157">
        <v>322</v>
      </c>
      <c r="B938" s="158" t="s">
        <v>1355</v>
      </c>
      <c r="C938" s="159" t="s">
        <v>1356</v>
      </c>
      <c r="D938" s="160" t="s">
        <v>301</v>
      </c>
      <c r="E938" s="161">
        <v>2</v>
      </c>
      <c r="F938" s="162"/>
      <c r="G938" s="163">
        <f t="shared" si="42"/>
        <v>0</v>
      </c>
      <c r="H938" s="164"/>
      <c r="I938" s="165">
        <f t="shared" si="43"/>
        <v>0</v>
      </c>
      <c r="J938" s="164"/>
      <c r="K938" s="165">
        <f t="shared" si="44"/>
        <v>0</v>
      </c>
      <c r="L938" s="165">
        <v>21</v>
      </c>
      <c r="M938" s="165">
        <f t="shared" si="45"/>
        <v>0</v>
      </c>
      <c r="N938" s="165">
        <v>0</v>
      </c>
      <c r="O938" s="165">
        <f t="shared" si="46"/>
        <v>0</v>
      </c>
      <c r="P938" s="165">
        <v>0</v>
      </c>
      <c r="Q938" s="165">
        <f t="shared" si="47"/>
        <v>0</v>
      </c>
      <c r="R938" s="165" t="s">
        <v>219</v>
      </c>
      <c r="S938" s="165" t="s">
        <v>220</v>
      </c>
      <c r="T938" s="165" t="s">
        <v>221</v>
      </c>
      <c r="U938" s="165">
        <v>0</v>
      </c>
      <c r="V938" s="165">
        <f t="shared" si="48"/>
        <v>0</v>
      </c>
      <c r="W938" s="165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 t="s">
        <v>222</v>
      </c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</row>
    <row r="939" spans="1:60" ht="45" outlineLevel="1">
      <c r="A939" s="157">
        <v>323</v>
      </c>
      <c r="B939" s="158" t="s">
        <v>1357</v>
      </c>
      <c r="C939" s="159" t="s">
        <v>1358</v>
      </c>
      <c r="D939" s="160" t="s">
        <v>301</v>
      </c>
      <c r="E939" s="161">
        <v>2</v>
      </c>
      <c r="F939" s="162"/>
      <c r="G939" s="163">
        <f t="shared" si="42"/>
        <v>0</v>
      </c>
      <c r="H939" s="164"/>
      <c r="I939" s="165">
        <f t="shared" si="43"/>
        <v>0</v>
      </c>
      <c r="J939" s="164"/>
      <c r="K939" s="165">
        <f t="shared" si="44"/>
        <v>0</v>
      </c>
      <c r="L939" s="165">
        <v>21</v>
      </c>
      <c r="M939" s="165">
        <f t="shared" si="45"/>
        <v>0</v>
      </c>
      <c r="N939" s="165">
        <v>0</v>
      </c>
      <c r="O939" s="165">
        <f t="shared" si="46"/>
        <v>0</v>
      </c>
      <c r="P939" s="165">
        <v>0</v>
      </c>
      <c r="Q939" s="165">
        <f t="shared" si="47"/>
        <v>0</v>
      </c>
      <c r="R939" s="165" t="s">
        <v>219</v>
      </c>
      <c r="S939" s="165" t="s">
        <v>220</v>
      </c>
      <c r="T939" s="165" t="s">
        <v>221</v>
      </c>
      <c r="U939" s="165">
        <v>0</v>
      </c>
      <c r="V939" s="165">
        <f t="shared" si="48"/>
        <v>0</v>
      </c>
      <c r="W939" s="165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 t="s">
        <v>222</v>
      </c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</row>
    <row r="940" spans="1:60" ht="45" outlineLevel="1">
      <c r="A940" s="157">
        <v>324</v>
      </c>
      <c r="B940" s="158" t="s">
        <v>1359</v>
      </c>
      <c r="C940" s="159" t="s">
        <v>1360</v>
      </c>
      <c r="D940" s="160" t="s">
        <v>301</v>
      </c>
      <c r="E940" s="161">
        <v>1</v>
      </c>
      <c r="F940" s="162"/>
      <c r="G940" s="163">
        <f t="shared" si="42"/>
        <v>0</v>
      </c>
      <c r="H940" s="164"/>
      <c r="I940" s="165">
        <f t="shared" si="43"/>
        <v>0</v>
      </c>
      <c r="J940" s="164"/>
      <c r="K940" s="165">
        <f t="shared" si="44"/>
        <v>0</v>
      </c>
      <c r="L940" s="165">
        <v>21</v>
      </c>
      <c r="M940" s="165">
        <f t="shared" si="45"/>
        <v>0</v>
      </c>
      <c r="N940" s="165">
        <v>0</v>
      </c>
      <c r="O940" s="165">
        <f t="shared" si="46"/>
        <v>0</v>
      </c>
      <c r="P940" s="165">
        <v>0</v>
      </c>
      <c r="Q940" s="165">
        <f t="shared" si="47"/>
        <v>0</v>
      </c>
      <c r="R940" s="165" t="s">
        <v>219</v>
      </c>
      <c r="S940" s="165" t="s">
        <v>220</v>
      </c>
      <c r="T940" s="165" t="s">
        <v>221</v>
      </c>
      <c r="U940" s="165">
        <v>0</v>
      </c>
      <c r="V940" s="165">
        <f t="shared" si="48"/>
        <v>0</v>
      </c>
      <c r="W940" s="165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 t="s">
        <v>222</v>
      </c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</row>
    <row r="941" spans="1:60" ht="45" outlineLevel="1">
      <c r="A941" s="157">
        <v>325</v>
      </c>
      <c r="B941" s="158" t="s">
        <v>1361</v>
      </c>
      <c r="C941" s="159" t="s">
        <v>1362</v>
      </c>
      <c r="D941" s="160" t="s">
        <v>301</v>
      </c>
      <c r="E941" s="161">
        <v>1</v>
      </c>
      <c r="F941" s="162"/>
      <c r="G941" s="163">
        <f t="shared" si="42"/>
        <v>0</v>
      </c>
      <c r="H941" s="164"/>
      <c r="I941" s="165">
        <f t="shared" si="43"/>
        <v>0</v>
      </c>
      <c r="J941" s="164"/>
      <c r="K941" s="165">
        <f t="shared" si="44"/>
        <v>0</v>
      </c>
      <c r="L941" s="165">
        <v>21</v>
      </c>
      <c r="M941" s="165">
        <f t="shared" si="45"/>
        <v>0</v>
      </c>
      <c r="N941" s="165">
        <v>0</v>
      </c>
      <c r="O941" s="165">
        <f t="shared" si="46"/>
        <v>0</v>
      </c>
      <c r="P941" s="165">
        <v>0</v>
      </c>
      <c r="Q941" s="165">
        <f t="shared" si="47"/>
        <v>0</v>
      </c>
      <c r="R941" s="165" t="s">
        <v>219</v>
      </c>
      <c r="S941" s="165" t="s">
        <v>220</v>
      </c>
      <c r="T941" s="165" t="s">
        <v>221</v>
      </c>
      <c r="U941" s="165">
        <v>0</v>
      </c>
      <c r="V941" s="165">
        <f t="shared" si="48"/>
        <v>0</v>
      </c>
      <c r="W941" s="165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 t="s">
        <v>222</v>
      </c>
      <c r="AH941" s="166"/>
      <c r="AI941" s="166"/>
      <c r="AJ941" s="166"/>
      <c r="AK941" s="166"/>
      <c r="AL941" s="166"/>
      <c r="AM941" s="166"/>
      <c r="AN941" s="166"/>
      <c r="AO941" s="166"/>
      <c r="AP941" s="166"/>
      <c r="AQ941" s="166"/>
      <c r="AR941" s="166"/>
      <c r="AS941" s="166"/>
      <c r="AT941" s="166"/>
      <c r="AU941" s="166"/>
      <c r="AV941" s="166"/>
      <c r="AW941" s="166"/>
      <c r="AX941" s="166"/>
      <c r="AY941" s="166"/>
      <c r="AZ941" s="166"/>
      <c r="BA941" s="166"/>
      <c r="BB941" s="166"/>
      <c r="BC941" s="166"/>
      <c r="BD941" s="166"/>
      <c r="BE941" s="166"/>
      <c r="BF941" s="166"/>
      <c r="BG941" s="166"/>
      <c r="BH941" s="166"/>
    </row>
    <row r="942" spans="1:60" ht="45" outlineLevel="1">
      <c r="A942" s="157">
        <v>326</v>
      </c>
      <c r="B942" s="158" t="s">
        <v>1363</v>
      </c>
      <c r="C942" s="159" t="s">
        <v>1364</v>
      </c>
      <c r="D942" s="160" t="s">
        <v>301</v>
      </c>
      <c r="E942" s="161">
        <v>3</v>
      </c>
      <c r="F942" s="162"/>
      <c r="G942" s="163">
        <f t="shared" si="42"/>
        <v>0</v>
      </c>
      <c r="H942" s="164"/>
      <c r="I942" s="165">
        <f t="shared" si="43"/>
        <v>0</v>
      </c>
      <c r="J942" s="164"/>
      <c r="K942" s="165">
        <f t="shared" si="44"/>
        <v>0</v>
      </c>
      <c r="L942" s="165">
        <v>21</v>
      </c>
      <c r="M942" s="165">
        <f t="shared" si="45"/>
        <v>0</v>
      </c>
      <c r="N942" s="165">
        <v>0</v>
      </c>
      <c r="O942" s="165">
        <f t="shared" si="46"/>
        <v>0</v>
      </c>
      <c r="P942" s="165">
        <v>0</v>
      </c>
      <c r="Q942" s="165">
        <f t="shared" si="47"/>
        <v>0</v>
      </c>
      <c r="R942" s="165" t="s">
        <v>219</v>
      </c>
      <c r="S942" s="165" t="s">
        <v>220</v>
      </c>
      <c r="T942" s="165" t="s">
        <v>221</v>
      </c>
      <c r="U942" s="165">
        <v>0</v>
      </c>
      <c r="V942" s="165">
        <f t="shared" si="48"/>
        <v>0</v>
      </c>
      <c r="W942" s="165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 t="s">
        <v>222</v>
      </c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</row>
    <row r="943" spans="1:60" ht="45" outlineLevel="1">
      <c r="A943" s="157">
        <v>327</v>
      </c>
      <c r="B943" s="158" t="s">
        <v>1365</v>
      </c>
      <c r="C943" s="159" t="s">
        <v>1366</v>
      </c>
      <c r="D943" s="160" t="s">
        <v>301</v>
      </c>
      <c r="E943" s="161">
        <v>3</v>
      </c>
      <c r="F943" s="162"/>
      <c r="G943" s="163">
        <f t="shared" si="42"/>
        <v>0</v>
      </c>
      <c r="H943" s="164"/>
      <c r="I943" s="165">
        <f t="shared" si="43"/>
        <v>0</v>
      </c>
      <c r="J943" s="164"/>
      <c r="K943" s="165">
        <f t="shared" si="44"/>
        <v>0</v>
      </c>
      <c r="L943" s="165">
        <v>21</v>
      </c>
      <c r="M943" s="165">
        <f t="shared" si="45"/>
        <v>0</v>
      </c>
      <c r="N943" s="165">
        <v>0</v>
      </c>
      <c r="O943" s="165">
        <f t="shared" si="46"/>
        <v>0</v>
      </c>
      <c r="P943" s="165">
        <v>0</v>
      </c>
      <c r="Q943" s="165">
        <f t="shared" si="47"/>
        <v>0</v>
      </c>
      <c r="R943" s="165" t="s">
        <v>219</v>
      </c>
      <c r="S943" s="165" t="s">
        <v>220</v>
      </c>
      <c r="T943" s="165" t="s">
        <v>221</v>
      </c>
      <c r="U943" s="165">
        <v>0</v>
      </c>
      <c r="V943" s="165">
        <f t="shared" si="48"/>
        <v>0</v>
      </c>
      <c r="W943" s="165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6" t="s">
        <v>222</v>
      </c>
      <c r="AH943" s="166"/>
      <c r="AI943" s="166"/>
      <c r="AJ943" s="166"/>
      <c r="AK943" s="166"/>
      <c r="AL943" s="166"/>
      <c r="AM943" s="166"/>
      <c r="AN943" s="166"/>
      <c r="AO943" s="166"/>
      <c r="AP943" s="166"/>
      <c r="AQ943" s="166"/>
      <c r="AR943" s="166"/>
      <c r="AS943" s="166"/>
      <c r="AT943" s="166"/>
      <c r="AU943" s="166"/>
      <c r="AV943" s="166"/>
      <c r="AW943" s="166"/>
      <c r="AX943" s="166"/>
      <c r="AY943" s="166"/>
      <c r="AZ943" s="166"/>
      <c r="BA943" s="166"/>
      <c r="BB943" s="166"/>
      <c r="BC943" s="166"/>
      <c r="BD943" s="166"/>
      <c r="BE943" s="166"/>
      <c r="BF943" s="166"/>
      <c r="BG943" s="166"/>
      <c r="BH943" s="166"/>
    </row>
    <row r="944" spans="1:60" ht="45" outlineLevel="1">
      <c r="A944" s="157">
        <v>328</v>
      </c>
      <c r="B944" s="158" t="s">
        <v>1367</v>
      </c>
      <c r="C944" s="159" t="s">
        <v>1368</v>
      </c>
      <c r="D944" s="160" t="s">
        <v>301</v>
      </c>
      <c r="E944" s="161">
        <v>1</v>
      </c>
      <c r="F944" s="162"/>
      <c r="G944" s="163">
        <f t="shared" si="42"/>
        <v>0</v>
      </c>
      <c r="H944" s="164"/>
      <c r="I944" s="165">
        <f t="shared" si="43"/>
        <v>0</v>
      </c>
      <c r="J944" s="164"/>
      <c r="K944" s="165">
        <f t="shared" si="44"/>
        <v>0</v>
      </c>
      <c r="L944" s="165">
        <v>21</v>
      </c>
      <c r="M944" s="165">
        <f t="shared" si="45"/>
        <v>0</v>
      </c>
      <c r="N944" s="165">
        <v>0</v>
      </c>
      <c r="O944" s="165">
        <f t="shared" si="46"/>
        <v>0</v>
      </c>
      <c r="P944" s="165">
        <v>0</v>
      </c>
      <c r="Q944" s="165">
        <f t="shared" si="47"/>
        <v>0</v>
      </c>
      <c r="R944" s="165" t="s">
        <v>219</v>
      </c>
      <c r="S944" s="165" t="s">
        <v>220</v>
      </c>
      <c r="T944" s="165" t="s">
        <v>221</v>
      </c>
      <c r="U944" s="165">
        <v>0</v>
      </c>
      <c r="V944" s="165">
        <f t="shared" si="48"/>
        <v>0</v>
      </c>
      <c r="W944" s="165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 t="s">
        <v>222</v>
      </c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</row>
    <row r="945" spans="1:60" ht="45" outlineLevel="1">
      <c r="A945" s="157">
        <v>329</v>
      </c>
      <c r="B945" s="158" t="s">
        <v>1369</v>
      </c>
      <c r="C945" s="159" t="s">
        <v>1370</v>
      </c>
      <c r="D945" s="160" t="s">
        <v>301</v>
      </c>
      <c r="E945" s="161">
        <v>1</v>
      </c>
      <c r="F945" s="162"/>
      <c r="G945" s="163">
        <f t="shared" si="42"/>
        <v>0</v>
      </c>
      <c r="H945" s="164"/>
      <c r="I945" s="165">
        <f t="shared" si="43"/>
        <v>0</v>
      </c>
      <c r="J945" s="164"/>
      <c r="K945" s="165">
        <f t="shared" si="44"/>
        <v>0</v>
      </c>
      <c r="L945" s="165">
        <v>21</v>
      </c>
      <c r="M945" s="165">
        <f t="shared" si="45"/>
        <v>0</v>
      </c>
      <c r="N945" s="165">
        <v>0</v>
      </c>
      <c r="O945" s="165">
        <f t="shared" si="46"/>
        <v>0</v>
      </c>
      <c r="P945" s="165">
        <v>0</v>
      </c>
      <c r="Q945" s="165">
        <f t="shared" si="47"/>
        <v>0</v>
      </c>
      <c r="R945" s="165" t="s">
        <v>219</v>
      </c>
      <c r="S945" s="165" t="s">
        <v>220</v>
      </c>
      <c r="T945" s="165" t="s">
        <v>221</v>
      </c>
      <c r="U945" s="165">
        <v>0</v>
      </c>
      <c r="V945" s="165">
        <f t="shared" si="48"/>
        <v>0</v>
      </c>
      <c r="W945" s="165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 t="s">
        <v>222</v>
      </c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</row>
    <row r="946" spans="1:60" ht="45" outlineLevel="1">
      <c r="A946" s="157">
        <v>330</v>
      </c>
      <c r="B946" s="158" t="s">
        <v>1371</v>
      </c>
      <c r="C946" s="159" t="s">
        <v>1372</v>
      </c>
      <c r="D946" s="160" t="s">
        <v>301</v>
      </c>
      <c r="E946" s="161">
        <v>6</v>
      </c>
      <c r="F946" s="162"/>
      <c r="G946" s="163">
        <f t="shared" si="42"/>
        <v>0</v>
      </c>
      <c r="H946" s="164"/>
      <c r="I946" s="165">
        <f t="shared" si="43"/>
        <v>0</v>
      </c>
      <c r="J946" s="164"/>
      <c r="K946" s="165">
        <f t="shared" si="44"/>
        <v>0</v>
      </c>
      <c r="L946" s="165">
        <v>21</v>
      </c>
      <c r="M946" s="165">
        <f t="shared" si="45"/>
        <v>0</v>
      </c>
      <c r="N946" s="165">
        <v>0</v>
      </c>
      <c r="O946" s="165">
        <f t="shared" si="46"/>
        <v>0</v>
      </c>
      <c r="P946" s="165">
        <v>0</v>
      </c>
      <c r="Q946" s="165">
        <f t="shared" si="47"/>
        <v>0</v>
      </c>
      <c r="R946" s="165" t="s">
        <v>219</v>
      </c>
      <c r="S946" s="165" t="s">
        <v>220</v>
      </c>
      <c r="T946" s="165" t="s">
        <v>221</v>
      </c>
      <c r="U946" s="165">
        <v>0</v>
      </c>
      <c r="V946" s="165">
        <f t="shared" si="48"/>
        <v>0</v>
      </c>
      <c r="W946" s="165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 t="s">
        <v>222</v>
      </c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</row>
    <row r="947" spans="1:60" ht="45" outlineLevel="1">
      <c r="A947" s="157">
        <v>331</v>
      </c>
      <c r="B947" s="158" t="s">
        <v>1373</v>
      </c>
      <c r="C947" s="159" t="s">
        <v>1374</v>
      </c>
      <c r="D947" s="160" t="s">
        <v>301</v>
      </c>
      <c r="E947" s="161">
        <v>2</v>
      </c>
      <c r="F947" s="162"/>
      <c r="G947" s="163">
        <f t="shared" si="42"/>
        <v>0</v>
      </c>
      <c r="H947" s="164"/>
      <c r="I947" s="165">
        <f t="shared" si="43"/>
        <v>0</v>
      </c>
      <c r="J947" s="164"/>
      <c r="K947" s="165">
        <f t="shared" si="44"/>
        <v>0</v>
      </c>
      <c r="L947" s="165">
        <v>21</v>
      </c>
      <c r="M947" s="165">
        <f t="shared" si="45"/>
        <v>0</v>
      </c>
      <c r="N947" s="165">
        <v>0</v>
      </c>
      <c r="O947" s="165">
        <f t="shared" si="46"/>
        <v>0</v>
      </c>
      <c r="P947" s="165">
        <v>0</v>
      </c>
      <c r="Q947" s="165">
        <f t="shared" si="47"/>
        <v>0</v>
      </c>
      <c r="R947" s="165" t="s">
        <v>219</v>
      </c>
      <c r="S947" s="165" t="s">
        <v>220</v>
      </c>
      <c r="T947" s="165" t="s">
        <v>221</v>
      </c>
      <c r="U947" s="165">
        <v>0</v>
      </c>
      <c r="V947" s="165">
        <f t="shared" si="48"/>
        <v>0</v>
      </c>
      <c r="W947" s="165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 t="s">
        <v>222</v>
      </c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</row>
    <row r="948" spans="1:60" ht="56.25" outlineLevel="1">
      <c r="A948" s="157">
        <v>332</v>
      </c>
      <c r="B948" s="158" t="s">
        <v>1375</v>
      </c>
      <c r="C948" s="159" t="s">
        <v>1376</v>
      </c>
      <c r="D948" s="160" t="s">
        <v>301</v>
      </c>
      <c r="E948" s="161">
        <v>2</v>
      </c>
      <c r="F948" s="162"/>
      <c r="G948" s="163">
        <f t="shared" si="42"/>
        <v>0</v>
      </c>
      <c r="H948" s="164"/>
      <c r="I948" s="165">
        <f t="shared" si="43"/>
        <v>0</v>
      </c>
      <c r="J948" s="164"/>
      <c r="K948" s="165">
        <f t="shared" si="44"/>
        <v>0</v>
      </c>
      <c r="L948" s="165">
        <v>21</v>
      </c>
      <c r="M948" s="165">
        <f t="shared" si="45"/>
        <v>0</v>
      </c>
      <c r="N948" s="165">
        <v>0</v>
      </c>
      <c r="O948" s="165">
        <f t="shared" si="46"/>
        <v>0</v>
      </c>
      <c r="P948" s="165">
        <v>0</v>
      </c>
      <c r="Q948" s="165">
        <f t="shared" si="47"/>
        <v>0</v>
      </c>
      <c r="R948" s="165" t="s">
        <v>219</v>
      </c>
      <c r="S948" s="165" t="s">
        <v>220</v>
      </c>
      <c r="T948" s="165" t="s">
        <v>221</v>
      </c>
      <c r="U948" s="165">
        <v>0</v>
      </c>
      <c r="V948" s="165">
        <f t="shared" si="48"/>
        <v>0</v>
      </c>
      <c r="W948" s="165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 t="s">
        <v>222</v>
      </c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</row>
    <row r="949" spans="1:60" ht="56.25" outlineLevel="1">
      <c r="A949" s="157">
        <v>333</v>
      </c>
      <c r="B949" s="158" t="s">
        <v>1377</v>
      </c>
      <c r="C949" s="159" t="s">
        <v>1378</v>
      </c>
      <c r="D949" s="160" t="s">
        <v>301</v>
      </c>
      <c r="E949" s="161">
        <v>8</v>
      </c>
      <c r="F949" s="162"/>
      <c r="G949" s="163">
        <f t="shared" si="42"/>
        <v>0</v>
      </c>
      <c r="H949" s="164"/>
      <c r="I949" s="165">
        <f t="shared" si="43"/>
        <v>0</v>
      </c>
      <c r="J949" s="164"/>
      <c r="K949" s="165">
        <f t="shared" si="44"/>
        <v>0</v>
      </c>
      <c r="L949" s="165">
        <v>21</v>
      </c>
      <c r="M949" s="165">
        <f t="shared" si="45"/>
        <v>0</v>
      </c>
      <c r="N949" s="165">
        <v>0</v>
      </c>
      <c r="O949" s="165">
        <f t="shared" si="46"/>
        <v>0</v>
      </c>
      <c r="P949" s="165">
        <v>0</v>
      </c>
      <c r="Q949" s="165">
        <f t="shared" si="47"/>
        <v>0</v>
      </c>
      <c r="R949" s="165" t="s">
        <v>219</v>
      </c>
      <c r="S949" s="165" t="s">
        <v>220</v>
      </c>
      <c r="T949" s="165" t="s">
        <v>221</v>
      </c>
      <c r="U949" s="165">
        <v>0</v>
      </c>
      <c r="V949" s="165">
        <f t="shared" si="48"/>
        <v>0</v>
      </c>
      <c r="W949" s="165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 t="s">
        <v>222</v>
      </c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</row>
    <row r="950" spans="1:60" ht="56.25" outlineLevel="1">
      <c r="A950" s="167">
        <v>334</v>
      </c>
      <c r="B950" s="168" t="s">
        <v>1379</v>
      </c>
      <c r="C950" s="169" t="s">
        <v>1380</v>
      </c>
      <c r="D950" s="170" t="s">
        <v>301</v>
      </c>
      <c r="E950" s="171">
        <v>7</v>
      </c>
      <c r="F950" s="172"/>
      <c r="G950" s="173">
        <f t="shared" si="42"/>
        <v>0</v>
      </c>
      <c r="H950" s="164"/>
      <c r="I950" s="165">
        <f t="shared" si="43"/>
        <v>0</v>
      </c>
      <c r="J950" s="164"/>
      <c r="K950" s="165">
        <f t="shared" si="44"/>
        <v>0</v>
      </c>
      <c r="L950" s="165">
        <v>21</v>
      </c>
      <c r="M950" s="165">
        <f t="shared" si="45"/>
        <v>0</v>
      </c>
      <c r="N950" s="165">
        <v>0</v>
      </c>
      <c r="O950" s="165">
        <f t="shared" si="46"/>
        <v>0</v>
      </c>
      <c r="P950" s="165">
        <v>0</v>
      </c>
      <c r="Q950" s="165">
        <f t="shared" si="47"/>
        <v>0</v>
      </c>
      <c r="R950" s="165" t="s">
        <v>219</v>
      </c>
      <c r="S950" s="165" t="s">
        <v>220</v>
      </c>
      <c r="T950" s="165" t="s">
        <v>221</v>
      </c>
      <c r="U950" s="165">
        <v>0</v>
      </c>
      <c r="V950" s="165">
        <f t="shared" si="48"/>
        <v>0</v>
      </c>
      <c r="W950" s="165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 t="s">
        <v>222</v>
      </c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</row>
    <row r="951" spans="1:60" ht="22.5" outlineLevel="1">
      <c r="A951" s="182">
        <v>335</v>
      </c>
      <c r="B951" s="183" t="s">
        <v>1381</v>
      </c>
      <c r="C951" s="196" t="s">
        <v>1382</v>
      </c>
      <c r="D951" s="197" t="s">
        <v>24</v>
      </c>
      <c r="E951" s="198"/>
      <c r="F951" s="164"/>
      <c r="G951" s="165">
        <f t="shared" si="42"/>
        <v>0</v>
      </c>
      <c r="H951" s="164"/>
      <c r="I951" s="165">
        <f t="shared" si="43"/>
        <v>0</v>
      </c>
      <c r="J951" s="164"/>
      <c r="K951" s="165">
        <f t="shared" si="44"/>
        <v>0</v>
      </c>
      <c r="L951" s="165">
        <v>21</v>
      </c>
      <c r="M951" s="165">
        <f t="shared" si="45"/>
        <v>0</v>
      </c>
      <c r="N951" s="165">
        <v>0</v>
      </c>
      <c r="O951" s="165">
        <f t="shared" si="46"/>
        <v>0</v>
      </c>
      <c r="P951" s="165">
        <v>0</v>
      </c>
      <c r="Q951" s="165">
        <f t="shared" si="47"/>
        <v>0</v>
      </c>
      <c r="R951" s="165"/>
      <c r="S951" s="165" t="s">
        <v>220</v>
      </c>
      <c r="T951" s="165" t="s">
        <v>221</v>
      </c>
      <c r="U951" s="165">
        <v>0</v>
      </c>
      <c r="V951" s="165">
        <f t="shared" si="48"/>
        <v>0</v>
      </c>
      <c r="W951" s="165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 t="s">
        <v>1182</v>
      </c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</row>
    <row r="952" spans="1:33" ht="12.75">
      <c r="A952" s="149" t="s">
        <v>214</v>
      </c>
      <c r="B952" s="150" t="s">
        <v>138</v>
      </c>
      <c r="C952" s="151" t="s">
        <v>139</v>
      </c>
      <c r="D952" s="152"/>
      <c r="E952" s="153"/>
      <c r="F952" s="154"/>
      <c r="G952" s="155">
        <f>SUMIF(AG953:AG1023,"&lt;&gt;NOR",G953:G1023)</f>
        <v>0</v>
      </c>
      <c r="H952" s="156"/>
      <c r="I952" s="156">
        <f>SUM(I953:I1023)</f>
        <v>0</v>
      </c>
      <c r="J952" s="156"/>
      <c r="K952" s="156">
        <f>SUM(K953:K1023)</f>
        <v>0</v>
      </c>
      <c r="L952" s="156"/>
      <c r="M952" s="156">
        <f>SUM(M953:M1023)</f>
        <v>0</v>
      </c>
      <c r="N952" s="156"/>
      <c r="O952" s="156">
        <f>SUM(O953:O1023)</f>
        <v>0</v>
      </c>
      <c r="P952" s="156"/>
      <c r="Q952" s="156">
        <f>SUM(Q953:Q1023)</f>
        <v>0</v>
      </c>
      <c r="R952" s="156"/>
      <c r="S952" s="156"/>
      <c r="T952" s="156"/>
      <c r="U952" s="156"/>
      <c r="V952" s="156">
        <f>SUM(V953:V1023)</f>
        <v>0</v>
      </c>
      <c r="W952" s="156"/>
      <c r="AG952" s="1" t="s">
        <v>215</v>
      </c>
    </row>
    <row r="953" spans="1:60" ht="22.5" outlineLevel="1">
      <c r="A953" s="167">
        <v>336</v>
      </c>
      <c r="B953" s="168" t="s">
        <v>1383</v>
      </c>
      <c r="C953" s="169" t="s">
        <v>1384</v>
      </c>
      <c r="D953" s="170" t="s">
        <v>294</v>
      </c>
      <c r="E953" s="171">
        <v>447</v>
      </c>
      <c r="F953" s="172"/>
      <c r="G953" s="173">
        <f>ROUND(E953*F953,2)</f>
        <v>0</v>
      </c>
      <c r="H953" s="164"/>
      <c r="I953" s="165">
        <f>ROUND(E953*H953,2)</f>
        <v>0</v>
      </c>
      <c r="J953" s="164"/>
      <c r="K953" s="165">
        <f>ROUND(E953*J953,2)</f>
        <v>0</v>
      </c>
      <c r="L953" s="165">
        <v>21</v>
      </c>
      <c r="M953" s="165">
        <f>G953*(1+L953/100)</f>
        <v>0</v>
      </c>
      <c r="N953" s="165">
        <v>0</v>
      </c>
      <c r="O953" s="165">
        <f>ROUND(E953*N953,2)</f>
        <v>0</v>
      </c>
      <c r="P953" s="165">
        <v>0</v>
      </c>
      <c r="Q953" s="165">
        <f>ROUND(E953*P953,2)</f>
        <v>0</v>
      </c>
      <c r="R953" s="165"/>
      <c r="S953" s="165" t="s">
        <v>220</v>
      </c>
      <c r="T953" s="165" t="s">
        <v>221</v>
      </c>
      <c r="U953" s="165">
        <v>0</v>
      </c>
      <c r="V953" s="165">
        <f>ROUND(E953*U953,2)</f>
        <v>0</v>
      </c>
      <c r="W953" s="165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 t="s">
        <v>1123</v>
      </c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</row>
    <row r="954" spans="1:60" ht="12.75" outlineLevel="1">
      <c r="A954" s="182"/>
      <c r="B954" s="183"/>
      <c r="C954" s="184" t="s">
        <v>1385</v>
      </c>
      <c r="D954" s="185"/>
      <c r="E954" s="186">
        <v>32</v>
      </c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 t="s">
        <v>267</v>
      </c>
      <c r="AH954" s="166">
        <v>0</v>
      </c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</row>
    <row r="955" spans="1:60" ht="12.75" outlineLevel="1">
      <c r="A955" s="182"/>
      <c r="B955" s="183"/>
      <c r="C955" s="184" t="s">
        <v>1386</v>
      </c>
      <c r="D955" s="185"/>
      <c r="E955" s="186">
        <v>40</v>
      </c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 t="s">
        <v>267</v>
      </c>
      <c r="AH955" s="166">
        <v>0</v>
      </c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</row>
    <row r="956" spans="1:60" ht="12.75" outlineLevel="1">
      <c r="A956" s="182"/>
      <c r="B956" s="183"/>
      <c r="C956" s="184" t="s">
        <v>1387</v>
      </c>
      <c r="D956" s="185"/>
      <c r="E956" s="186">
        <v>350</v>
      </c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 t="s">
        <v>267</v>
      </c>
      <c r="AH956" s="166">
        <v>0</v>
      </c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</row>
    <row r="957" spans="1:60" ht="12.75" outlineLevel="1">
      <c r="A957" s="182"/>
      <c r="B957" s="183"/>
      <c r="C957" s="184" t="s">
        <v>1388</v>
      </c>
      <c r="D957" s="185"/>
      <c r="E957" s="186">
        <v>25</v>
      </c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 t="s">
        <v>267</v>
      </c>
      <c r="AH957" s="166">
        <v>0</v>
      </c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</row>
    <row r="958" spans="1:60" ht="22.5" outlineLevel="1">
      <c r="A958" s="167">
        <v>337</v>
      </c>
      <c r="B958" s="168" t="s">
        <v>1389</v>
      </c>
      <c r="C958" s="169" t="s">
        <v>1390</v>
      </c>
      <c r="D958" s="170" t="s">
        <v>301</v>
      </c>
      <c r="E958" s="171">
        <v>180</v>
      </c>
      <c r="F958" s="172"/>
      <c r="G958" s="173">
        <f>ROUND(E958*F958,2)</f>
        <v>0</v>
      </c>
      <c r="H958" s="164"/>
      <c r="I958" s="165">
        <f>ROUND(E958*H958,2)</f>
        <v>0</v>
      </c>
      <c r="J958" s="164"/>
      <c r="K958" s="165">
        <f>ROUND(E958*J958,2)</f>
        <v>0</v>
      </c>
      <c r="L958" s="165">
        <v>21</v>
      </c>
      <c r="M958" s="165">
        <f>G958*(1+L958/100)</f>
        <v>0</v>
      </c>
      <c r="N958" s="165">
        <v>0</v>
      </c>
      <c r="O958" s="165">
        <f>ROUND(E958*N958,2)</f>
        <v>0</v>
      </c>
      <c r="P958" s="165">
        <v>0</v>
      </c>
      <c r="Q958" s="165">
        <f>ROUND(E958*P958,2)</f>
        <v>0</v>
      </c>
      <c r="R958" s="165"/>
      <c r="S958" s="165" t="s">
        <v>220</v>
      </c>
      <c r="T958" s="165" t="s">
        <v>221</v>
      </c>
      <c r="U958" s="165">
        <v>0</v>
      </c>
      <c r="V958" s="165">
        <f>ROUND(E958*U958,2)</f>
        <v>0</v>
      </c>
      <c r="W958" s="165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 t="s">
        <v>1123</v>
      </c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</row>
    <row r="959" spans="1:60" ht="12.75" outlineLevel="1">
      <c r="A959" s="182"/>
      <c r="B959" s="183"/>
      <c r="C959" s="184" t="s">
        <v>1391</v>
      </c>
      <c r="D959" s="185"/>
      <c r="E959" s="186">
        <v>180</v>
      </c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 t="s">
        <v>267</v>
      </c>
      <c r="AH959" s="166">
        <v>0</v>
      </c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</row>
    <row r="960" spans="1:60" ht="45" outlineLevel="1">
      <c r="A960" s="167">
        <v>338</v>
      </c>
      <c r="B960" s="168" t="s">
        <v>1392</v>
      </c>
      <c r="C960" s="169" t="s">
        <v>1393</v>
      </c>
      <c r="D960" s="170" t="s">
        <v>294</v>
      </c>
      <c r="E960" s="171">
        <v>1263</v>
      </c>
      <c r="F960" s="172"/>
      <c r="G960" s="173">
        <f>ROUND(E960*F960,2)</f>
        <v>0</v>
      </c>
      <c r="H960" s="164"/>
      <c r="I960" s="165">
        <f>ROUND(E960*H960,2)</f>
        <v>0</v>
      </c>
      <c r="J960" s="164"/>
      <c r="K960" s="165">
        <f>ROUND(E960*J960,2)</f>
        <v>0</v>
      </c>
      <c r="L960" s="165">
        <v>21</v>
      </c>
      <c r="M960" s="165">
        <f>G960*(1+L960/100)</f>
        <v>0</v>
      </c>
      <c r="N960" s="165">
        <v>0</v>
      </c>
      <c r="O960" s="165">
        <f>ROUND(E960*N960,2)</f>
        <v>0</v>
      </c>
      <c r="P960" s="165">
        <v>0</v>
      </c>
      <c r="Q960" s="165">
        <f>ROUND(E960*P960,2)</f>
        <v>0</v>
      </c>
      <c r="R960" s="165"/>
      <c r="S960" s="165" t="s">
        <v>220</v>
      </c>
      <c r="T960" s="165" t="s">
        <v>221</v>
      </c>
      <c r="U960" s="165">
        <v>0</v>
      </c>
      <c r="V960" s="165">
        <f>ROUND(E960*U960,2)</f>
        <v>0</v>
      </c>
      <c r="W960" s="165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 t="s">
        <v>1123</v>
      </c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</row>
    <row r="961" spans="1:60" ht="12.75" outlineLevel="1">
      <c r="A961" s="182"/>
      <c r="B961" s="183"/>
      <c r="C961" s="184" t="s">
        <v>1394</v>
      </c>
      <c r="D961" s="185"/>
      <c r="E961" s="186">
        <v>60</v>
      </c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 t="s">
        <v>267</v>
      </c>
      <c r="AH961" s="166">
        <v>0</v>
      </c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</row>
    <row r="962" spans="1:60" ht="12.75" outlineLevel="1">
      <c r="A962" s="182"/>
      <c r="B962" s="183"/>
      <c r="C962" s="184" t="s">
        <v>1395</v>
      </c>
      <c r="D962" s="185"/>
      <c r="E962" s="186">
        <v>56</v>
      </c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 t="s">
        <v>267</v>
      </c>
      <c r="AH962" s="166">
        <v>0</v>
      </c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</row>
    <row r="963" spans="1:60" ht="12.75" outlineLevel="1">
      <c r="A963" s="182"/>
      <c r="B963" s="183"/>
      <c r="C963" s="184" t="s">
        <v>1396</v>
      </c>
      <c r="D963" s="185"/>
      <c r="E963" s="186">
        <v>589</v>
      </c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 t="s">
        <v>267</v>
      </c>
      <c r="AH963" s="166">
        <v>0</v>
      </c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</row>
    <row r="964" spans="1:60" ht="12.75" outlineLevel="1">
      <c r="A964" s="182"/>
      <c r="B964" s="183"/>
      <c r="C964" s="184" t="s">
        <v>1397</v>
      </c>
      <c r="D964" s="185"/>
      <c r="E964" s="186">
        <v>558</v>
      </c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 t="s">
        <v>267</v>
      </c>
      <c r="AH964" s="166">
        <v>0</v>
      </c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</row>
    <row r="965" spans="1:60" ht="45" outlineLevel="1">
      <c r="A965" s="167">
        <v>339</v>
      </c>
      <c r="B965" s="168" t="s">
        <v>1398</v>
      </c>
      <c r="C965" s="169" t="s">
        <v>1399</v>
      </c>
      <c r="D965" s="170" t="s">
        <v>294</v>
      </c>
      <c r="E965" s="171">
        <v>116</v>
      </c>
      <c r="F965" s="172"/>
      <c r="G965" s="173">
        <f>ROUND(E965*F965,2)</f>
        <v>0</v>
      </c>
      <c r="H965" s="164"/>
      <c r="I965" s="165">
        <f>ROUND(E965*H965,2)</f>
        <v>0</v>
      </c>
      <c r="J965" s="164"/>
      <c r="K965" s="165">
        <f>ROUND(E965*J965,2)</f>
        <v>0</v>
      </c>
      <c r="L965" s="165">
        <v>21</v>
      </c>
      <c r="M965" s="165">
        <f>G965*(1+L965/100)</f>
        <v>0</v>
      </c>
      <c r="N965" s="165">
        <v>0</v>
      </c>
      <c r="O965" s="165">
        <f>ROUND(E965*N965,2)</f>
        <v>0</v>
      </c>
      <c r="P965" s="165">
        <v>0</v>
      </c>
      <c r="Q965" s="165">
        <f>ROUND(E965*P965,2)</f>
        <v>0</v>
      </c>
      <c r="R965" s="165"/>
      <c r="S965" s="165" t="s">
        <v>220</v>
      </c>
      <c r="T965" s="165" t="s">
        <v>221</v>
      </c>
      <c r="U965" s="165">
        <v>0</v>
      </c>
      <c r="V965" s="165">
        <f>ROUND(E965*U965,2)</f>
        <v>0</v>
      </c>
      <c r="W965" s="165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 t="s">
        <v>1123</v>
      </c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</row>
    <row r="966" spans="1:60" ht="12.75" outlineLevel="1">
      <c r="A966" s="182"/>
      <c r="B966" s="183"/>
      <c r="C966" s="184" t="s">
        <v>1400</v>
      </c>
      <c r="D966" s="185"/>
      <c r="E966" s="186">
        <v>56</v>
      </c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 t="s">
        <v>267</v>
      </c>
      <c r="AH966" s="166">
        <v>0</v>
      </c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</row>
    <row r="967" spans="1:60" ht="12.75" outlineLevel="1">
      <c r="A967" s="182"/>
      <c r="B967" s="183"/>
      <c r="C967" s="184" t="s">
        <v>1401</v>
      </c>
      <c r="D967" s="185"/>
      <c r="E967" s="186">
        <v>60</v>
      </c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 t="s">
        <v>267</v>
      </c>
      <c r="AH967" s="166">
        <v>0</v>
      </c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</row>
    <row r="968" spans="1:60" ht="45" outlineLevel="1">
      <c r="A968" s="167">
        <v>340</v>
      </c>
      <c r="B968" s="168" t="s">
        <v>1402</v>
      </c>
      <c r="C968" s="169" t="s">
        <v>1403</v>
      </c>
      <c r="D968" s="170" t="s">
        <v>288</v>
      </c>
      <c r="E968" s="171">
        <v>562.4</v>
      </c>
      <c r="F968" s="172"/>
      <c r="G968" s="173">
        <f>ROUND(E968*F968,2)</f>
        <v>0</v>
      </c>
      <c r="H968" s="164"/>
      <c r="I968" s="165">
        <f>ROUND(E968*H968,2)</f>
        <v>0</v>
      </c>
      <c r="J968" s="164"/>
      <c r="K968" s="165">
        <f>ROUND(E968*J968,2)</f>
        <v>0</v>
      </c>
      <c r="L968" s="165">
        <v>21</v>
      </c>
      <c r="M968" s="165">
        <f>G968*(1+L968/100)</f>
        <v>0</v>
      </c>
      <c r="N968" s="165">
        <v>0</v>
      </c>
      <c r="O968" s="165">
        <f>ROUND(E968*N968,2)</f>
        <v>0</v>
      </c>
      <c r="P968" s="165">
        <v>0</v>
      </c>
      <c r="Q968" s="165">
        <f>ROUND(E968*P968,2)</f>
        <v>0</v>
      </c>
      <c r="R968" s="165"/>
      <c r="S968" s="165" t="s">
        <v>220</v>
      </c>
      <c r="T968" s="165" t="s">
        <v>221</v>
      </c>
      <c r="U968" s="165">
        <v>0</v>
      </c>
      <c r="V968" s="165">
        <f>ROUND(E968*U968,2)</f>
        <v>0</v>
      </c>
      <c r="W968" s="165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 t="s">
        <v>1123</v>
      </c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</row>
    <row r="969" spans="1:60" ht="12.75" outlineLevel="1">
      <c r="A969" s="182"/>
      <c r="B969" s="183"/>
      <c r="C969" s="184" t="s">
        <v>1404</v>
      </c>
      <c r="D969" s="185"/>
      <c r="E969" s="186">
        <v>562.4</v>
      </c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 t="s">
        <v>267</v>
      </c>
      <c r="AH969" s="166">
        <v>0</v>
      </c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</row>
    <row r="970" spans="1:60" ht="33.75" outlineLevel="1">
      <c r="A970" s="167">
        <v>341</v>
      </c>
      <c r="B970" s="168" t="s">
        <v>1405</v>
      </c>
      <c r="C970" s="169" t="s">
        <v>1406</v>
      </c>
      <c r="D970" s="170" t="s">
        <v>288</v>
      </c>
      <c r="E970" s="171">
        <v>562.4</v>
      </c>
      <c r="F970" s="172"/>
      <c r="G970" s="173">
        <f>ROUND(E970*F970,2)</f>
        <v>0</v>
      </c>
      <c r="H970" s="164"/>
      <c r="I970" s="165">
        <f>ROUND(E970*H970,2)</f>
        <v>0</v>
      </c>
      <c r="J970" s="164"/>
      <c r="K970" s="165">
        <f>ROUND(E970*J970,2)</f>
        <v>0</v>
      </c>
      <c r="L970" s="165">
        <v>21</v>
      </c>
      <c r="M970" s="165">
        <f>G970*(1+L970/100)</f>
        <v>0</v>
      </c>
      <c r="N970" s="165">
        <v>0</v>
      </c>
      <c r="O970" s="165">
        <f>ROUND(E970*N970,2)</f>
        <v>0</v>
      </c>
      <c r="P970" s="165">
        <v>0</v>
      </c>
      <c r="Q970" s="165">
        <f>ROUND(E970*P970,2)</f>
        <v>0</v>
      </c>
      <c r="R970" s="165"/>
      <c r="S970" s="165" t="s">
        <v>220</v>
      </c>
      <c r="T970" s="165" t="s">
        <v>221</v>
      </c>
      <c r="U970" s="165">
        <v>0</v>
      </c>
      <c r="V970" s="165">
        <f>ROUND(E970*U970,2)</f>
        <v>0</v>
      </c>
      <c r="W970" s="165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 t="s">
        <v>1123</v>
      </c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</row>
    <row r="971" spans="1:60" ht="12.75" outlineLevel="1">
      <c r="A971" s="182"/>
      <c r="B971" s="183"/>
      <c r="C971" s="184" t="s">
        <v>1407</v>
      </c>
      <c r="D971" s="185"/>
      <c r="E971" s="186">
        <v>562.4</v>
      </c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 t="s">
        <v>267</v>
      </c>
      <c r="AH971" s="166">
        <v>0</v>
      </c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</row>
    <row r="972" spans="1:60" ht="22.5" outlineLevel="1">
      <c r="A972" s="167">
        <v>342</v>
      </c>
      <c r="B972" s="168" t="s">
        <v>1408</v>
      </c>
      <c r="C972" s="169" t="s">
        <v>1409</v>
      </c>
      <c r="D972" s="170" t="s">
        <v>264</v>
      </c>
      <c r="E972" s="171">
        <v>6.41</v>
      </c>
      <c r="F972" s="172"/>
      <c r="G972" s="173">
        <f>ROUND(E972*F972,2)</f>
        <v>0</v>
      </c>
      <c r="H972" s="164"/>
      <c r="I972" s="165">
        <f>ROUND(E972*H972,2)</f>
        <v>0</v>
      </c>
      <c r="J972" s="164"/>
      <c r="K972" s="165">
        <f>ROUND(E972*J972,2)</f>
        <v>0</v>
      </c>
      <c r="L972" s="165">
        <v>21</v>
      </c>
      <c r="M972" s="165">
        <f>G972*(1+L972/100)</f>
        <v>0</v>
      </c>
      <c r="N972" s="165">
        <v>0</v>
      </c>
      <c r="O972" s="165">
        <f>ROUND(E972*N972,2)</f>
        <v>0</v>
      </c>
      <c r="P972" s="165">
        <v>0</v>
      </c>
      <c r="Q972" s="165">
        <f>ROUND(E972*P972,2)</f>
        <v>0</v>
      </c>
      <c r="R972" s="165"/>
      <c r="S972" s="165" t="s">
        <v>220</v>
      </c>
      <c r="T972" s="165" t="s">
        <v>221</v>
      </c>
      <c r="U972" s="165">
        <v>0</v>
      </c>
      <c r="V972" s="165">
        <f>ROUND(E972*U972,2)</f>
        <v>0</v>
      </c>
      <c r="W972" s="165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 t="s">
        <v>1123</v>
      </c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</row>
    <row r="973" spans="1:60" ht="12.75" outlineLevel="1">
      <c r="A973" s="182"/>
      <c r="B973" s="183"/>
      <c r="C973" s="184" t="s">
        <v>453</v>
      </c>
      <c r="D973" s="185"/>
      <c r="E973" s="186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 t="s">
        <v>267</v>
      </c>
      <c r="AH973" s="166">
        <v>0</v>
      </c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</row>
    <row r="974" spans="1:60" ht="12.75" outlineLevel="1">
      <c r="A974" s="182"/>
      <c r="B974" s="183"/>
      <c r="C974" s="184" t="s">
        <v>1410</v>
      </c>
      <c r="D974" s="185"/>
      <c r="E974" s="186">
        <v>6.41</v>
      </c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 t="s">
        <v>267</v>
      </c>
      <c r="AH974" s="166">
        <v>0</v>
      </c>
      <c r="AI974" s="166"/>
      <c r="AJ974" s="166"/>
      <c r="AK974" s="166"/>
      <c r="AL974" s="166"/>
      <c r="AM974" s="166"/>
      <c r="AN974" s="166"/>
      <c r="AO974" s="166"/>
      <c r="AP974" s="166"/>
      <c r="AQ974" s="166"/>
      <c r="AR974" s="166"/>
      <c r="AS974" s="166"/>
      <c r="AT974" s="166"/>
      <c r="AU974" s="166"/>
      <c r="AV974" s="166"/>
      <c r="AW974" s="166"/>
      <c r="AX974" s="166"/>
      <c r="AY974" s="166"/>
      <c r="AZ974" s="166"/>
      <c r="BA974" s="166"/>
      <c r="BB974" s="166"/>
      <c r="BC974" s="166"/>
      <c r="BD974" s="166"/>
      <c r="BE974" s="166"/>
      <c r="BF974" s="166"/>
      <c r="BG974" s="166"/>
      <c r="BH974" s="166"/>
    </row>
    <row r="975" spans="1:60" ht="33.75" outlineLevel="1">
      <c r="A975" s="167">
        <v>343</v>
      </c>
      <c r="B975" s="168" t="s">
        <v>1411</v>
      </c>
      <c r="C975" s="169" t="s">
        <v>1412</v>
      </c>
      <c r="D975" s="170" t="s">
        <v>264</v>
      </c>
      <c r="E975" s="171">
        <v>106.23873</v>
      </c>
      <c r="F975" s="172"/>
      <c r="G975" s="173">
        <f>ROUND(E975*F975,2)</f>
        <v>0</v>
      </c>
      <c r="H975" s="164"/>
      <c r="I975" s="165">
        <f>ROUND(E975*H975,2)</f>
        <v>0</v>
      </c>
      <c r="J975" s="164"/>
      <c r="K975" s="165">
        <f>ROUND(E975*J975,2)</f>
        <v>0</v>
      </c>
      <c r="L975" s="165">
        <v>21</v>
      </c>
      <c r="M975" s="165">
        <f>G975*(1+L975/100)</f>
        <v>0</v>
      </c>
      <c r="N975" s="165">
        <v>0</v>
      </c>
      <c r="O975" s="165">
        <f>ROUND(E975*N975,2)</f>
        <v>0</v>
      </c>
      <c r="P975" s="165">
        <v>0</v>
      </c>
      <c r="Q975" s="165">
        <f>ROUND(E975*P975,2)</f>
        <v>0</v>
      </c>
      <c r="R975" s="165"/>
      <c r="S975" s="165" t="s">
        <v>220</v>
      </c>
      <c r="T975" s="165" t="s">
        <v>221</v>
      </c>
      <c r="U975" s="165">
        <v>0</v>
      </c>
      <c r="V975" s="165">
        <f>ROUND(E975*U975,2)</f>
        <v>0</v>
      </c>
      <c r="W975" s="165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 t="s">
        <v>1123</v>
      </c>
      <c r="AH975" s="166"/>
      <c r="AI975" s="166"/>
      <c r="AJ975" s="166"/>
      <c r="AK975" s="166"/>
      <c r="AL975" s="166"/>
      <c r="AM975" s="166"/>
      <c r="AN975" s="166"/>
      <c r="AO975" s="166"/>
      <c r="AP975" s="166"/>
      <c r="AQ975" s="166"/>
      <c r="AR975" s="166"/>
      <c r="AS975" s="166"/>
      <c r="AT975" s="166"/>
      <c r="AU975" s="166"/>
      <c r="AV975" s="166"/>
      <c r="AW975" s="166"/>
      <c r="AX975" s="166"/>
      <c r="AY975" s="166"/>
      <c r="AZ975" s="166"/>
      <c r="BA975" s="166"/>
      <c r="BB975" s="166"/>
      <c r="BC975" s="166"/>
      <c r="BD975" s="166"/>
      <c r="BE975" s="166"/>
      <c r="BF975" s="166"/>
      <c r="BG975" s="166"/>
      <c r="BH975" s="166"/>
    </row>
    <row r="976" spans="1:60" ht="12.75" outlineLevel="1">
      <c r="A976" s="182"/>
      <c r="B976" s="183"/>
      <c r="C976" s="184" t="s">
        <v>451</v>
      </c>
      <c r="D976" s="185"/>
      <c r="E976" s="186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 t="s">
        <v>267</v>
      </c>
      <c r="AH976" s="166">
        <v>0</v>
      </c>
      <c r="AI976" s="166"/>
      <c r="AJ976" s="166"/>
      <c r="AK976" s="166"/>
      <c r="AL976" s="166"/>
      <c r="AM976" s="166"/>
      <c r="AN976" s="166"/>
      <c r="AO976" s="166"/>
      <c r="AP976" s="166"/>
      <c r="AQ976" s="166"/>
      <c r="AR976" s="166"/>
      <c r="AS976" s="166"/>
      <c r="AT976" s="166"/>
      <c r="AU976" s="166"/>
      <c r="AV976" s="166"/>
      <c r="AW976" s="166"/>
      <c r="AX976" s="166"/>
      <c r="AY976" s="166"/>
      <c r="AZ976" s="166"/>
      <c r="BA976" s="166"/>
      <c r="BB976" s="166"/>
      <c r="BC976" s="166"/>
      <c r="BD976" s="166"/>
      <c r="BE976" s="166"/>
      <c r="BF976" s="166"/>
      <c r="BG976" s="166"/>
      <c r="BH976" s="166"/>
    </row>
    <row r="977" spans="1:60" ht="12.75" outlineLevel="1">
      <c r="A977" s="182"/>
      <c r="B977" s="183"/>
      <c r="C977" s="184" t="s">
        <v>1413</v>
      </c>
      <c r="D977" s="185"/>
      <c r="E977" s="186">
        <v>94.2216</v>
      </c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 t="s">
        <v>267</v>
      </c>
      <c r="AH977" s="166">
        <v>0</v>
      </c>
      <c r="AI977" s="166"/>
      <c r="AJ977" s="166"/>
      <c r="AK977" s="166"/>
      <c r="AL977" s="166"/>
      <c r="AM977" s="166"/>
      <c r="AN977" s="166"/>
      <c r="AO977" s="166"/>
      <c r="AP977" s="166"/>
      <c r="AQ977" s="166"/>
      <c r="AR977" s="166"/>
      <c r="AS977" s="166"/>
      <c r="AT977" s="166"/>
      <c r="AU977" s="166"/>
      <c r="AV977" s="166"/>
      <c r="AW977" s="166"/>
      <c r="AX977" s="166"/>
      <c r="AY977" s="166"/>
      <c r="AZ977" s="166"/>
      <c r="BA977" s="166"/>
      <c r="BB977" s="166"/>
      <c r="BC977" s="166"/>
      <c r="BD977" s="166"/>
      <c r="BE977" s="166"/>
      <c r="BF977" s="166"/>
      <c r="BG977" s="166"/>
      <c r="BH977" s="166"/>
    </row>
    <row r="978" spans="1:60" ht="12.75" outlineLevel="1">
      <c r="A978" s="182"/>
      <c r="B978" s="183"/>
      <c r="C978" s="184" t="s">
        <v>1414</v>
      </c>
      <c r="D978" s="185"/>
      <c r="E978" s="186">
        <v>5.60713</v>
      </c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 t="s">
        <v>267</v>
      </c>
      <c r="AH978" s="166">
        <v>0</v>
      </c>
      <c r="AI978" s="166"/>
      <c r="AJ978" s="166"/>
      <c r="AK978" s="166"/>
      <c r="AL978" s="166"/>
      <c r="AM978" s="166"/>
      <c r="AN978" s="166"/>
      <c r="AO978" s="166"/>
      <c r="AP978" s="166"/>
      <c r="AQ978" s="166"/>
      <c r="AR978" s="166"/>
      <c r="AS978" s="166"/>
      <c r="AT978" s="166"/>
      <c r="AU978" s="166"/>
      <c r="AV978" s="166"/>
      <c r="AW978" s="166"/>
      <c r="AX978" s="166"/>
      <c r="AY978" s="166"/>
      <c r="AZ978" s="166"/>
      <c r="BA978" s="166"/>
      <c r="BB978" s="166"/>
      <c r="BC978" s="166"/>
      <c r="BD978" s="166"/>
      <c r="BE978" s="166"/>
      <c r="BF978" s="166"/>
      <c r="BG978" s="166"/>
      <c r="BH978" s="166"/>
    </row>
    <row r="979" spans="1:60" ht="12.75" outlineLevel="1">
      <c r="A979" s="182"/>
      <c r="B979" s="183"/>
      <c r="C979" s="184" t="s">
        <v>1410</v>
      </c>
      <c r="D979" s="185"/>
      <c r="E979" s="186">
        <v>6.41</v>
      </c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 t="s">
        <v>267</v>
      </c>
      <c r="AH979" s="166">
        <v>0</v>
      </c>
      <c r="AI979" s="166"/>
      <c r="AJ979" s="166"/>
      <c r="AK979" s="166"/>
      <c r="AL979" s="166"/>
      <c r="AM979" s="166"/>
      <c r="AN979" s="166"/>
      <c r="AO979" s="166"/>
      <c r="AP979" s="166"/>
      <c r="AQ979" s="166"/>
      <c r="AR979" s="166"/>
      <c r="AS979" s="166"/>
      <c r="AT979" s="166"/>
      <c r="AU979" s="166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6"/>
      <c r="BF979" s="166"/>
      <c r="BG979" s="166"/>
      <c r="BH979" s="166"/>
    </row>
    <row r="980" spans="1:60" ht="33.75" outlineLevel="1">
      <c r="A980" s="167">
        <v>344</v>
      </c>
      <c r="B980" s="168" t="s">
        <v>1415</v>
      </c>
      <c r="C980" s="169" t="s">
        <v>1416</v>
      </c>
      <c r="D980" s="170" t="s">
        <v>288</v>
      </c>
      <c r="E980" s="171">
        <v>381.12</v>
      </c>
      <c r="F980" s="172"/>
      <c r="G980" s="173">
        <f>ROUND(E980*F980,2)</f>
        <v>0</v>
      </c>
      <c r="H980" s="164"/>
      <c r="I980" s="165">
        <f>ROUND(E980*H980,2)</f>
        <v>0</v>
      </c>
      <c r="J980" s="164"/>
      <c r="K980" s="165">
        <f>ROUND(E980*J980,2)</f>
        <v>0</v>
      </c>
      <c r="L980" s="165">
        <v>21</v>
      </c>
      <c r="M980" s="165">
        <f>G980*(1+L980/100)</f>
        <v>0</v>
      </c>
      <c r="N980" s="165">
        <v>0</v>
      </c>
      <c r="O980" s="165">
        <f>ROUND(E980*N980,2)</f>
        <v>0</v>
      </c>
      <c r="P980" s="165">
        <v>0</v>
      </c>
      <c r="Q980" s="165">
        <f>ROUND(E980*P980,2)</f>
        <v>0</v>
      </c>
      <c r="R980" s="165"/>
      <c r="S980" s="165" t="s">
        <v>220</v>
      </c>
      <c r="T980" s="165" t="s">
        <v>221</v>
      </c>
      <c r="U980" s="165">
        <v>0</v>
      </c>
      <c r="V980" s="165">
        <f>ROUND(E980*U980,2)</f>
        <v>0</v>
      </c>
      <c r="W980" s="165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 t="s">
        <v>282</v>
      </c>
      <c r="AH980" s="166"/>
      <c r="AI980" s="166"/>
      <c r="AJ980" s="166"/>
      <c r="AK980" s="166"/>
      <c r="AL980" s="166"/>
      <c r="AM980" s="166"/>
      <c r="AN980" s="166"/>
      <c r="AO980" s="166"/>
      <c r="AP980" s="166"/>
      <c r="AQ980" s="166"/>
      <c r="AR980" s="166"/>
      <c r="AS980" s="166"/>
      <c r="AT980" s="166"/>
      <c r="AU980" s="166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6"/>
      <c r="BF980" s="166"/>
      <c r="BG980" s="166"/>
      <c r="BH980" s="166"/>
    </row>
    <row r="981" spans="1:60" ht="12.75" outlineLevel="1">
      <c r="A981" s="182"/>
      <c r="B981" s="183"/>
      <c r="C981" s="184" t="s">
        <v>1417</v>
      </c>
      <c r="D981" s="185"/>
      <c r="E981" s="186">
        <v>381.12</v>
      </c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 t="s">
        <v>267</v>
      </c>
      <c r="AH981" s="166">
        <v>0</v>
      </c>
      <c r="AI981" s="166"/>
      <c r="AJ981" s="166"/>
      <c r="AK981" s="166"/>
      <c r="AL981" s="166"/>
      <c r="AM981" s="166"/>
      <c r="AN981" s="166"/>
      <c r="AO981" s="166"/>
      <c r="AP981" s="166"/>
      <c r="AQ981" s="166"/>
      <c r="AR981" s="166"/>
      <c r="AS981" s="166"/>
      <c r="AT981" s="166"/>
      <c r="AU981" s="166"/>
      <c r="AV981" s="166"/>
      <c r="AW981" s="166"/>
      <c r="AX981" s="166"/>
      <c r="AY981" s="166"/>
      <c r="AZ981" s="166"/>
      <c r="BA981" s="166"/>
      <c r="BB981" s="166"/>
      <c r="BC981" s="166"/>
      <c r="BD981" s="166"/>
      <c r="BE981" s="166"/>
      <c r="BF981" s="166"/>
      <c r="BG981" s="166"/>
      <c r="BH981" s="166"/>
    </row>
    <row r="982" spans="1:60" ht="22.5" outlineLevel="1">
      <c r="A982" s="167">
        <v>345</v>
      </c>
      <c r="B982" s="168" t="s">
        <v>1418</v>
      </c>
      <c r="C982" s="169" t="s">
        <v>1419</v>
      </c>
      <c r="D982" s="170" t="s">
        <v>288</v>
      </c>
      <c r="E982" s="171">
        <v>51.52</v>
      </c>
      <c r="F982" s="172"/>
      <c r="G982" s="173">
        <f>ROUND(E982*F982,2)</f>
        <v>0</v>
      </c>
      <c r="H982" s="164"/>
      <c r="I982" s="165">
        <f>ROUND(E982*H982,2)</f>
        <v>0</v>
      </c>
      <c r="J982" s="164"/>
      <c r="K982" s="165">
        <f>ROUND(E982*J982,2)</f>
        <v>0</v>
      </c>
      <c r="L982" s="165">
        <v>21</v>
      </c>
      <c r="M982" s="165">
        <f>G982*(1+L982/100)</f>
        <v>0</v>
      </c>
      <c r="N982" s="165">
        <v>0</v>
      </c>
      <c r="O982" s="165">
        <f>ROUND(E982*N982,2)</f>
        <v>0</v>
      </c>
      <c r="P982" s="165">
        <v>0</v>
      </c>
      <c r="Q982" s="165">
        <f>ROUND(E982*P982,2)</f>
        <v>0</v>
      </c>
      <c r="R982" s="165"/>
      <c r="S982" s="165" t="s">
        <v>220</v>
      </c>
      <c r="T982" s="165" t="s">
        <v>221</v>
      </c>
      <c r="U982" s="165">
        <v>0</v>
      </c>
      <c r="V982" s="165">
        <f>ROUND(E982*U982,2)</f>
        <v>0</v>
      </c>
      <c r="W982" s="165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 t="s">
        <v>1123</v>
      </c>
      <c r="AH982" s="166"/>
      <c r="AI982" s="166"/>
      <c r="AJ982" s="166"/>
      <c r="AK982" s="166"/>
      <c r="AL982" s="166"/>
      <c r="AM982" s="166"/>
      <c r="AN982" s="166"/>
      <c r="AO982" s="166"/>
      <c r="AP982" s="166"/>
      <c r="AQ982" s="166"/>
      <c r="AR982" s="166"/>
      <c r="AS982" s="166"/>
      <c r="AT982" s="166"/>
      <c r="AU982" s="166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6"/>
      <c r="BF982" s="166"/>
      <c r="BG982" s="166"/>
      <c r="BH982" s="166"/>
    </row>
    <row r="983" spans="1:60" ht="12.75" outlineLevel="1">
      <c r="A983" s="182"/>
      <c r="B983" s="183"/>
      <c r="C983" s="184" t="s">
        <v>1420</v>
      </c>
      <c r="D983" s="185"/>
      <c r="E983" s="186">
        <v>35.52</v>
      </c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 t="s">
        <v>267</v>
      </c>
      <c r="AH983" s="166">
        <v>0</v>
      </c>
      <c r="AI983" s="166"/>
      <c r="AJ983" s="166"/>
      <c r="AK983" s="166"/>
      <c r="AL983" s="166"/>
      <c r="AM983" s="166"/>
      <c r="AN983" s="166"/>
      <c r="AO983" s="166"/>
      <c r="AP983" s="166"/>
      <c r="AQ983" s="166"/>
      <c r="AR983" s="166"/>
      <c r="AS983" s="166"/>
      <c r="AT983" s="166"/>
      <c r="AU983" s="166"/>
      <c r="AV983" s="166"/>
      <c r="AW983" s="166"/>
      <c r="AX983" s="166"/>
      <c r="AY983" s="166"/>
      <c r="AZ983" s="166"/>
      <c r="BA983" s="166"/>
      <c r="BB983" s="166"/>
      <c r="BC983" s="166"/>
      <c r="BD983" s="166"/>
      <c r="BE983" s="166"/>
      <c r="BF983" s="166"/>
      <c r="BG983" s="166"/>
      <c r="BH983" s="166"/>
    </row>
    <row r="984" spans="1:60" ht="12.75" outlineLevel="1">
      <c r="A984" s="182"/>
      <c r="B984" s="183"/>
      <c r="C984" s="184" t="s">
        <v>1421</v>
      </c>
      <c r="D984" s="185"/>
      <c r="E984" s="186">
        <v>16</v>
      </c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 t="s">
        <v>267</v>
      </c>
      <c r="AH984" s="166">
        <v>0</v>
      </c>
      <c r="AI984" s="166"/>
      <c r="AJ984" s="166"/>
      <c r="AK984" s="166"/>
      <c r="AL984" s="166"/>
      <c r="AM984" s="166"/>
      <c r="AN984" s="166"/>
      <c r="AO984" s="166"/>
      <c r="AP984" s="166"/>
      <c r="AQ984" s="166"/>
      <c r="AR984" s="166"/>
      <c r="AS984" s="166"/>
      <c r="AT984" s="166"/>
      <c r="AU984" s="166"/>
      <c r="AV984" s="166"/>
      <c r="AW984" s="166"/>
      <c r="AX984" s="166"/>
      <c r="AY984" s="166"/>
      <c r="AZ984" s="166"/>
      <c r="BA984" s="166"/>
      <c r="BB984" s="166"/>
      <c r="BC984" s="166"/>
      <c r="BD984" s="166"/>
      <c r="BE984" s="166"/>
      <c r="BF984" s="166"/>
      <c r="BG984" s="166"/>
      <c r="BH984" s="166"/>
    </row>
    <row r="985" spans="1:60" ht="22.5" outlineLevel="1">
      <c r="A985" s="167">
        <v>346</v>
      </c>
      <c r="B985" s="168" t="s">
        <v>1422</v>
      </c>
      <c r="C985" s="169" t="s">
        <v>1423</v>
      </c>
      <c r="D985" s="170" t="s">
        <v>288</v>
      </c>
      <c r="E985" s="171">
        <v>35.5</v>
      </c>
      <c r="F985" s="172"/>
      <c r="G985" s="173">
        <f>ROUND(E985*F985,2)</f>
        <v>0</v>
      </c>
      <c r="H985" s="164"/>
      <c r="I985" s="165">
        <f>ROUND(E985*H985,2)</f>
        <v>0</v>
      </c>
      <c r="J985" s="164"/>
      <c r="K985" s="165">
        <f>ROUND(E985*J985,2)</f>
        <v>0</v>
      </c>
      <c r="L985" s="165">
        <v>21</v>
      </c>
      <c r="M985" s="165">
        <f>G985*(1+L985/100)</f>
        <v>0</v>
      </c>
      <c r="N985" s="165">
        <v>0</v>
      </c>
      <c r="O985" s="165">
        <f>ROUND(E985*N985,2)</f>
        <v>0</v>
      </c>
      <c r="P985" s="165">
        <v>0</v>
      </c>
      <c r="Q985" s="165">
        <f>ROUND(E985*P985,2)</f>
        <v>0</v>
      </c>
      <c r="R985" s="165"/>
      <c r="S985" s="165" t="s">
        <v>220</v>
      </c>
      <c r="T985" s="165" t="s">
        <v>221</v>
      </c>
      <c r="U985" s="165">
        <v>0</v>
      </c>
      <c r="V985" s="165">
        <f>ROUND(E985*U985,2)</f>
        <v>0</v>
      </c>
      <c r="W985" s="165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 t="s">
        <v>1123</v>
      </c>
      <c r="AH985" s="166"/>
      <c r="AI985" s="166"/>
      <c r="AJ985" s="166"/>
      <c r="AK985" s="166"/>
      <c r="AL985" s="166"/>
      <c r="AM985" s="166"/>
      <c r="AN985" s="166"/>
      <c r="AO985" s="166"/>
      <c r="AP985" s="166"/>
      <c r="AQ985" s="166"/>
      <c r="AR985" s="166"/>
      <c r="AS985" s="166"/>
      <c r="AT985" s="166"/>
      <c r="AU985" s="166"/>
      <c r="AV985" s="166"/>
      <c r="AW985" s="166"/>
      <c r="AX985" s="166"/>
      <c r="AY985" s="166"/>
      <c r="AZ985" s="166"/>
      <c r="BA985" s="166"/>
      <c r="BB985" s="166"/>
      <c r="BC985" s="166"/>
      <c r="BD985" s="166"/>
      <c r="BE985" s="166"/>
      <c r="BF985" s="166"/>
      <c r="BG985" s="166"/>
      <c r="BH985" s="166"/>
    </row>
    <row r="986" spans="1:60" ht="12.75" outlineLevel="1">
      <c r="A986" s="182"/>
      <c r="B986" s="183"/>
      <c r="C986" s="184" t="s">
        <v>1424</v>
      </c>
      <c r="D986" s="185"/>
      <c r="E986" s="186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 t="s">
        <v>267</v>
      </c>
      <c r="AH986" s="166">
        <v>0</v>
      </c>
      <c r="AI986" s="166"/>
      <c r="AJ986" s="166"/>
      <c r="AK986" s="166"/>
      <c r="AL986" s="166"/>
      <c r="AM986" s="166"/>
      <c r="AN986" s="166"/>
      <c r="AO986" s="166"/>
      <c r="AP986" s="166"/>
      <c r="AQ986" s="166"/>
      <c r="AR986" s="166"/>
      <c r="AS986" s="166"/>
      <c r="AT986" s="166"/>
      <c r="AU986" s="166"/>
      <c r="AV986" s="166"/>
      <c r="AW986" s="166"/>
      <c r="AX986" s="166"/>
      <c r="AY986" s="166"/>
      <c r="AZ986" s="166"/>
      <c r="BA986" s="166"/>
      <c r="BB986" s="166"/>
      <c r="BC986" s="166"/>
      <c r="BD986" s="166"/>
      <c r="BE986" s="166"/>
      <c r="BF986" s="166"/>
      <c r="BG986" s="166"/>
      <c r="BH986" s="166"/>
    </row>
    <row r="987" spans="1:60" ht="12.75" outlineLevel="1">
      <c r="A987" s="182"/>
      <c r="B987" s="183"/>
      <c r="C987" s="184" t="s">
        <v>1425</v>
      </c>
      <c r="D987" s="185"/>
      <c r="E987" s="186">
        <v>30</v>
      </c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 t="s">
        <v>267</v>
      </c>
      <c r="AH987" s="166">
        <v>0</v>
      </c>
      <c r="AI987" s="166"/>
      <c r="AJ987" s="166"/>
      <c r="AK987" s="166"/>
      <c r="AL987" s="166"/>
      <c r="AM987" s="166"/>
      <c r="AN987" s="166"/>
      <c r="AO987" s="166"/>
      <c r="AP987" s="166"/>
      <c r="AQ987" s="166"/>
      <c r="AR987" s="166"/>
      <c r="AS987" s="166"/>
      <c r="AT987" s="166"/>
      <c r="AU987" s="166"/>
      <c r="AV987" s="166"/>
      <c r="AW987" s="166"/>
      <c r="AX987" s="166"/>
      <c r="AY987" s="166"/>
      <c r="AZ987" s="166"/>
      <c r="BA987" s="166"/>
      <c r="BB987" s="166"/>
      <c r="BC987" s="166"/>
      <c r="BD987" s="166"/>
      <c r="BE987" s="166"/>
      <c r="BF987" s="166"/>
      <c r="BG987" s="166"/>
      <c r="BH987" s="166"/>
    </row>
    <row r="988" spans="1:60" ht="12.75" outlineLevel="1">
      <c r="A988" s="182"/>
      <c r="B988" s="183"/>
      <c r="C988" s="184" t="s">
        <v>1426</v>
      </c>
      <c r="D988" s="185"/>
      <c r="E988" s="186">
        <v>2</v>
      </c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 t="s">
        <v>267</v>
      </c>
      <c r="AH988" s="166">
        <v>0</v>
      </c>
      <c r="AI988" s="166"/>
      <c r="AJ988" s="166"/>
      <c r="AK988" s="166"/>
      <c r="AL988" s="166"/>
      <c r="AM988" s="166"/>
      <c r="AN988" s="166"/>
      <c r="AO988" s="166"/>
      <c r="AP988" s="166"/>
      <c r="AQ988" s="166"/>
      <c r="AR988" s="166"/>
      <c r="AS988" s="166"/>
      <c r="AT988" s="166"/>
      <c r="AU988" s="166"/>
      <c r="AV988" s="166"/>
      <c r="AW988" s="166"/>
      <c r="AX988" s="166"/>
      <c r="AY988" s="166"/>
      <c r="AZ988" s="166"/>
      <c r="BA988" s="166"/>
      <c r="BB988" s="166"/>
      <c r="BC988" s="166"/>
      <c r="BD988" s="166"/>
      <c r="BE988" s="166"/>
      <c r="BF988" s="166"/>
      <c r="BG988" s="166"/>
      <c r="BH988" s="166"/>
    </row>
    <row r="989" spans="1:60" ht="12.75" outlineLevel="1">
      <c r="A989" s="182"/>
      <c r="B989" s="183"/>
      <c r="C989" s="184" t="s">
        <v>1427</v>
      </c>
      <c r="D989" s="185"/>
      <c r="E989" s="186">
        <v>3.5</v>
      </c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 t="s">
        <v>267</v>
      </c>
      <c r="AH989" s="166">
        <v>0</v>
      </c>
      <c r="AI989" s="166"/>
      <c r="AJ989" s="166"/>
      <c r="AK989" s="166"/>
      <c r="AL989" s="166"/>
      <c r="AM989" s="166"/>
      <c r="AN989" s="166"/>
      <c r="AO989" s="166"/>
      <c r="AP989" s="166"/>
      <c r="AQ989" s="166"/>
      <c r="AR989" s="166"/>
      <c r="AS989" s="166"/>
      <c r="AT989" s="166"/>
      <c r="AU989" s="166"/>
      <c r="AV989" s="166"/>
      <c r="AW989" s="166"/>
      <c r="AX989" s="166"/>
      <c r="AY989" s="166"/>
      <c r="AZ989" s="166"/>
      <c r="BA989" s="166"/>
      <c r="BB989" s="166"/>
      <c r="BC989" s="166"/>
      <c r="BD989" s="166"/>
      <c r="BE989" s="166"/>
      <c r="BF989" s="166"/>
      <c r="BG989" s="166"/>
      <c r="BH989" s="166"/>
    </row>
    <row r="990" spans="1:60" ht="22.5" outlineLevel="1">
      <c r="A990" s="167">
        <v>347</v>
      </c>
      <c r="B990" s="168" t="s">
        <v>1428</v>
      </c>
      <c r="C990" s="169" t="s">
        <v>1429</v>
      </c>
      <c r="D990" s="170" t="s">
        <v>294</v>
      </c>
      <c r="E990" s="171">
        <v>118.4</v>
      </c>
      <c r="F990" s="172"/>
      <c r="G990" s="173">
        <f>ROUND(E990*F990,2)</f>
        <v>0</v>
      </c>
      <c r="H990" s="164"/>
      <c r="I990" s="165">
        <f>ROUND(E990*H990,2)</f>
        <v>0</v>
      </c>
      <c r="J990" s="164"/>
      <c r="K990" s="165">
        <f>ROUND(E990*J990,2)</f>
        <v>0</v>
      </c>
      <c r="L990" s="165">
        <v>21</v>
      </c>
      <c r="M990" s="165">
        <f>G990*(1+L990/100)</f>
        <v>0</v>
      </c>
      <c r="N990" s="165">
        <v>0</v>
      </c>
      <c r="O990" s="165">
        <f>ROUND(E990*N990,2)</f>
        <v>0</v>
      </c>
      <c r="P990" s="165">
        <v>0</v>
      </c>
      <c r="Q990" s="165">
        <f>ROUND(E990*P990,2)</f>
        <v>0</v>
      </c>
      <c r="R990" s="165"/>
      <c r="S990" s="165" t="s">
        <v>220</v>
      </c>
      <c r="T990" s="165" t="s">
        <v>221</v>
      </c>
      <c r="U990" s="165">
        <v>0</v>
      </c>
      <c r="V990" s="165">
        <f>ROUND(E990*U990,2)</f>
        <v>0</v>
      </c>
      <c r="W990" s="165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 t="s">
        <v>1123</v>
      </c>
      <c r="AH990" s="166"/>
      <c r="AI990" s="166"/>
      <c r="AJ990" s="166"/>
      <c r="AK990" s="166"/>
      <c r="AL990" s="166"/>
      <c r="AM990" s="166"/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6"/>
      <c r="BF990" s="166"/>
      <c r="BG990" s="166"/>
      <c r="BH990" s="166"/>
    </row>
    <row r="991" spans="1:60" ht="12.75" outlineLevel="1">
      <c r="A991" s="182"/>
      <c r="B991" s="183"/>
      <c r="C991" s="184" t="s">
        <v>1430</v>
      </c>
      <c r="D991" s="185"/>
      <c r="E991" s="186">
        <v>118.4</v>
      </c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 t="s">
        <v>267</v>
      </c>
      <c r="AH991" s="166">
        <v>0</v>
      </c>
      <c r="AI991" s="166"/>
      <c r="AJ991" s="166"/>
      <c r="AK991" s="166"/>
      <c r="AL991" s="166"/>
      <c r="AM991" s="166"/>
      <c r="AN991" s="166"/>
      <c r="AO991" s="166"/>
      <c r="AP991" s="166"/>
      <c r="AQ991" s="166"/>
      <c r="AR991" s="166"/>
      <c r="AS991" s="166"/>
      <c r="AT991" s="166"/>
      <c r="AU991" s="166"/>
      <c r="AV991" s="166"/>
      <c r="AW991" s="166"/>
      <c r="AX991" s="166"/>
      <c r="AY991" s="166"/>
      <c r="AZ991" s="166"/>
      <c r="BA991" s="166"/>
      <c r="BB991" s="166"/>
      <c r="BC991" s="166"/>
      <c r="BD991" s="166"/>
      <c r="BE991" s="166"/>
      <c r="BF991" s="166"/>
      <c r="BG991" s="166"/>
      <c r="BH991" s="166"/>
    </row>
    <row r="992" spans="1:60" ht="12.75" outlineLevel="1">
      <c r="A992" s="167">
        <v>348</v>
      </c>
      <c r="B992" s="168" t="s">
        <v>1431</v>
      </c>
      <c r="C992" s="169" t="s">
        <v>1432</v>
      </c>
      <c r="D992" s="170" t="s">
        <v>288</v>
      </c>
      <c r="E992" s="171">
        <v>381.12</v>
      </c>
      <c r="F992" s="172"/>
      <c r="G992" s="173">
        <f>ROUND(E992*F992,2)</f>
        <v>0</v>
      </c>
      <c r="H992" s="164"/>
      <c r="I992" s="165">
        <f>ROUND(E992*H992,2)</f>
        <v>0</v>
      </c>
      <c r="J992" s="164"/>
      <c r="K992" s="165">
        <f>ROUND(E992*J992,2)</f>
        <v>0</v>
      </c>
      <c r="L992" s="165">
        <v>21</v>
      </c>
      <c r="M992" s="165">
        <f>G992*(1+L992/100)</f>
        <v>0</v>
      </c>
      <c r="N992" s="165">
        <v>0</v>
      </c>
      <c r="O992" s="165">
        <f>ROUND(E992*N992,2)</f>
        <v>0</v>
      </c>
      <c r="P992" s="165">
        <v>0</v>
      </c>
      <c r="Q992" s="165">
        <f>ROUND(E992*P992,2)</f>
        <v>0</v>
      </c>
      <c r="R992" s="165"/>
      <c r="S992" s="165" t="s">
        <v>243</v>
      </c>
      <c r="T992" s="165" t="s">
        <v>221</v>
      </c>
      <c r="U992" s="165">
        <v>0</v>
      </c>
      <c r="V992" s="165">
        <f>ROUND(E992*U992,2)</f>
        <v>0</v>
      </c>
      <c r="W992" s="165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 t="s">
        <v>282</v>
      </c>
      <c r="AH992" s="166"/>
      <c r="AI992" s="166"/>
      <c r="AJ992" s="166"/>
      <c r="AK992" s="166"/>
      <c r="AL992" s="166"/>
      <c r="AM992" s="166"/>
      <c r="AN992" s="166"/>
      <c r="AO992" s="166"/>
      <c r="AP992" s="166"/>
      <c r="AQ992" s="166"/>
      <c r="AR992" s="166"/>
      <c r="AS992" s="166"/>
      <c r="AT992" s="166"/>
      <c r="AU992" s="166"/>
      <c r="AV992" s="166"/>
      <c r="AW992" s="166"/>
      <c r="AX992" s="166"/>
      <c r="AY992" s="166"/>
      <c r="AZ992" s="166"/>
      <c r="BA992" s="166"/>
      <c r="BB992" s="166"/>
      <c r="BC992" s="166"/>
      <c r="BD992" s="166"/>
      <c r="BE992" s="166"/>
      <c r="BF992" s="166"/>
      <c r="BG992" s="166"/>
      <c r="BH992" s="166"/>
    </row>
    <row r="993" spans="1:60" ht="12.75" outlineLevel="1">
      <c r="A993" s="182"/>
      <c r="B993" s="183"/>
      <c r="C993" s="184" t="s">
        <v>1433</v>
      </c>
      <c r="D993" s="185"/>
      <c r="E993" s="186">
        <v>381.12</v>
      </c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 t="s">
        <v>267</v>
      </c>
      <c r="AH993" s="166">
        <v>0</v>
      </c>
      <c r="AI993" s="166"/>
      <c r="AJ993" s="166"/>
      <c r="AK993" s="166"/>
      <c r="AL993" s="166"/>
      <c r="AM993" s="166"/>
      <c r="AN993" s="166"/>
      <c r="AO993" s="166"/>
      <c r="AP993" s="166"/>
      <c r="AQ993" s="166"/>
      <c r="AR993" s="166"/>
      <c r="AS993" s="166"/>
      <c r="AT993" s="166"/>
      <c r="AU993" s="166"/>
      <c r="AV993" s="166"/>
      <c r="AW993" s="166"/>
      <c r="AX993" s="166"/>
      <c r="AY993" s="166"/>
      <c r="AZ993" s="166"/>
      <c r="BA993" s="166"/>
      <c r="BB993" s="166"/>
      <c r="BC993" s="166"/>
      <c r="BD993" s="166"/>
      <c r="BE993" s="166"/>
      <c r="BF993" s="166"/>
      <c r="BG993" s="166"/>
      <c r="BH993" s="166"/>
    </row>
    <row r="994" spans="1:60" ht="12.75" outlineLevel="1">
      <c r="A994" s="167">
        <v>349</v>
      </c>
      <c r="B994" s="168" t="s">
        <v>1434</v>
      </c>
      <c r="C994" s="169" t="s">
        <v>1435</v>
      </c>
      <c r="D994" s="170" t="s">
        <v>264</v>
      </c>
      <c r="E994" s="171">
        <v>106.23873</v>
      </c>
      <c r="F994" s="172"/>
      <c r="G994" s="173">
        <f>ROUND(E994*F994,2)</f>
        <v>0</v>
      </c>
      <c r="H994" s="164"/>
      <c r="I994" s="165">
        <f>ROUND(E994*H994,2)</f>
        <v>0</v>
      </c>
      <c r="J994" s="164"/>
      <c r="K994" s="165">
        <f>ROUND(E994*J994,2)</f>
        <v>0</v>
      </c>
      <c r="L994" s="165">
        <v>21</v>
      </c>
      <c r="M994" s="165">
        <f>G994*(1+L994/100)</f>
        <v>0</v>
      </c>
      <c r="N994" s="165">
        <v>0</v>
      </c>
      <c r="O994" s="165">
        <f>ROUND(E994*N994,2)</f>
        <v>0</v>
      </c>
      <c r="P994" s="165">
        <v>0</v>
      </c>
      <c r="Q994" s="165">
        <f>ROUND(E994*P994,2)</f>
        <v>0</v>
      </c>
      <c r="R994" s="165"/>
      <c r="S994" s="165" t="s">
        <v>243</v>
      </c>
      <c r="T994" s="165" t="s">
        <v>221</v>
      </c>
      <c r="U994" s="165">
        <v>0</v>
      </c>
      <c r="V994" s="165">
        <f>ROUND(E994*U994,2)</f>
        <v>0</v>
      </c>
      <c r="W994" s="165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 t="s">
        <v>282</v>
      </c>
      <c r="AH994" s="166"/>
      <c r="AI994" s="166"/>
      <c r="AJ994" s="166"/>
      <c r="AK994" s="166"/>
      <c r="AL994" s="166"/>
      <c r="AM994" s="166"/>
      <c r="AN994" s="166"/>
      <c r="AO994" s="166"/>
      <c r="AP994" s="166"/>
      <c r="AQ994" s="166"/>
      <c r="AR994" s="166"/>
      <c r="AS994" s="166"/>
      <c r="AT994" s="166"/>
      <c r="AU994" s="166"/>
      <c r="AV994" s="166"/>
      <c r="AW994" s="166"/>
      <c r="AX994" s="166"/>
      <c r="AY994" s="166"/>
      <c r="AZ994" s="166"/>
      <c r="BA994" s="166"/>
      <c r="BB994" s="166"/>
      <c r="BC994" s="166"/>
      <c r="BD994" s="166"/>
      <c r="BE994" s="166"/>
      <c r="BF994" s="166"/>
      <c r="BG994" s="166"/>
      <c r="BH994" s="166"/>
    </row>
    <row r="995" spans="1:60" ht="12.75" outlineLevel="1">
      <c r="A995" s="182"/>
      <c r="B995" s="183"/>
      <c r="C995" s="184" t="s">
        <v>1436</v>
      </c>
      <c r="D995" s="185"/>
      <c r="E995" s="186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 t="s">
        <v>267</v>
      </c>
      <c r="AH995" s="166">
        <v>0</v>
      </c>
      <c r="AI995" s="166"/>
      <c r="AJ995" s="166"/>
      <c r="AK995" s="166"/>
      <c r="AL995" s="166"/>
      <c r="AM995" s="166"/>
      <c r="AN995" s="166"/>
      <c r="AO995" s="166"/>
      <c r="AP995" s="166"/>
      <c r="AQ995" s="166"/>
      <c r="AR995" s="166"/>
      <c r="AS995" s="166"/>
      <c r="AT995" s="166"/>
      <c r="AU995" s="166"/>
      <c r="AV995" s="166"/>
      <c r="AW995" s="166"/>
      <c r="AX995" s="166"/>
      <c r="AY995" s="166"/>
      <c r="AZ995" s="166"/>
      <c r="BA995" s="166"/>
      <c r="BB995" s="166"/>
      <c r="BC995" s="166"/>
      <c r="BD995" s="166"/>
      <c r="BE995" s="166"/>
      <c r="BF995" s="166"/>
      <c r="BG995" s="166"/>
      <c r="BH995" s="166"/>
    </row>
    <row r="996" spans="1:60" ht="12.75" outlineLevel="1">
      <c r="A996" s="182"/>
      <c r="B996" s="183"/>
      <c r="C996" s="184" t="s">
        <v>1437</v>
      </c>
      <c r="D996" s="185"/>
      <c r="E996" s="186">
        <v>106.23873</v>
      </c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 t="s">
        <v>267</v>
      </c>
      <c r="AH996" s="166">
        <v>0</v>
      </c>
      <c r="AI996" s="166"/>
      <c r="AJ996" s="166"/>
      <c r="AK996" s="166"/>
      <c r="AL996" s="166"/>
      <c r="AM996" s="166"/>
      <c r="AN996" s="166"/>
      <c r="AO996" s="166"/>
      <c r="AP996" s="166"/>
      <c r="AQ996" s="166"/>
      <c r="AR996" s="166"/>
      <c r="AS996" s="166"/>
      <c r="AT996" s="166"/>
      <c r="AU996" s="166"/>
      <c r="AV996" s="166"/>
      <c r="AW996" s="166"/>
      <c r="AX996" s="166"/>
      <c r="AY996" s="166"/>
      <c r="AZ996" s="166"/>
      <c r="BA996" s="166"/>
      <c r="BB996" s="166"/>
      <c r="BC996" s="166"/>
      <c r="BD996" s="166"/>
      <c r="BE996" s="166"/>
      <c r="BF996" s="166"/>
      <c r="BG996" s="166"/>
      <c r="BH996" s="166"/>
    </row>
    <row r="997" spans="1:60" ht="33.75" outlineLevel="1">
      <c r="A997" s="167">
        <v>350</v>
      </c>
      <c r="B997" s="168" t="s">
        <v>1438</v>
      </c>
      <c r="C997" s="169" t="s">
        <v>1439</v>
      </c>
      <c r="D997" s="170" t="s">
        <v>288</v>
      </c>
      <c r="E997" s="171">
        <v>7.05</v>
      </c>
      <c r="F997" s="172"/>
      <c r="G997" s="173">
        <f>ROUND(E997*F997,2)</f>
        <v>0</v>
      </c>
      <c r="H997" s="164"/>
      <c r="I997" s="165">
        <f>ROUND(E997*H997,2)</f>
        <v>0</v>
      </c>
      <c r="J997" s="164"/>
      <c r="K997" s="165">
        <f>ROUND(E997*J997,2)</f>
        <v>0</v>
      </c>
      <c r="L997" s="165">
        <v>21</v>
      </c>
      <c r="M997" s="165">
        <f>G997*(1+L997/100)</f>
        <v>0</v>
      </c>
      <c r="N997" s="165">
        <v>0</v>
      </c>
      <c r="O997" s="165">
        <f>ROUND(E997*N997,2)</f>
        <v>0</v>
      </c>
      <c r="P997" s="165">
        <v>0</v>
      </c>
      <c r="Q997" s="165">
        <f>ROUND(E997*P997,2)</f>
        <v>0</v>
      </c>
      <c r="R997" s="165"/>
      <c r="S997" s="165" t="s">
        <v>243</v>
      </c>
      <c r="T997" s="165" t="s">
        <v>221</v>
      </c>
      <c r="U997" s="165">
        <v>0</v>
      </c>
      <c r="V997" s="165">
        <f>ROUND(E997*U997,2)</f>
        <v>0</v>
      </c>
      <c r="W997" s="165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 t="s">
        <v>282</v>
      </c>
      <c r="AH997" s="166"/>
      <c r="AI997" s="166"/>
      <c r="AJ997" s="166"/>
      <c r="AK997" s="166"/>
      <c r="AL997" s="166"/>
      <c r="AM997" s="166"/>
      <c r="AN997" s="166"/>
      <c r="AO997" s="166"/>
      <c r="AP997" s="166"/>
      <c r="AQ997" s="166"/>
      <c r="AR997" s="166"/>
      <c r="AS997" s="166"/>
      <c r="AT997" s="166"/>
      <c r="AU997" s="166"/>
      <c r="AV997" s="166"/>
      <c r="AW997" s="166"/>
      <c r="AX997" s="166"/>
      <c r="AY997" s="166"/>
      <c r="AZ997" s="166"/>
      <c r="BA997" s="166"/>
      <c r="BB997" s="166"/>
      <c r="BC997" s="166"/>
      <c r="BD997" s="166"/>
      <c r="BE997" s="166"/>
      <c r="BF997" s="166"/>
      <c r="BG997" s="166"/>
      <c r="BH997" s="166"/>
    </row>
    <row r="998" spans="1:60" ht="12.75" outlineLevel="1">
      <c r="A998" s="182"/>
      <c r="B998" s="183"/>
      <c r="C998" s="184" t="s">
        <v>1440</v>
      </c>
      <c r="D998" s="185"/>
      <c r="E998" s="186">
        <v>3.175</v>
      </c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 t="s">
        <v>267</v>
      </c>
      <c r="AH998" s="166">
        <v>0</v>
      </c>
      <c r="AI998" s="166"/>
      <c r="AJ998" s="166"/>
      <c r="AK998" s="166"/>
      <c r="AL998" s="166"/>
      <c r="AM998" s="166"/>
      <c r="AN998" s="166"/>
      <c r="AO998" s="166"/>
      <c r="AP998" s="166"/>
      <c r="AQ998" s="166"/>
      <c r="AR998" s="166"/>
      <c r="AS998" s="166"/>
      <c r="AT998" s="166"/>
      <c r="AU998" s="166"/>
      <c r="AV998" s="166"/>
      <c r="AW998" s="166"/>
      <c r="AX998" s="166"/>
      <c r="AY998" s="166"/>
      <c r="AZ998" s="166"/>
      <c r="BA998" s="166"/>
      <c r="BB998" s="166"/>
      <c r="BC998" s="166"/>
      <c r="BD998" s="166"/>
      <c r="BE998" s="166"/>
      <c r="BF998" s="166"/>
      <c r="BG998" s="166"/>
      <c r="BH998" s="166"/>
    </row>
    <row r="999" spans="1:60" ht="12.75" outlineLevel="1">
      <c r="A999" s="182"/>
      <c r="B999" s="183"/>
      <c r="C999" s="184" t="s">
        <v>1441</v>
      </c>
      <c r="D999" s="185"/>
      <c r="E999" s="186">
        <v>3.875</v>
      </c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 t="s">
        <v>267</v>
      </c>
      <c r="AH999" s="166">
        <v>0</v>
      </c>
      <c r="AI999" s="166"/>
      <c r="AJ999" s="166"/>
      <c r="AK999" s="166"/>
      <c r="AL999" s="166"/>
      <c r="AM999" s="166"/>
      <c r="AN999" s="166"/>
      <c r="AO999" s="166"/>
      <c r="AP999" s="166"/>
      <c r="AQ999" s="166"/>
      <c r="AR999" s="166"/>
      <c r="AS999" s="166"/>
      <c r="AT999" s="166"/>
      <c r="AU999" s="166"/>
      <c r="AV999" s="166"/>
      <c r="AW999" s="166"/>
      <c r="AX999" s="166"/>
      <c r="AY999" s="166"/>
      <c r="AZ999" s="166"/>
      <c r="BA999" s="166"/>
      <c r="BB999" s="166"/>
      <c r="BC999" s="166"/>
      <c r="BD999" s="166"/>
      <c r="BE999" s="166"/>
      <c r="BF999" s="166"/>
      <c r="BG999" s="166"/>
      <c r="BH999" s="166"/>
    </row>
    <row r="1000" spans="1:60" ht="22.5" outlineLevel="1">
      <c r="A1000" s="167">
        <v>351</v>
      </c>
      <c r="B1000" s="168" t="s">
        <v>1442</v>
      </c>
      <c r="C1000" s="169" t="s">
        <v>1443</v>
      </c>
      <c r="D1000" s="170" t="s">
        <v>294</v>
      </c>
      <c r="E1000" s="171">
        <v>667.35</v>
      </c>
      <c r="F1000" s="172"/>
      <c r="G1000" s="173">
        <f>ROUND(E1000*F1000,2)</f>
        <v>0</v>
      </c>
      <c r="H1000" s="164"/>
      <c r="I1000" s="165">
        <f>ROUND(E1000*H1000,2)</f>
        <v>0</v>
      </c>
      <c r="J1000" s="164"/>
      <c r="K1000" s="165">
        <f>ROUND(E1000*J1000,2)</f>
        <v>0</v>
      </c>
      <c r="L1000" s="165">
        <v>21</v>
      </c>
      <c r="M1000" s="165">
        <f>G1000*(1+L1000/100)</f>
        <v>0</v>
      </c>
      <c r="N1000" s="165">
        <v>0</v>
      </c>
      <c r="O1000" s="165">
        <f>ROUND(E1000*N1000,2)</f>
        <v>0</v>
      </c>
      <c r="P1000" s="165">
        <v>0</v>
      </c>
      <c r="Q1000" s="165">
        <f>ROUND(E1000*P1000,2)</f>
        <v>0</v>
      </c>
      <c r="R1000" s="165"/>
      <c r="S1000" s="165" t="s">
        <v>243</v>
      </c>
      <c r="T1000" s="165" t="s">
        <v>221</v>
      </c>
      <c r="U1000" s="165">
        <v>0</v>
      </c>
      <c r="V1000" s="165">
        <f>ROUND(E1000*U1000,2)</f>
        <v>0</v>
      </c>
      <c r="W1000" s="165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 t="s">
        <v>282</v>
      </c>
      <c r="AH1000" s="166"/>
      <c r="AI1000" s="166"/>
      <c r="AJ1000" s="166"/>
      <c r="AK1000" s="166"/>
      <c r="AL1000" s="166"/>
      <c r="AM1000" s="166"/>
      <c r="AN1000" s="166"/>
      <c r="AO1000" s="166"/>
      <c r="AP1000" s="166"/>
      <c r="AQ1000" s="166"/>
      <c r="AR1000" s="166"/>
      <c r="AS1000" s="166"/>
      <c r="AT1000" s="166"/>
      <c r="AU1000" s="166"/>
      <c r="AV1000" s="166"/>
      <c r="AW1000" s="166"/>
      <c r="AX1000" s="166"/>
      <c r="AY1000" s="166"/>
      <c r="AZ1000" s="166"/>
      <c r="BA1000" s="166"/>
      <c r="BB1000" s="166"/>
      <c r="BC1000" s="166"/>
      <c r="BD1000" s="166"/>
      <c r="BE1000" s="166"/>
      <c r="BF1000" s="166"/>
      <c r="BG1000" s="166"/>
      <c r="BH1000" s="166"/>
    </row>
    <row r="1001" spans="1:60" ht="12.75" outlineLevel="1">
      <c r="A1001" s="182"/>
      <c r="B1001" s="183"/>
      <c r="C1001" s="184" t="s">
        <v>453</v>
      </c>
      <c r="D1001" s="185"/>
      <c r="E1001" s="186"/>
      <c r="F1001" s="165"/>
      <c r="G1001" s="165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  <c r="U1001" s="165"/>
      <c r="V1001" s="165"/>
      <c r="W1001" s="165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 t="s">
        <v>267</v>
      </c>
      <c r="AH1001" s="166">
        <v>0</v>
      </c>
      <c r="AI1001" s="166"/>
      <c r="AJ1001" s="166"/>
      <c r="AK1001" s="166"/>
      <c r="AL1001" s="166"/>
      <c r="AM1001" s="166"/>
      <c r="AN1001" s="166"/>
      <c r="AO1001" s="166"/>
      <c r="AP1001" s="166"/>
      <c r="AQ1001" s="166"/>
      <c r="AR1001" s="166"/>
      <c r="AS1001" s="166"/>
      <c r="AT1001" s="166"/>
      <c r="AU1001" s="166"/>
      <c r="AV1001" s="166"/>
      <c r="AW1001" s="166"/>
      <c r="AX1001" s="166"/>
      <c r="AY1001" s="166"/>
      <c r="AZ1001" s="166"/>
      <c r="BA1001" s="166"/>
      <c r="BB1001" s="166"/>
      <c r="BC1001" s="166"/>
      <c r="BD1001" s="166"/>
      <c r="BE1001" s="166"/>
      <c r="BF1001" s="166"/>
      <c r="BG1001" s="166"/>
      <c r="BH1001" s="166"/>
    </row>
    <row r="1002" spans="1:60" ht="12.75" outlineLevel="1">
      <c r="A1002" s="182"/>
      <c r="B1002" s="183"/>
      <c r="C1002" s="184" t="s">
        <v>454</v>
      </c>
      <c r="D1002" s="185"/>
      <c r="E1002" s="186"/>
      <c r="F1002" s="165"/>
      <c r="G1002" s="165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  <c r="U1002" s="165"/>
      <c r="V1002" s="165"/>
      <c r="W1002" s="165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 t="s">
        <v>267</v>
      </c>
      <c r="AH1002" s="166">
        <v>0</v>
      </c>
      <c r="AI1002" s="166"/>
      <c r="AJ1002" s="166"/>
      <c r="AK1002" s="166"/>
      <c r="AL1002" s="166"/>
      <c r="AM1002" s="166"/>
      <c r="AN1002" s="166"/>
      <c r="AO1002" s="166"/>
      <c r="AP1002" s="166"/>
      <c r="AQ1002" s="166"/>
      <c r="AR1002" s="166"/>
      <c r="AS1002" s="166"/>
      <c r="AT1002" s="166"/>
      <c r="AU1002" s="166"/>
      <c r="AV1002" s="166"/>
      <c r="AW1002" s="166"/>
      <c r="AX1002" s="166"/>
      <c r="AY1002" s="166"/>
      <c r="AZ1002" s="166"/>
      <c r="BA1002" s="166"/>
      <c r="BB1002" s="166"/>
      <c r="BC1002" s="166"/>
      <c r="BD1002" s="166"/>
      <c r="BE1002" s="166"/>
      <c r="BF1002" s="166"/>
      <c r="BG1002" s="166"/>
      <c r="BH1002" s="166"/>
    </row>
    <row r="1003" spans="1:60" ht="12.75" outlineLevel="1">
      <c r="A1003" s="182"/>
      <c r="B1003" s="183"/>
      <c r="C1003" s="184" t="s">
        <v>1444</v>
      </c>
      <c r="D1003" s="185"/>
      <c r="E1003" s="186">
        <v>187.83</v>
      </c>
      <c r="F1003" s="165"/>
      <c r="G1003" s="165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  <c r="U1003" s="165"/>
      <c r="V1003" s="165"/>
      <c r="W1003" s="165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 t="s">
        <v>267</v>
      </c>
      <c r="AH1003" s="166">
        <v>0</v>
      </c>
      <c r="AI1003" s="166"/>
      <c r="AJ1003" s="166"/>
      <c r="AK1003" s="166"/>
      <c r="AL1003" s="166"/>
      <c r="AM1003" s="166"/>
      <c r="AN1003" s="166"/>
      <c r="AO1003" s="166"/>
      <c r="AP1003" s="166"/>
      <c r="AQ1003" s="166"/>
      <c r="AR1003" s="166"/>
      <c r="AS1003" s="166"/>
      <c r="AT1003" s="166"/>
      <c r="AU1003" s="166"/>
      <c r="AV1003" s="166"/>
      <c r="AW1003" s="166"/>
      <c r="AX1003" s="166"/>
      <c r="AY1003" s="166"/>
      <c r="AZ1003" s="166"/>
      <c r="BA1003" s="166"/>
      <c r="BB1003" s="166"/>
      <c r="BC1003" s="166"/>
      <c r="BD1003" s="166"/>
      <c r="BE1003" s="166"/>
      <c r="BF1003" s="166"/>
      <c r="BG1003" s="166"/>
      <c r="BH1003" s="166"/>
    </row>
    <row r="1004" spans="1:60" ht="12.75" outlineLevel="1">
      <c r="A1004" s="182"/>
      <c r="B1004" s="183"/>
      <c r="C1004" s="184" t="s">
        <v>1445</v>
      </c>
      <c r="D1004" s="185"/>
      <c r="E1004" s="186">
        <v>75.06</v>
      </c>
      <c r="F1004" s="165"/>
      <c r="G1004" s="165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  <c r="U1004" s="165"/>
      <c r="V1004" s="165"/>
      <c r="W1004" s="165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 t="s">
        <v>267</v>
      </c>
      <c r="AH1004" s="166">
        <v>0</v>
      </c>
      <c r="AI1004" s="166"/>
      <c r="AJ1004" s="166"/>
      <c r="AK1004" s="166"/>
      <c r="AL1004" s="166"/>
      <c r="AM1004" s="166"/>
      <c r="AN1004" s="166"/>
      <c r="AO1004" s="166"/>
      <c r="AP1004" s="166"/>
      <c r="AQ1004" s="166"/>
      <c r="AR1004" s="166"/>
      <c r="AS1004" s="166"/>
      <c r="AT1004" s="166"/>
      <c r="AU1004" s="166"/>
      <c r="AV1004" s="166"/>
      <c r="AW1004" s="166"/>
      <c r="AX1004" s="166"/>
      <c r="AY1004" s="166"/>
      <c r="AZ1004" s="166"/>
      <c r="BA1004" s="166"/>
      <c r="BB1004" s="166"/>
      <c r="BC1004" s="166"/>
      <c r="BD1004" s="166"/>
      <c r="BE1004" s="166"/>
      <c r="BF1004" s="166"/>
      <c r="BG1004" s="166"/>
      <c r="BH1004" s="166"/>
    </row>
    <row r="1005" spans="1:60" ht="12.75" outlineLevel="1">
      <c r="A1005" s="182"/>
      <c r="B1005" s="183"/>
      <c r="C1005" s="184" t="s">
        <v>1446</v>
      </c>
      <c r="D1005" s="185"/>
      <c r="E1005" s="186">
        <v>28.8</v>
      </c>
      <c r="F1005" s="165"/>
      <c r="G1005" s="165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  <c r="U1005" s="165"/>
      <c r="V1005" s="165"/>
      <c r="W1005" s="165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 t="s">
        <v>267</v>
      </c>
      <c r="AH1005" s="166">
        <v>0</v>
      </c>
      <c r="AI1005" s="166"/>
      <c r="AJ1005" s="166"/>
      <c r="AK1005" s="166"/>
      <c r="AL1005" s="166"/>
      <c r="AM1005" s="166"/>
      <c r="AN1005" s="166"/>
      <c r="AO1005" s="166"/>
      <c r="AP1005" s="166"/>
      <c r="AQ1005" s="166"/>
      <c r="AR1005" s="166"/>
      <c r="AS1005" s="166"/>
      <c r="AT1005" s="166"/>
      <c r="AU1005" s="166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6"/>
      <c r="BF1005" s="166"/>
      <c r="BG1005" s="166"/>
      <c r="BH1005" s="166"/>
    </row>
    <row r="1006" spans="1:60" ht="12.75" outlineLevel="1">
      <c r="A1006" s="182"/>
      <c r="B1006" s="183"/>
      <c r="C1006" s="184" t="s">
        <v>1447</v>
      </c>
      <c r="D1006" s="185"/>
      <c r="E1006" s="186">
        <v>375.66</v>
      </c>
      <c r="F1006" s="165"/>
      <c r="G1006" s="165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  <c r="U1006" s="165"/>
      <c r="V1006" s="165"/>
      <c r="W1006" s="165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 t="s">
        <v>267</v>
      </c>
      <c r="AH1006" s="166">
        <v>0</v>
      </c>
      <c r="AI1006" s="166"/>
      <c r="AJ1006" s="166"/>
      <c r="AK1006" s="166"/>
      <c r="AL1006" s="166"/>
      <c r="AM1006" s="166"/>
      <c r="AN1006" s="166"/>
      <c r="AO1006" s="166"/>
      <c r="AP1006" s="166"/>
      <c r="AQ1006" s="166"/>
      <c r="AR1006" s="166"/>
      <c r="AS1006" s="166"/>
      <c r="AT1006" s="166"/>
      <c r="AU1006" s="166"/>
      <c r="AV1006" s="166"/>
      <c r="AW1006" s="166"/>
      <c r="AX1006" s="166"/>
      <c r="AY1006" s="166"/>
      <c r="AZ1006" s="166"/>
      <c r="BA1006" s="166"/>
      <c r="BB1006" s="166"/>
      <c r="BC1006" s="166"/>
      <c r="BD1006" s="166"/>
      <c r="BE1006" s="166"/>
      <c r="BF1006" s="166"/>
      <c r="BG1006" s="166"/>
      <c r="BH1006" s="166"/>
    </row>
    <row r="1007" spans="1:60" ht="22.5" outlineLevel="1">
      <c r="A1007" s="167">
        <v>352</v>
      </c>
      <c r="B1007" s="168" t="s">
        <v>1448</v>
      </c>
      <c r="C1007" s="169" t="s">
        <v>1449</v>
      </c>
      <c r="D1007" s="170" t="s">
        <v>294</v>
      </c>
      <c r="E1007" s="171">
        <v>90</v>
      </c>
      <c r="F1007" s="172"/>
      <c r="G1007" s="173">
        <f>ROUND(E1007*F1007,2)</f>
        <v>0</v>
      </c>
      <c r="H1007" s="164"/>
      <c r="I1007" s="165">
        <f>ROUND(E1007*H1007,2)</f>
        <v>0</v>
      </c>
      <c r="J1007" s="164"/>
      <c r="K1007" s="165">
        <f>ROUND(E1007*J1007,2)</f>
        <v>0</v>
      </c>
      <c r="L1007" s="165">
        <v>21</v>
      </c>
      <c r="M1007" s="165">
        <f>G1007*(1+L1007/100)</f>
        <v>0</v>
      </c>
      <c r="N1007" s="165">
        <v>0</v>
      </c>
      <c r="O1007" s="165">
        <f>ROUND(E1007*N1007,2)</f>
        <v>0</v>
      </c>
      <c r="P1007" s="165">
        <v>0</v>
      </c>
      <c r="Q1007" s="165">
        <f>ROUND(E1007*P1007,2)</f>
        <v>0</v>
      </c>
      <c r="R1007" s="165" t="s">
        <v>219</v>
      </c>
      <c r="S1007" s="165" t="s">
        <v>220</v>
      </c>
      <c r="T1007" s="165" t="s">
        <v>221</v>
      </c>
      <c r="U1007" s="165">
        <v>0</v>
      </c>
      <c r="V1007" s="165">
        <f>ROUND(E1007*U1007,2)</f>
        <v>0</v>
      </c>
      <c r="W1007" s="165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 t="s">
        <v>222</v>
      </c>
      <c r="AH1007" s="166"/>
      <c r="AI1007" s="166"/>
      <c r="AJ1007" s="166"/>
      <c r="AK1007" s="166"/>
      <c r="AL1007" s="166"/>
      <c r="AM1007" s="166"/>
      <c r="AN1007" s="166"/>
      <c r="AO1007" s="166"/>
      <c r="AP1007" s="166"/>
      <c r="AQ1007" s="166"/>
      <c r="AR1007" s="166"/>
      <c r="AS1007" s="166"/>
      <c r="AT1007" s="166"/>
      <c r="AU1007" s="166"/>
      <c r="AV1007" s="166"/>
      <c r="AW1007" s="166"/>
      <c r="AX1007" s="166"/>
      <c r="AY1007" s="166"/>
      <c r="AZ1007" s="166"/>
      <c r="BA1007" s="166"/>
      <c r="BB1007" s="166"/>
      <c r="BC1007" s="166"/>
      <c r="BD1007" s="166"/>
      <c r="BE1007" s="166"/>
      <c r="BF1007" s="166"/>
      <c r="BG1007" s="166"/>
      <c r="BH1007" s="166"/>
    </row>
    <row r="1008" spans="1:60" ht="12.75" outlineLevel="1">
      <c r="A1008" s="182"/>
      <c r="B1008" s="183"/>
      <c r="C1008" s="184" t="s">
        <v>1450</v>
      </c>
      <c r="D1008" s="185"/>
      <c r="E1008" s="186">
        <v>90</v>
      </c>
      <c r="F1008" s="165"/>
      <c r="G1008" s="165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  <c r="U1008" s="165"/>
      <c r="V1008" s="165"/>
      <c r="W1008" s="165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 t="s">
        <v>267</v>
      </c>
      <c r="AH1008" s="166">
        <v>0</v>
      </c>
      <c r="AI1008" s="166"/>
      <c r="AJ1008" s="166"/>
      <c r="AK1008" s="166"/>
      <c r="AL1008" s="166"/>
      <c r="AM1008" s="166"/>
      <c r="AN1008" s="166"/>
      <c r="AO1008" s="166"/>
      <c r="AP1008" s="166"/>
      <c r="AQ1008" s="166"/>
      <c r="AR1008" s="166"/>
      <c r="AS1008" s="166"/>
      <c r="AT1008" s="166"/>
      <c r="AU1008" s="166"/>
      <c r="AV1008" s="166"/>
      <c r="AW1008" s="166"/>
      <c r="AX1008" s="166"/>
      <c r="AY1008" s="166"/>
      <c r="AZ1008" s="166"/>
      <c r="BA1008" s="166"/>
      <c r="BB1008" s="166"/>
      <c r="BC1008" s="166"/>
      <c r="BD1008" s="166"/>
      <c r="BE1008" s="166"/>
      <c r="BF1008" s="166"/>
      <c r="BG1008" s="166"/>
      <c r="BH1008" s="166"/>
    </row>
    <row r="1009" spans="1:60" ht="33.75" outlineLevel="1">
      <c r="A1009" s="167">
        <v>353</v>
      </c>
      <c r="B1009" s="168" t="s">
        <v>1451</v>
      </c>
      <c r="C1009" s="169" t="s">
        <v>1452</v>
      </c>
      <c r="D1009" s="170" t="s">
        <v>288</v>
      </c>
      <c r="E1009" s="171">
        <v>59.248</v>
      </c>
      <c r="F1009" s="172"/>
      <c r="G1009" s="173">
        <f>ROUND(E1009*F1009,2)</f>
        <v>0</v>
      </c>
      <c r="H1009" s="164"/>
      <c r="I1009" s="165">
        <f>ROUND(E1009*H1009,2)</f>
        <v>0</v>
      </c>
      <c r="J1009" s="164"/>
      <c r="K1009" s="165">
        <f>ROUND(E1009*J1009,2)</f>
        <v>0</v>
      </c>
      <c r="L1009" s="165">
        <v>21</v>
      </c>
      <c r="M1009" s="165">
        <f>G1009*(1+L1009/100)</f>
        <v>0</v>
      </c>
      <c r="N1009" s="165">
        <v>0</v>
      </c>
      <c r="O1009" s="165">
        <f>ROUND(E1009*N1009,2)</f>
        <v>0</v>
      </c>
      <c r="P1009" s="165">
        <v>0</v>
      </c>
      <c r="Q1009" s="165">
        <f>ROUND(E1009*P1009,2)</f>
        <v>0</v>
      </c>
      <c r="R1009" s="165" t="s">
        <v>219</v>
      </c>
      <c r="S1009" s="165" t="s">
        <v>220</v>
      </c>
      <c r="T1009" s="165" t="s">
        <v>221</v>
      </c>
      <c r="U1009" s="165">
        <v>0</v>
      </c>
      <c r="V1009" s="165">
        <f>ROUND(E1009*U1009,2)</f>
        <v>0</v>
      </c>
      <c r="W1009" s="165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 t="s">
        <v>222</v>
      </c>
      <c r="AH1009" s="166"/>
      <c r="AI1009" s="166"/>
      <c r="AJ1009" s="166"/>
      <c r="AK1009" s="166"/>
      <c r="AL1009" s="166"/>
      <c r="AM1009" s="166"/>
      <c r="AN1009" s="166"/>
      <c r="AO1009" s="166"/>
      <c r="AP1009" s="166"/>
      <c r="AQ1009" s="166"/>
      <c r="AR1009" s="166"/>
      <c r="AS1009" s="166"/>
      <c r="AT1009" s="166"/>
      <c r="AU1009" s="166"/>
      <c r="AV1009" s="166"/>
      <c r="AW1009" s="166"/>
      <c r="AX1009" s="166"/>
      <c r="AY1009" s="166"/>
      <c r="AZ1009" s="166"/>
      <c r="BA1009" s="166"/>
      <c r="BB1009" s="166"/>
      <c r="BC1009" s="166"/>
      <c r="BD1009" s="166"/>
      <c r="BE1009" s="166"/>
      <c r="BF1009" s="166"/>
      <c r="BG1009" s="166"/>
      <c r="BH1009" s="166"/>
    </row>
    <row r="1010" spans="1:60" ht="12.75" outlineLevel="1">
      <c r="A1010" s="182"/>
      <c r="B1010" s="183"/>
      <c r="C1010" s="184" t="s">
        <v>1453</v>
      </c>
      <c r="D1010" s="185"/>
      <c r="E1010" s="186">
        <v>40.848</v>
      </c>
      <c r="F1010" s="165"/>
      <c r="G1010" s="165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  <c r="U1010" s="165"/>
      <c r="V1010" s="165"/>
      <c r="W1010" s="165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 t="s">
        <v>267</v>
      </c>
      <c r="AH1010" s="166">
        <v>0</v>
      </c>
      <c r="AI1010" s="166"/>
      <c r="AJ1010" s="166"/>
      <c r="AK1010" s="166"/>
      <c r="AL1010" s="166"/>
      <c r="AM1010" s="166"/>
      <c r="AN1010" s="166"/>
      <c r="AO1010" s="166"/>
      <c r="AP1010" s="166"/>
      <c r="AQ1010" s="166"/>
      <c r="AR1010" s="166"/>
      <c r="AS1010" s="166"/>
      <c r="AT1010" s="166"/>
      <c r="AU1010" s="166"/>
      <c r="AV1010" s="166"/>
      <c r="AW1010" s="166"/>
      <c r="AX1010" s="166"/>
      <c r="AY1010" s="166"/>
      <c r="AZ1010" s="166"/>
      <c r="BA1010" s="166"/>
      <c r="BB1010" s="166"/>
      <c r="BC1010" s="166"/>
      <c r="BD1010" s="166"/>
      <c r="BE1010" s="166"/>
      <c r="BF1010" s="166"/>
      <c r="BG1010" s="166"/>
      <c r="BH1010" s="166"/>
    </row>
    <row r="1011" spans="1:60" ht="12.75" outlineLevel="1">
      <c r="A1011" s="182"/>
      <c r="B1011" s="183"/>
      <c r="C1011" s="184" t="s">
        <v>1454</v>
      </c>
      <c r="D1011" s="185"/>
      <c r="E1011" s="186">
        <v>18.4</v>
      </c>
      <c r="F1011" s="165"/>
      <c r="G1011" s="165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  <c r="U1011" s="165"/>
      <c r="V1011" s="165"/>
      <c r="W1011" s="165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 t="s">
        <v>267</v>
      </c>
      <c r="AH1011" s="166">
        <v>0</v>
      </c>
      <c r="AI1011" s="166"/>
      <c r="AJ1011" s="166"/>
      <c r="AK1011" s="166"/>
      <c r="AL1011" s="166"/>
      <c r="AM1011" s="166"/>
      <c r="AN1011" s="166"/>
      <c r="AO1011" s="166"/>
      <c r="AP1011" s="166"/>
      <c r="AQ1011" s="166"/>
      <c r="AR1011" s="166"/>
      <c r="AS1011" s="166"/>
      <c r="AT1011" s="166"/>
      <c r="AU1011" s="166"/>
      <c r="AV1011" s="166"/>
      <c r="AW1011" s="166"/>
      <c r="AX1011" s="166"/>
      <c r="AY1011" s="166"/>
      <c r="AZ1011" s="166"/>
      <c r="BA1011" s="166"/>
      <c r="BB1011" s="166"/>
      <c r="BC1011" s="166"/>
      <c r="BD1011" s="166"/>
      <c r="BE1011" s="166"/>
      <c r="BF1011" s="166"/>
      <c r="BG1011" s="166"/>
      <c r="BH1011" s="166"/>
    </row>
    <row r="1012" spans="1:60" ht="12.75" outlineLevel="1">
      <c r="A1012" s="167">
        <v>354</v>
      </c>
      <c r="B1012" s="168" t="s">
        <v>1455</v>
      </c>
      <c r="C1012" s="169" t="s">
        <v>1456</v>
      </c>
      <c r="D1012" s="170" t="s">
        <v>264</v>
      </c>
      <c r="E1012" s="171">
        <v>32.33155</v>
      </c>
      <c r="F1012" s="172"/>
      <c r="G1012" s="173">
        <f>ROUND(E1012*F1012,2)</f>
        <v>0</v>
      </c>
      <c r="H1012" s="164"/>
      <c r="I1012" s="165">
        <f>ROUND(E1012*H1012,2)</f>
        <v>0</v>
      </c>
      <c r="J1012" s="164"/>
      <c r="K1012" s="165">
        <f>ROUND(E1012*J1012,2)</f>
        <v>0</v>
      </c>
      <c r="L1012" s="165">
        <v>21</v>
      </c>
      <c r="M1012" s="165">
        <f>G1012*(1+L1012/100)</f>
        <v>0</v>
      </c>
      <c r="N1012" s="165">
        <v>0</v>
      </c>
      <c r="O1012" s="165">
        <f>ROUND(E1012*N1012,2)</f>
        <v>0</v>
      </c>
      <c r="P1012" s="165">
        <v>0</v>
      </c>
      <c r="Q1012" s="165">
        <f>ROUND(E1012*P1012,2)</f>
        <v>0</v>
      </c>
      <c r="R1012" s="165"/>
      <c r="S1012" s="165" t="s">
        <v>243</v>
      </c>
      <c r="T1012" s="165" t="s">
        <v>221</v>
      </c>
      <c r="U1012" s="165">
        <v>0</v>
      </c>
      <c r="V1012" s="165">
        <f>ROUND(E1012*U1012,2)</f>
        <v>0</v>
      </c>
      <c r="W1012" s="165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 t="s">
        <v>840</v>
      </c>
      <c r="AH1012" s="166"/>
      <c r="AI1012" s="166"/>
      <c r="AJ1012" s="166"/>
      <c r="AK1012" s="166"/>
      <c r="AL1012" s="166"/>
      <c r="AM1012" s="166"/>
      <c r="AN1012" s="166"/>
      <c r="AO1012" s="166"/>
      <c r="AP1012" s="166"/>
      <c r="AQ1012" s="166"/>
      <c r="AR1012" s="166"/>
      <c r="AS1012" s="166"/>
      <c r="AT1012" s="166"/>
      <c r="AU1012" s="166"/>
      <c r="AV1012" s="166"/>
      <c r="AW1012" s="166"/>
      <c r="AX1012" s="166"/>
      <c r="AY1012" s="166"/>
      <c r="AZ1012" s="166"/>
      <c r="BA1012" s="166"/>
      <c r="BB1012" s="166"/>
      <c r="BC1012" s="166"/>
      <c r="BD1012" s="166"/>
      <c r="BE1012" s="166"/>
      <c r="BF1012" s="166"/>
      <c r="BG1012" s="166"/>
      <c r="BH1012" s="166"/>
    </row>
    <row r="1013" spans="1:60" ht="12.75" outlineLevel="1">
      <c r="A1013" s="182"/>
      <c r="B1013" s="183"/>
      <c r="C1013" s="184" t="s">
        <v>451</v>
      </c>
      <c r="D1013" s="185"/>
      <c r="E1013" s="186"/>
      <c r="F1013" s="165"/>
      <c r="G1013" s="165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  <c r="U1013" s="165"/>
      <c r="V1013" s="165"/>
      <c r="W1013" s="165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 t="s">
        <v>267</v>
      </c>
      <c r="AH1013" s="166">
        <v>0</v>
      </c>
      <c r="AI1013" s="166"/>
      <c r="AJ1013" s="166"/>
      <c r="AK1013" s="166"/>
      <c r="AL1013" s="166"/>
      <c r="AM1013" s="166"/>
      <c r="AN1013" s="166"/>
      <c r="AO1013" s="166"/>
      <c r="AP1013" s="166"/>
      <c r="AQ1013" s="166"/>
      <c r="AR1013" s="166"/>
      <c r="AS1013" s="166"/>
      <c r="AT1013" s="166"/>
      <c r="AU1013" s="166"/>
      <c r="AV1013" s="166"/>
      <c r="AW1013" s="166"/>
      <c r="AX1013" s="166"/>
      <c r="AY1013" s="166"/>
      <c r="AZ1013" s="166"/>
      <c r="BA1013" s="166"/>
      <c r="BB1013" s="166"/>
      <c r="BC1013" s="166"/>
      <c r="BD1013" s="166"/>
      <c r="BE1013" s="166"/>
      <c r="BF1013" s="166"/>
      <c r="BG1013" s="166"/>
      <c r="BH1013" s="166"/>
    </row>
    <row r="1014" spans="1:60" ht="12.75" outlineLevel="1">
      <c r="A1014" s="182"/>
      <c r="B1014" s="183"/>
      <c r="C1014" s="184" t="s">
        <v>1457</v>
      </c>
      <c r="D1014" s="185"/>
      <c r="E1014" s="186">
        <v>1.2671999999999999</v>
      </c>
      <c r="F1014" s="165"/>
      <c r="G1014" s="165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  <c r="U1014" s="165"/>
      <c r="V1014" s="165"/>
      <c r="W1014" s="165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 t="s">
        <v>267</v>
      </c>
      <c r="AH1014" s="166">
        <v>0</v>
      </c>
      <c r="AI1014" s="166"/>
      <c r="AJ1014" s="166"/>
      <c r="AK1014" s="166"/>
      <c r="AL1014" s="166"/>
      <c r="AM1014" s="166"/>
      <c r="AN1014" s="166"/>
      <c r="AO1014" s="166"/>
      <c r="AP1014" s="166"/>
      <c r="AQ1014" s="166"/>
      <c r="AR1014" s="166"/>
      <c r="AS1014" s="166"/>
      <c r="AT1014" s="166"/>
      <c r="AU1014" s="166"/>
      <c r="AV1014" s="166"/>
      <c r="AW1014" s="166"/>
      <c r="AX1014" s="166"/>
      <c r="AY1014" s="166"/>
      <c r="AZ1014" s="166"/>
      <c r="BA1014" s="166"/>
      <c r="BB1014" s="166"/>
      <c r="BC1014" s="166"/>
      <c r="BD1014" s="166"/>
      <c r="BE1014" s="166"/>
      <c r="BF1014" s="166"/>
      <c r="BG1014" s="166"/>
      <c r="BH1014" s="166"/>
    </row>
    <row r="1015" spans="1:60" ht="12.75" outlineLevel="1">
      <c r="A1015" s="182"/>
      <c r="B1015" s="183"/>
      <c r="C1015" s="184" t="s">
        <v>1458</v>
      </c>
      <c r="D1015" s="185"/>
      <c r="E1015" s="186">
        <v>0.88704</v>
      </c>
      <c r="F1015" s="165"/>
      <c r="G1015" s="165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  <c r="U1015" s="165"/>
      <c r="V1015" s="165"/>
      <c r="W1015" s="165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 t="s">
        <v>267</v>
      </c>
      <c r="AH1015" s="166">
        <v>0</v>
      </c>
      <c r="AI1015" s="166"/>
      <c r="AJ1015" s="166"/>
      <c r="AK1015" s="166"/>
      <c r="AL1015" s="166"/>
      <c r="AM1015" s="166"/>
      <c r="AN1015" s="166"/>
      <c r="AO1015" s="166"/>
      <c r="AP1015" s="166"/>
      <c r="AQ1015" s="166"/>
      <c r="AR1015" s="166"/>
      <c r="AS1015" s="166"/>
      <c r="AT1015" s="166"/>
      <c r="AU1015" s="166"/>
      <c r="AV1015" s="166"/>
      <c r="AW1015" s="166"/>
      <c r="AX1015" s="166"/>
      <c r="AY1015" s="166"/>
      <c r="AZ1015" s="166"/>
      <c r="BA1015" s="166"/>
      <c r="BB1015" s="166"/>
      <c r="BC1015" s="166"/>
      <c r="BD1015" s="166"/>
      <c r="BE1015" s="166"/>
      <c r="BF1015" s="166"/>
      <c r="BG1015" s="166"/>
      <c r="BH1015" s="166"/>
    </row>
    <row r="1016" spans="1:60" ht="12.75" outlineLevel="1">
      <c r="A1016" s="182"/>
      <c r="B1016" s="183"/>
      <c r="C1016" s="184" t="s">
        <v>1459</v>
      </c>
      <c r="D1016" s="185"/>
      <c r="E1016" s="186">
        <v>15.5496</v>
      </c>
      <c r="F1016" s="165"/>
      <c r="G1016" s="165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  <c r="U1016" s="165"/>
      <c r="V1016" s="165"/>
      <c r="W1016" s="165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 t="s">
        <v>267</v>
      </c>
      <c r="AH1016" s="166">
        <v>0</v>
      </c>
      <c r="AI1016" s="166"/>
      <c r="AJ1016" s="166"/>
      <c r="AK1016" s="166"/>
      <c r="AL1016" s="166"/>
      <c r="AM1016" s="166"/>
      <c r="AN1016" s="166"/>
      <c r="AO1016" s="166"/>
      <c r="AP1016" s="166"/>
      <c r="AQ1016" s="166"/>
      <c r="AR1016" s="166"/>
      <c r="AS1016" s="166"/>
      <c r="AT1016" s="166"/>
      <c r="AU1016" s="166"/>
      <c r="AV1016" s="166"/>
      <c r="AW1016" s="166"/>
      <c r="AX1016" s="166"/>
      <c r="AY1016" s="166"/>
      <c r="AZ1016" s="166"/>
      <c r="BA1016" s="166"/>
      <c r="BB1016" s="166"/>
      <c r="BC1016" s="166"/>
      <c r="BD1016" s="166"/>
      <c r="BE1016" s="166"/>
      <c r="BF1016" s="166"/>
      <c r="BG1016" s="166"/>
      <c r="BH1016" s="166"/>
    </row>
    <row r="1017" spans="1:60" ht="12.75" outlineLevel="1">
      <c r="A1017" s="182"/>
      <c r="B1017" s="183"/>
      <c r="C1017" s="184" t="s">
        <v>1460</v>
      </c>
      <c r="D1017" s="185"/>
      <c r="E1017" s="186">
        <v>8.83872</v>
      </c>
      <c r="F1017" s="165"/>
      <c r="G1017" s="165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  <c r="U1017" s="165"/>
      <c r="V1017" s="165"/>
      <c r="W1017" s="165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 t="s">
        <v>267</v>
      </c>
      <c r="AH1017" s="166">
        <v>0</v>
      </c>
      <c r="AI1017" s="166"/>
      <c r="AJ1017" s="166"/>
      <c r="AK1017" s="166"/>
      <c r="AL1017" s="166"/>
      <c r="AM1017" s="166"/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6"/>
      <c r="BG1017" s="166"/>
      <c r="BH1017" s="166"/>
    </row>
    <row r="1018" spans="1:60" ht="12.75" outlineLevel="1">
      <c r="A1018" s="182"/>
      <c r="B1018" s="183"/>
      <c r="C1018" s="184" t="s">
        <v>1461</v>
      </c>
      <c r="D1018" s="185"/>
      <c r="E1018" s="186">
        <v>1.99584</v>
      </c>
      <c r="F1018" s="165"/>
      <c r="G1018" s="165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  <c r="U1018" s="165"/>
      <c r="V1018" s="165"/>
      <c r="W1018" s="165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 t="s">
        <v>267</v>
      </c>
      <c r="AH1018" s="166">
        <v>0</v>
      </c>
      <c r="AI1018" s="166"/>
      <c r="AJ1018" s="166"/>
      <c r="AK1018" s="166"/>
      <c r="AL1018" s="166"/>
      <c r="AM1018" s="166"/>
      <c r="AN1018" s="166"/>
      <c r="AO1018" s="166"/>
      <c r="AP1018" s="166"/>
      <c r="AQ1018" s="166"/>
      <c r="AR1018" s="166"/>
      <c r="AS1018" s="166"/>
      <c r="AT1018" s="166"/>
      <c r="AU1018" s="166"/>
      <c r="AV1018" s="166"/>
      <c r="AW1018" s="166"/>
      <c r="AX1018" s="166"/>
      <c r="AY1018" s="166"/>
      <c r="AZ1018" s="166"/>
      <c r="BA1018" s="166"/>
      <c r="BB1018" s="166"/>
      <c r="BC1018" s="166"/>
      <c r="BD1018" s="166"/>
      <c r="BE1018" s="166"/>
      <c r="BF1018" s="166"/>
      <c r="BG1018" s="166"/>
      <c r="BH1018" s="166"/>
    </row>
    <row r="1019" spans="1:60" ht="12.75" outlineLevel="1">
      <c r="A1019" s="182"/>
      <c r="B1019" s="183"/>
      <c r="C1019" s="184" t="s">
        <v>1462</v>
      </c>
      <c r="D1019" s="185"/>
      <c r="E1019" s="186">
        <v>3.168</v>
      </c>
      <c r="F1019" s="165"/>
      <c r="G1019" s="165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  <c r="U1019" s="165"/>
      <c r="V1019" s="165"/>
      <c r="W1019" s="165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 t="s">
        <v>267</v>
      </c>
      <c r="AH1019" s="166">
        <v>0</v>
      </c>
      <c r="AI1019" s="166"/>
      <c r="AJ1019" s="166"/>
      <c r="AK1019" s="166"/>
      <c r="AL1019" s="166"/>
      <c r="AM1019" s="166"/>
      <c r="AN1019" s="166"/>
      <c r="AO1019" s="166"/>
      <c r="AP1019" s="166"/>
      <c r="AQ1019" s="166"/>
      <c r="AR1019" s="166"/>
      <c r="AS1019" s="166"/>
      <c r="AT1019" s="166"/>
      <c r="AU1019" s="166"/>
      <c r="AV1019" s="166"/>
      <c r="AW1019" s="166"/>
      <c r="AX1019" s="166"/>
      <c r="AY1019" s="166"/>
      <c r="AZ1019" s="166"/>
      <c r="BA1019" s="166"/>
      <c r="BB1019" s="166"/>
      <c r="BC1019" s="166"/>
      <c r="BD1019" s="166"/>
      <c r="BE1019" s="166"/>
      <c r="BF1019" s="166"/>
      <c r="BG1019" s="166"/>
      <c r="BH1019" s="166"/>
    </row>
    <row r="1020" spans="1:60" ht="12.75" outlineLevel="1">
      <c r="A1020" s="182"/>
      <c r="B1020" s="183"/>
      <c r="C1020" s="184" t="s">
        <v>1463</v>
      </c>
      <c r="D1020" s="185"/>
      <c r="E1020" s="186">
        <v>0.6251500000000001</v>
      </c>
      <c r="F1020" s="165"/>
      <c r="G1020" s="165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  <c r="U1020" s="165"/>
      <c r="V1020" s="165"/>
      <c r="W1020" s="165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 t="s">
        <v>267</v>
      </c>
      <c r="AH1020" s="166">
        <v>0</v>
      </c>
      <c r="AI1020" s="166"/>
      <c r="AJ1020" s="166"/>
      <c r="AK1020" s="166"/>
      <c r="AL1020" s="166"/>
      <c r="AM1020" s="166"/>
      <c r="AN1020" s="166"/>
      <c r="AO1020" s="166"/>
      <c r="AP1020" s="166"/>
      <c r="AQ1020" s="166"/>
      <c r="AR1020" s="166"/>
      <c r="AS1020" s="166"/>
      <c r="AT1020" s="166"/>
      <c r="AU1020" s="166"/>
      <c r="AV1020" s="166"/>
      <c r="AW1020" s="166"/>
      <c r="AX1020" s="166"/>
      <c r="AY1020" s="166"/>
      <c r="AZ1020" s="166"/>
      <c r="BA1020" s="166"/>
      <c r="BB1020" s="166"/>
      <c r="BC1020" s="166"/>
      <c r="BD1020" s="166"/>
      <c r="BE1020" s="166"/>
      <c r="BF1020" s="166"/>
      <c r="BG1020" s="166"/>
      <c r="BH1020" s="166"/>
    </row>
    <row r="1021" spans="1:60" ht="12.75" outlineLevel="1">
      <c r="A1021" s="167">
        <v>355</v>
      </c>
      <c r="B1021" s="168" t="s">
        <v>1464</v>
      </c>
      <c r="C1021" s="169" t="s">
        <v>1465</v>
      </c>
      <c r="D1021" s="170" t="s">
        <v>288</v>
      </c>
      <c r="E1021" s="171">
        <v>438.288</v>
      </c>
      <c r="F1021" s="172"/>
      <c r="G1021" s="173">
        <f>ROUND(E1021*F1021,2)</f>
        <v>0</v>
      </c>
      <c r="H1021" s="164"/>
      <c r="I1021" s="165">
        <f>ROUND(E1021*H1021,2)</f>
        <v>0</v>
      </c>
      <c r="J1021" s="164"/>
      <c r="K1021" s="165">
        <f>ROUND(E1021*J1021,2)</f>
        <v>0</v>
      </c>
      <c r="L1021" s="165">
        <v>21</v>
      </c>
      <c r="M1021" s="165">
        <f>G1021*(1+L1021/100)</f>
        <v>0</v>
      </c>
      <c r="N1021" s="165">
        <v>0</v>
      </c>
      <c r="O1021" s="165">
        <f>ROUND(E1021*N1021,2)</f>
        <v>0</v>
      </c>
      <c r="P1021" s="165">
        <v>0</v>
      </c>
      <c r="Q1021" s="165">
        <f>ROUND(E1021*P1021,2)</f>
        <v>0</v>
      </c>
      <c r="R1021" s="165"/>
      <c r="S1021" s="165" t="s">
        <v>243</v>
      </c>
      <c r="T1021" s="165" t="s">
        <v>221</v>
      </c>
      <c r="U1021" s="165">
        <v>0</v>
      </c>
      <c r="V1021" s="165">
        <f>ROUND(E1021*U1021,2)</f>
        <v>0</v>
      </c>
      <c r="W1021" s="165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 t="s">
        <v>840</v>
      </c>
      <c r="AH1021" s="166"/>
      <c r="AI1021" s="166"/>
      <c r="AJ1021" s="166"/>
      <c r="AK1021" s="166"/>
      <c r="AL1021" s="166"/>
      <c r="AM1021" s="166"/>
      <c r="AN1021" s="166"/>
      <c r="AO1021" s="166"/>
      <c r="AP1021" s="166"/>
      <c r="AQ1021" s="166"/>
      <c r="AR1021" s="166"/>
      <c r="AS1021" s="166"/>
      <c r="AT1021" s="166"/>
      <c r="AU1021" s="166"/>
      <c r="AV1021" s="166"/>
      <c r="AW1021" s="166"/>
      <c r="AX1021" s="166"/>
      <c r="AY1021" s="166"/>
      <c r="AZ1021" s="166"/>
      <c r="BA1021" s="166"/>
      <c r="BB1021" s="166"/>
      <c r="BC1021" s="166"/>
      <c r="BD1021" s="166"/>
      <c r="BE1021" s="166"/>
      <c r="BF1021" s="166"/>
      <c r="BG1021" s="166"/>
      <c r="BH1021" s="166"/>
    </row>
    <row r="1022" spans="1:60" ht="12.75" outlineLevel="1">
      <c r="A1022" s="182"/>
      <c r="B1022" s="183"/>
      <c r="C1022" s="184" t="s">
        <v>1466</v>
      </c>
      <c r="D1022" s="185"/>
      <c r="E1022" s="186">
        <v>438.288</v>
      </c>
      <c r="F1022" s="165"/>
      <c r="G1022" s="165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  <c r="U1022" s="165"/>
      <c r="V1022" s="165"/>
      <c r="W1022" s="165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 t="s">
        <v>267</v>
      </c>
      <c r="AH1022" s="166">
        <v>0</v>
      </c>
      <c r="AI1022" s="166"/>
      <c r="AJ1022" s="166"/>
      <c r="AK1022" s="166"/>
      <c r="AL1022" s="166"/>
      <c r="AM1022" s="166"/>
      <c r="AN1022" s="166"/>
      <c r="AO1022" s="166"/>
      <c r="AP1022" s="166"/>
      <c r="AQ1022" s="166"/>
      <c r="AR1022" s="166"/>
      <c r="AS1022" s="166"/>
      <c r="AT1022" s="166"/>
      <c r="AU1022" s="166"/>
      <c r="AV1022" s="166"/>
      <c r="AW1022" s="166"/>
      <c r="AX1022" s="166"/>
      <c r="AY1022" s="166"/>
      <c r="AZ1022" s="166"/>
      <c r="BA1022" s="166"/>
      <c r="BB1022" s="166"/>
      <c r="BC1022" s="166"/>
      <c r="BD1022" s="166"/>
      <c r="BE1022" s="166"/>
      <c r="BF1022" s="166"/>
      <c r="BG1022" s="166"/>
      <c r="BH1022" s="166"/>
    </row>
    <row r="1023" spans="1:60" ht="22.5" outlineLevel="1">
      <c r="A1023" s="182">
        <v>356</v>
      </c>
      <c r="B1023" s="183" t="s">
        <v>1467</v>
      </c>
      <c r="C1023" s="196" t="s">
        <v>1468</v>
      </c>
      <c r="D1023" s="197" t="s">
        <v>24</v>
      </c>
      <c r="E1023" s="198"/>
      <c r="F1023" s="164"/>
      <c r="G1023" s="165">
        <f>ROUND(E1023*F1023,2)</f>
        <v>0</v>
      </c>
      <c r="H1023" s="164"/>
      <c r="I1023" s="165">
        <f>ROUND(E1023*H1023,2)</f>
        <v>0</v>
      </c>
      <c r="J1023" s="164"/>
      <c r="K1023" s="165">
        <f>ROUND(E1023*J1023,2)</f>
        <v>0</v>
      </c>
      <c r="L1023" s="165">
        <v>21</v>
      </c>
      <c r="M1023" s="165">
        <f>G1023*(1+L1023/100)</f>
        <v>0</v>
      </c>
      <c r="N1023" s="165">
        <v>0</v>
      </c>
      <c r="O1023" s="165">
        <f>ROUND(E1023*N1023,2)</f>
        <v>0</v>
      </c>
      <c r="P1023" s="165">
        <v>0</v>
      </c>
      <c r="Q1023" s="165">
        <f>ROUND(E1023*P1023,2)</f>
        <v>0</v>
      </c>
      <c r="R1023" s="165"/>
      <c r="S1023" s="165" t="s">
        <v>220</v>
      </c>
      <c r="T1023" s="165" t="s">
        <v>295</v>
      </c>
      <c r="U1023" s="165">
        <v>0</v>
      </c>
      <c r="V1023" s="165">
        <f>ROUND(E1023*U1023,2)</f>
        <v>0</v>
      </c>
      <c r="W1023" s="165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 t="s">
        <v>1182</v>
      </c>
      <c r="AH1023" s="166"/>
      <c r="AI1023" s="166"/>
      <c r="AJ1023" s="166"/>
      <c r="AK1023" s="166"/>
      <c r="AL1023" s="166"/>
      <c r="AM1023" s="166"/>
      <c r="AN1023" s="166"/>
      <c r="AO1023" s="166"/>
      <c r="AP1023" s="166"/>
      <c r="AQ1023" s="166"/>
      <c r="AR1023" s="166"/>
      <c r="AS1023" s="166"/>
      <c r="AT1023" s="166"/>
      <c r="AU1023" s="166"/>
      <c r="AV1023" s="166"/>
      <c r="AW1023" s="166"/>
      <c r="AX1023" s="166"/>
      <c r="AY1023" s="166"/>
      <c r="AZ1023" s="166"/>
      <c r="BA1023" s="166"/>
      <c r="BB1023" s="166"/>
      <c r="BC1023" s="166"/>
      <c r="BD1023" s="166"/>
      <c r="BE1023" s="166"/>
      <c r="BF1023" s="166"/>
      <c r="BG1023" s="166"/>
      <c r="BH1023" s="166"/>
    </row>
    <row r="1024" spans="1:33" ht="12.75">
      <c r="A1024" s="149" t="s">
        <v>214</v>
      </c>
      <c r="B1024" s="150" t="s">
        <v>140</v>
      </c>
      <c r="C1024" s="151" t="s">
        <v>141</v>
      </c>
      <c r="D1024" s="152"/>
      <c r="E1024" s="153"/>
      <c r="F1024" s="154"/>
      <c r="G1024" s="155">
        <f>SUMIF(AG1025:AG1050,"&lt;&gt;NOR",G1025:G1050)</f>
        <v>0</v>
      </c>
      <c r="H1024" s="156"/>
      <c r="I1024" s="156">
        <f>SUM(I1025:I1050)</f>
        <v>0</v>
      </c>
      <c r="J1024" s="156"/>
      <c r="K1024" s="156">
        <f>SUM(K1025:K1050)</f>
        <v>0</v>
      </c>
      <c r="L1024" s="156"/>
      <c r="M1024" s="156">
        <f>SUM(M1025:M1050)</f>
        <v>0</v>
      </c>
      <c r="N1024" s="156"/>
      <c r="O1024" s="156">
        <f>SUM(O1025:O1050)</f>
        <v>0</v>
      </c>
      <c r="P1024" s="156"/>
      <c r="Q1024" s="156">
        <f>SUM(Q1025:Q1050)</f>
        <v>0</v>
      </c>
      <c r="R1024" s="156"/>
      <c r="S1024" s="156"/>
      <c r="T1024" s="156"/>
      <c r="U1024" s="156"/>
      <c r="V1024" s="156">
        <f>SUM(V1025:V1050)</f>
        <v>0</v>
      </c>
      <c r="W1024" s="156"/>
      <c r="AG1024" s="1" t="s">
        <v>215</v>
      </c>
    </row>
    <row r="1025" spans="1:60" ht="33.75" outlineLevel="1">
      <c r="A1025" s="167">
        <v>357</v>
      </c>
      <c r="B1025" s="168" t="s">
        <v>1469</v>
      </c>
      <c r="C1025" s="169" t="s">
        <v>1470</v>
      </c>
      <c r="D1025" s="170" t="s">
        <v>294</v>
      </c>
      <c r="E1025" s="171">
        <v>4</v>
      </c>
      <c r="F1025" s="172"/>
      <c r="G1025" s="173">
        <f>ROUND(E1025*F1025,2)</f>
        <v>0</v>
      </c>
      <c r="H1025" s="164"/>
      <c r="I1025" s="165">
        <f>ROUND(E1025*H1025,2)</f>
        <v>0</v>
      </c>
      <c r="J1025" s="164"/>
      <c r="K1025" s="165">
        <f>ROUND(E1025*J1025,2)</f>
        <v>0</v>
      </c>
      <c r="L1025" s="165">
        <v>21</v>
      </c>
      <c r="M1025" s="165">
        <f>G1025*(1+L1025/100)</f>
        <v>0</v>
      </c>
      <c r="N1025" s="165">
        <v>0</v>
      </c>
      <c r="O1025" s="165">
        <f>ROUND(E1025*N1025,2)</f>
        <v>0</v>
      </c>
      <c r="P1025" s="165">
        <v>0</v>
      </c>
      <c r="Q1025" s="165">
        <f>ROUND(E1025*P1025,2)</f>
        <v>0</v>
      </c>
      <c r="R1025" s="165"/>
      <c r="S1025" s="165" t="s">
        <v>220</v>
      </c>
      <c r="T1025" s="165" t="s">
        <v>221</v>
      </c>
      <c r="U1025" s="165">
        <v>0</v>
      </c>
      <c r="V1025" s="165">
        <f>ROUND(E1025*U1025,2)</f>
        <v>0</v>
      </c>
      <c r="W1025" s="165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 t="s">
        <v>1123</v>
      </c>
      <c r="AH1025" s="166"/>
      <c r="AI1025" s="166"/>
      <c r="AJ1025" s="166"/>
      <c r="AK1025" s="166"/>
      <c r="AL1025" s="166"/>
      <c r="AM1025" s="166"/>
      <c r="AN1025" s="166"/>
      <c r="AO1025" s="166"/>
      <c r="AP1025" s="166"/>
      <c r="AQ1025" s="166"/>
      <c r="AR1025" s="166"/>
      <c r="AS1025" s="166"/>
      <c r="AT1025" s="166"/>
      <c r="AU1025" s="166"/>
      <c r="AV1025" s="166"/>
      <c r="AW1025" s="166"/>
      <c r="AX1025" s="166"/>
      <c r="AY1025" s="166"/>
      <c r="AZ1025" s="166"/>
      <c r="BA1025" s="166"/>
      <c r="BB1025" s="166"/>
      <c r="BC1025" s="166"/>
      <c r="BD1025" s="166"/>
      <c r="BE1025" s="166"/>
      <c r="BF1025" s="166"/>
      <c r="BG1025" s="166"/>
      <c r="BH1025" s="166"/>
    </row>
    <row r="1026" spans="1:60" ht="12.75" outlineLevel="1">
      <c r="A1026" s="182"/>
      <c r="B1026" s="183"/>
      <c r="C1026" s="184" t="s">
        <v>1214</v>
      </c>
      <c r="D1026" s="185"/>
      <c r="E1026" s="186">
        <v>4</v>
      </c>
      <c r="F1026" s="165"/>
      <c r="G1026" s="165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  <c r="U1026" s="165"/>
      <c r="V1026" s="165"/>
      <c r="W1026" s="165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 t="s">
        <v>267</v>
      </c>
      <c r="AH1026" s="166">
        <v>0</v>
      </c>
      <c r="AI1026" s="166"/>
      <c r="AJ1026" s="166"/>
      <c r="AK1026" s="166"/>
      <c r="AL1026" s="166"/>
      <c r="AM1026" s="166"/>
      <c r="AN1026" s="166"/>
      <c r="AO1026" s="166"/>
      <c r="AP1026" s="166"/>
      <c r="AQ1026" s="166"/>
      <c r="AR1026" s="166"/>
      <c r="AS1026" s="166"/>
      <c r="AT1026" s="166"/>
      <c r="AU1026" s="166"/>
      <c r="AV1026" s="166"/>
      <c r="AW1026" s="166"/>
      <c r="AX1026" s="166"/>
      <c r="AY1026" s="166"/>
      <c r="AZ1026" s="166"/>
      <c r="BA1026" s="166"/>
      <c r="BB1026" s="166"/>
      <c r="BC1026" s="166"/>
      <c r="BD1026" s="166"/>
      <c r="BE1026" s="166"/>
      <c r="BF1026" s="166"/>
      <c r="BG1026" s="166"/>
      <c r="BH1026" s="166"/>
    </row>
    <row r="1027" spans="1:60" ht="45" outlineLevel="1">
      <c r="A1027" s="167">
        <v>358</v>
      </c>
      <c r="B1027" s="168" t="s">
        <v>1471</v>
      </c>
      <c r="C1027" s="169" t="s">
        <v>1472</v>
      </c>
      <c r="D1027" s="170" t="s">
        <v>294</v>
      </c>
      <c r="E1027" s="171">
        <v>5.6</v>
      </c>
      <c r="F1027" s="172"/>
      <c r="G1027" s="173">
        <f>ROUND(E1027*F1027,2)</f>
        <v>0</v>
      </c>
      <c r="H1027" s="164"/>
      <c r="I1027" s="165">
        <f>ROUND(E1027*H1027,2)</f>
        <v>0</v>
      </c>
      <c r="J1027" s="164"/>
      <c r="K1027" s="165">
        <f>ROUND(E1027*J1027,2)</f>
        <v>0</v>
      </c>
      <c r="L1027" s="165">
        <v>21</v>
      </c>
      <c r="M1027" s="165">
        <f>G1027*(1+L1027/100)</f>
        <v>0</v>
      </c>
      <c r="N1027" s="165">
        <v>0</v>
      </c>
      <c r="O1027" s="165">
        <f>ROUND(E1027*N1027,2)</f>
        <v>0</v>
      </c>
      <c r="P1027" s="165">
        <v>0</v>
      </c>
      <c r="Q1027" s="165">
        <f>ROUND(E1027*P1027,2)</f>
        <v>0</v>
      </c>
      <c r="R1027" s="165"/>
      <c r="S1027" s="165" t="s">
        <v>220</v>
      </c>
      <c r="T1027" s="165" t="s">
        <v>221</v>
      </c>
      <c r="U1027" s="165">
        <v>0</v>
      </c>
      <c r="V1027" s="165">
        <f>ROUND(E1027*U1027,2)</f>
        <v>0</v>
      </c>
      <c r="W1027" s="165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 t="s">
        <v>1123</v>
      </c>
      <c r="AH1027" s="166"/>
      <c r="AI1027" s="166"/>
      <c r="AJ1027" s="166"/>
      <c r="AK1027" s="166"/>
      <c r="AL1027" s="166"/>
      <c r="AM1027" s="166"/>
      <c r="AN1027" s="166"/>
      <c r="AO1027" s="166"/>
      <c r="AP1027" s="166"/>
      <c r="AQ1027" s="166"/>
      <c r="AR1027" s="166"/>
      <c r="AS1027" s="166"/>
      <c r="AT1027" s="166"/>
      <c r="AU1027" s="166"/>
      <c r="AV1027" s="166"/>
      <c r="AW1027" s="166"/>
      <c r="AX1027" s="166"/>
      <c r="AY1027" s="166"/>
      <c r="AZ1027" s="166"/>
      <c r="BA1027" s="166"/>
      <c r="BB1027" s="166"/>
      <c r="BC1027" s="166"/>
      <c r="BD1027" s="166"/>
      <c r="BE1027" s="166"/>
      <c r="BF1027" s="166"/>
      <c r="BG1027" s="166"/>
      <c r="BH1027" s="166"/>
    </row>
    <row r="1028" spans="1:60" ht="12.75" outlineLevel="1">
      <c r="A1028" s="182"/>
      <c r="B1028" s="183"/>
      <c r="C1028" s="184" t="s">
        <v>1473</v>
      </c>
      <c r="D1028" s="185"/>
      <c r="E1028" s="186">
        <v>5.6</v>
      </c>
      <c r="F1028" s="165"/>
      <c r="G1028" s="165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  <c r="U1028" s="165"/>
      <c r="V1028" s="165"/>
      <c r="W1028" s="165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 t="s">
        <v>267</v>
      </c>
      <c r="AH1028" s="166">
        <v>0</v>
      </c>
      <c r="AI1028" s="166"/>
      <c r="AJ1028" s="166"/>
      <c r="AK1028" s="166"/>
      <c r="AL1028" s="166"/>
      <c r="AM1028" s="166"/>
      <c r="AN1028" s="166"/>
      <c r="AO1028" s="166"/>
      <c r="AP1028" s="166"/>
      <c r="AQ1028" s="166"/>
      <c r="AR1028" s="166"/>
      <c r="AS1028" s="166"/>
      <c r="AT1028" s="166"/>
      <c r="AU1028" s="166"/>
      <c r="AV1028" s="166"/>
      <c r="AW1028" s="166"/>
      <c r="AX1028" s="166"/>
      <c r="AY1028" s="166"/>
      <c r="AZ1028" s="166"/>
      <c r="BA1028" s="166"/>
      <c r="BB1028" s="166"/>
      <c r="BC1028" s="166"/>
      <c r="BD1028" s="166"/>
      <c r="BE1028" s="166"/>
      <c r="BF1028" s="166"/>
      <c r="BG1028" s="166"/>
      <c r="BH1028" s="166"/>
    </row>
    <row r="1029" spans="1:60" ht="22.5" outlineLevel="1">
      <c r="A1029" s="167">
        <v>359</v>
      </c>
      <c r="B1029" s="168" t="s">
        <v>1474</v>
      </c>
      <c r="C1029" s="169" t="s">
        <v>1475</v>
      </c>
      <c r="D1029" s="170" t="s">
        <v>301</v>
      </c>
      <c r="E1029" s="171">
        <v>200</v>
      </c>
      <c r="F1029" s="172"/>
      <c r="G1029" s="173">
        <f>ROUND(E1029*F1029,2)</f>
        <v>0</v>
      </c>
      <c r="H1029" s="164"/>
      <c r="I1029" s="165">
        <f>ROUND(E1029*H1029,2)</f>
        <v>0</v>
      </c>
      <c r="J1029" s="164"/>
      <c r="K1029" s="165">
        <f>ROUND(E1029*J1029,2)</f>
        <v>0</v>
      </c>
      <c r="L1029" s="165">
        <v>21</v>
      </c>
      <c r="M1029" s="165">
        <f>G1029*(1+L1029/100)</f>
        <v>0</v>
      </c>
      <c r="N1029" s="165">
        <v>0</v>
      </c>
      <c r="O1029" s="165">
        <f>ROUND(E1029*N1029,2)</f>
        <v>0</v>
      </c>
      <c r="P1029" s="165">
        <v>0</v>
      </c>
      <c r="Q1029" s="165">
        <f>ROUND(E1029*P1029,2)</f>
        <v>0</v>
      </c>
      <c r="R1029" s="165"/>
      <c r="S1029" s="165" t="s">
        <v>243</v>
      </c>
      <c r="T1029" s="165" t="s">
        <v>221</v>
      </c>
      <c r="U1029" s="165">
        <v>0</v>
      </c>
      <c r="V1029" s="165">
        <f>ROUND(E1029*U1029,2)</f>
        <v>0</v>
      </c>
      <c r="W1029" s="165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 t="s">
        <v>282</v>
      </c>
      <c r="AH1029" s="166"/>
      <c r="AI1029" s="166"/>
      <c r="AJ1029" s="166"/>
      <c r="AK1029" s="166"/>
      <c r="AL1029" s="166"/>
      <c r="AM1029" s="166"/>
      <c r="AN1029" s="166"/>
      <c r="AO1029" s="166"/>
      <c r="AP1029" s="166"/>
      <c r="AQ1029" s="166"/>
      <c r="AR1029" s="166"/>
      <c r="AS1029" s="166"/>
      <c r="AT1029" s="166"/>
      <c r="AU1029" s="166"/>
      <c r="AV1029" s="166"/>
      <c r="AW1029" s="166"/>
      <c r="AX1029" s="166"/>
      <c r="AY1029" s="166"/>
      <c r="AZ1029" s="166"/>
      <c r="BA1029" s="166"/>
      <c r="BB1029" s="166"/>
      <c r="BC1029" s="166"/>
      <c r="BD1029" s="166"/>
      <c r="BE1029" s="166"/>
      <c r="BF1029" s="166"/>
      <c r="BG1029" s="166"/>
      <c r="BH1029" s="166"/>
    </row>
    <row r="1030" spans="1:60" ht="12.75" outlineLevel="1">
      <c r="A1030" s="182"/>
      <c r="B1030" s="183"/>
      <c r="C1030" s="184" t="s">
        <v>1476</v>
      </c>
      <c r="D1030" s="185"/>
      <c r="E1030" s="186">
        <v>200</v>
      </c>
      <c r="F1030" s="165"/>
      <c r="G1030" s="165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  <c r="U1030" s="165"/>
      <c r="V1030" s="165"/>
      <c r="W1030" s="165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 t="s">
        <v>267</v>
      </c>
      <c r="AH1030" s="166">
        <v>0</v>
      </c>
      <c r="AI1030" s="166"/>
      <c r="AJ1030" s="166"/>
      <c r="AK1030" s="166"/>
      <c r="AL1030" s="166"/>
      <c r="AM1030" s="166"/>
      <c r="AN1030" s="166"/>
      <c r="AO1030" s="166"/>
      <c r="AP1030" s="166"/>
      <c r="AQ1030" s="166"/>
      <c r="AR1030" s="166"/>
      <c r="AS1030" s="166"/>
      <c r="AT1030" s="166"/>
      <c r="AU1030" s="166"/>
      <c r="AV1030" s="166"/>
      <c r="AW1030" s="166"/>
      <c r="AX1030" s="166"/>
      <c r="AY1030" s="166"/>
      <c r="AZ1030" s="166"/>
      <c r="BA1030" s="166"/>
      <c r="BB1030" s="166"/>
      <c r="BC1030" s="166"/>
      <c r="BD1030" s="166"/>
      <c r="BE1030" s="166"/>
      <c r="BF1030" s="166"/>
      <c r="BG1030" s="166"/>
      <c r="BH1030" s="166"/>
    </row>
    <row r="1031" spans="1:60" ht="33.75" outlineLevel="1">
      <c r="A1031" s="167">
        <v>360</v>
      </c>
      <c r="B1031" s="168" t="s">
        <v>1477</v>
      </c>
      <c r="C1031" s="169" t="s">
        <v>1478</v>
      </c>
      <c r="D1031" s="170" t="s">
        <v>294</v>
      </c>
      <c r="E1031" s="171">
        <v>30</v>
      </c>
      <c r="F1031" s="172"/>
      <c r="G1031" s="173">
        <f>ROUND(E1031*F1031,2)</f>
        <v>0</v>
      </c>
      <c r="H1031" s="164"/>
      <c r="I1031" s="165">
        <f>ROUND(E1031*H1031,2)</f>
        <v>0</v>
      </c>
      <c r="J1031" s="164"/>
      <c r="K1031" s="165">
        <f>ROUND(E1031*J1031,2)</f>
        <v>0</v>
      </c>
      <c r="L1031" s="165">
        <v>21</v>
      </c>
      <c r="M1031" s="165">
        <f>G1031*(1+L1031/100)</f>
        <v>0</v>
      </c>
      <c r="N1031" s="165">
        <v>0</v>
      </c>
      <c r="O1031" s="165">
        <f>ROUND(E1031*N1031,2)</f>
        <v>0</v>
      </c>
      <c r="P1031" s="165">
        <v>0</v>
      </c>
      <c r="Q1031" s="165">
        <f>ROUND(E1031*P1031,2)</f>
        <v>0</v>
      </c>
      <c r="R1031" s="165"/>
      <c r="S1031" s="165" t="s">
        <v>243</v>
      </c>
      <c r="T1031" s="165" t="s">
        <v>221</v>
      </c>
      <c r="U1031" s="165">
        <v>0</v>
      </c>
      <c r="V1031" s="165">
        <f>ROUND(E1031*U1031,2)</f>
        <v>0</v>
      </c>
      <c r="W1031" s="165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 t="s">
        <v>282</v>
      </c>
      <c r="AH1031" s="166"/>
      <c r="AI1031" s="166"/>
      <c r="AJ1031" s="166"/>
      <c r="AK1031" s="166"/>
      <c r="AL1031" s="166"/>
      <c r="AM1031" s="166"/>
      <c r="AN1031" s="166"/>
      <c r="AO1031" s="166"/>
      <c r="AP1031" s="166"/>
      <c r="AQ1031" s="166"/>
      <c r="AR1031" s="166"/>
      <c r="AS1031" s="166"/>
      <c r="AT1031" s="166"/>
      <c r="AU1031" s="166"/>
      <c r="AV1031" s="166"/>
      <c r="AW1031" s="166"/>
      <c r="AX1031" s="166"/>
      <c r="AY1031" s="166"/>
      <c r="AZ1031" s="166"/>
      <c r="BA1031" s="166"/>
      <c r="BB1031" s="166"/>
      <c r="BC1031" s="166"/>
      <c r="BD1031" s="166"/>
      <c r="BE1031" s="166"/>
      <c r="BF1031" s="166"/>
      <c r="BG1031" s="166"/>
      <c r="BH1031" s="166"/>
    </row>
    <row r="1032" spans="1:60" ht="12.75" outlineLevel="1">
      <c r="A1032" s="182"/>
      <c r="B1032" s="183"/>
      <c r="C1032" s="184" t="s">
        <v>1479</v>
      </c>
      <c r="D1032" s="185"/>
      <c r="E1032" s="186">
        <v>30</v>
      </c>
      <c r="F1032" s="165"/>
      <c r="G1032" s="165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  <c r="U1032" s="165"/>
      <c r="V1032" s="165"/>
      <c r="W1032" s="165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 t="s">
        <v>267</v>
      </c>
      <c r="AH1032" s="166">
        <v>0</v>
      </c>
      <c r="AI1032" s="166"/>
      <c r="AJ1032" s="166"/>
      <c r="AK1032" s="166"/>
      <c r="AL1032" s="166"/>
      <c r="AM1032" s="166"/>
      <c r="AN1032" s="166"/>
      <c r="AO1032" s="166"/>
      <c r="AP1032" s="166"/>
      <c r="AQ1032" s="166"/>
      <c r="AR1032" s="166"/>
      <c r="AS1032" s="166"/>
      <c r="AT1032" s="166"/>
      <c r="AU1032" s="166"/>
      <c r="AV1032" s="166"/>
      <c r="AW1032" s="166"/>
      <c r="AX1032" s="166"/>
      <c r="AY1032" s="166"/>
      <c r="AZ1032" s="166"/>
      <c r="BA1032" s="166"/>
      <c r="BB1032" s="166"/>
      <c r="BC1032" s="166"/>
      <c r="BD1032" s="166"/>
      <c r="BE1032" s="166"/>
      <c r="BF1032" s="166"/>
      <c r="BG1032" s="166"/>
      <c r="BH1032" s="166"/>
    </row>
    <row r="1033" spans="1:60" ht="22.5" outlineLevel="1">
      <c r="A1033" s="167">
        <v>361</v>
      </c>
      <c r="B1033" s="168" t="s">
        <v>1480</v>
      </c>
      <c r="C1033" s="169" t="s">
        <v>1481</v>
      </c>
      <c r="D1033" s="170" t="s">
        <v>294</v>
      </c>
      <c r="E1033" s="171">
        <v>14</v>
      </c>
      <c r="F1033" s="172"/>
      <c r="G1033" s="173">
        <f>ROUND(E1033*F1033,2)</f>
        <v>0</v>
      </c>
      <c r="H1033" s="164"/>
      <c r="I1033" s="165">
        <f>ROUND(E1033*H1033,2)</f>
        <v>0</v>
      </c>
      <c r="J1033" s="164"/>
      <c r="K1033" s="165">
        <f>ROUND(E1033*J1033,2)</f>
        <v>0</v>
      </c>
      <c r="L1033" s="165">
        <v>21</v>
      </c>
      <c r="M1033" s="165">
        <f>G1033*(1+L1033/100)</f>
        <v>0</v>
      </c>
      <c r="N1033" s="165">
        <v>0</v>
      </c>
      <c r="O1033" s="165">
        <f>ROUND(E1033*N1033,2)</f>
        <v>0</v>
      </c>
      <c r="P1033" s="165">
        <v>0</v>
      </c>
      <c r="Q1033" s="165">
        <f>ROUND(E1033*P1033,2)</f>
        <v>0</v>
      </c>
      <c r="R1033" s="165"/>
      <c r="S1033" s="165" t="s">
        <v>243</v>
      </c>
      <c r="T1033" s="165" t="s">
        <v>221</v>
      </c>
      <c r="U1033" s="165">
        <v>0</v>
      </c>
      <c r="V1033" s="165">
        <f>ROUND(E1033*U1033,2)</f>
        <v>0</v>
      </c>
      <c r="W1033" s="165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 t="s">
        <v>282</v>
      </c>
      <c r="AH1033" s="166"/>
      <c r="AI1033" s="166"/>
      <c r="AJ1033" s="166"/>
      <c r="AK1033" s="166"/>
      <c r="AL1033" s="166"/>
      <c r="AM1033" s="166"/>
      <c r="AN1033" s="166"/>
      <c r="AO1033" s="166"/>
      <c r="AP1033" s="166"/>
      <c r="AQ1033" s="166"/>
      <c r="AR1033" s="166"/>
      <c r="AS1033" s="166"/>
      <c r="AT1033" s="166"/>
      <c r="AU1033" s="166"/>
      <c r="AV1033" s="166"/>
      <c r="AW1033" s="166"/>
      <c r="AX1033" s="166"/>
      <c r="AY1033" s="166"/>
      <c r="AZ1033" s="166"/>
      <c r="BA1033" s="166"/>
      <c r="BB1033" s="166"/>
      <c r="BC1033" s="166"/>
      <c r="BD1033" s="166"/>
      <c r="BE1033" s="166"/>
      <c r="BF1033" s="166"/>
      <c r="BG1033" s="166"/>
      <c r="BH1033" s="166"/>
    </row>
    <row r="1034" spans="1:60" ht="12.75" outlineLevel="1">
      <c r="A1034" s="182"/>
      <c r="B1034" s="183"/>
      <c r="C1034" s="184" t="s">
        <v>1482</v>
      </c>
      <c r="D1034" s="185"/>
      <c r="E1034" s="186">
        <v>14</v>
      </c>
      <c r="F1034" s="165"/>
      <c r="G1034" s="165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  <c r="U1034" s="165"/>
      <c r="V1034" s="165"/>
      <c r="W1034" s="165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 t="s">
        <v>267</v>
      </c>
      <c r="AH1034" s="166">
        <v>0</v>
      </c>
      <c r="AI1034" s="166"/>
      <c r="AJ1034" s="166"/>
      <c r="AK1034" s="166"/>
      <c r="AL1034" s="166"/>
      <c r="AM1034" s="166"/>
      <c r="AN1034" s="166"/>
      <c r="AO1034" s="166"/>
      <c r="AP1034" s="166"/>
      <c r="AQ1034" s="166"/>
      <c r="AR1034" s="166"/>
      <c r="AS1034" s="166"/>
      <c r="AT1034" s="166"/>
      <c r="AU1034" s="166"/>
      <c r="AV1034" s="166"/>
      <c r="AW1034" s="166"/>
      <c r="AX1034" s="166"/>
      <c r="AY1034" s="166"/>
      <c r="AZ1034" s="166"/>
      <c r="BA1034" s="166"/>
      <c r="BB1034" s="166"/>
      <c r="BC1034" s="166"/>
      <c r="BD1034" s="166"/>
      <c r="BE1034" s="166"/>
      <c r="BF1034" s="166"/>
      <c r="BG1034" s="166"/>
      <c r="BH1034" s="166"/>
    </row>
    <row r="1035" spans="1:60" ht="22.5" outlineLevel="1">
      <c r="A1035" s="167">
        <v>362</v>
      </c>
      <c r="B1035" s="168" t="s">
        <v>1483</v>
      </c>
      <c r="C1035" s="169" t="s">
        <v>1484</v>
      </c>
      <c r="D1035" s="170" t="s">
        <v>294</v>
      </c>
      <c r="E1035" s="171">
        <v>51.9</v>
      </c>
      <c r="F1035" s="172"/>
      <c r="G1035" s="173">
        <f>ROUND(E1035*F1035,2)</f>
        <v>0</v>
      </c>
      <c r="H1035" s="164"/>
      <c r="I1035" s="165">
        <f>ROUND(E1035*H1035,2)</f>
        <v>0</v>
      </c>
      <c r="J1035" s="164"/>
      <c r="K1035" s="165">
        <f>ROUND(E1035*J1035,2)</f>
        <v>0</v>
      </c>
      <c r="L1035" s="165">
        <v>21</v>
      </c>
      <c r="M1035" s="165">
        <f>G1035*(1+L1035/100)</f>
        <v>0</v>
      </c>
      <c r="N1035" s="165">
        <v>0</v>
      </c>
      <c r="O1035" s="165">
        <f>ROUND(E1035*N1035,2)</f>
        <v>0</v>
      </c>
      <c r="P1035" s="165">
        <v>0</v>
      </c>
      <c r="Q1035" s="165">
        <f>ROUND(E1035*P1035,2)</f>
        <v>0</v>
      </c>
      <c r="R1035" s="165"/>
      <c r="S1035" s="165" t="s">
        <v>243</v>
      </c>
      <c r="T1035" s="165" t="s">
        <v>221</v>
      </c>
      <c r="U1035" s="165">
        <v>0</v>
      </c>
      <c r="V1035" s="165">
        <f>ROUND(E1035*U1035,2)</f>
        <v>0</v>
      </c>
      <c r="W1035" s="165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 t="s">
        <v>282</v>
      </c>
      <c r="AH1035" s="166"/>
      <c r="AI1035" s="166"/>
      <c r="AJ1035" s="166"/>
      <c r="AK1035" s="166"/>
      <c r="AL1035" s="166"/>
      <c r="AM1035" s="166"/>
      <c r="AN1035" s="166"/>
      <c r="AO1035" s="166"/>
      <c r="AP1035" s="166"/>
      <c r="AQ1035" s="166"/>
      <c r="AR1035" s="166"/>
      <c r="AS1035" s="166"/>
      <c r="AT1035" s="166"/>
      <c r="AU1035" s="166"/>
      <c r="AV1035" s="166"/>
      <c r="AW1035" s="166"/>
      <c r="AX1035" s="166"/>
      <c r="AY1035" s="166"/>
      <c r="AZ1035" s="166"/>
      <c r="BA1035" s="166"/>
      <c r="BB1035" s="166"/>
      <c r="BC1035" s="166"/>
      <c r="BD1035" s="166"/>
      <c r="BE1035" s="166"/>
      <c r="BF1035" s="166"/>
      <c r="BG1035" s="166"/>
      <c r="BH1035" s="166"/>
    </row>
    <row r="1036" spans="1:60" ht="12.75" outlineLevel="1">
      <c r="A1036" s="182"/>
      <c r="B1036" s="183"/>
      <c r="C1036" s="184" t="s">
        <v>881</v>
      </c>
      <c r="D1036" s="185"/>
      <c r="E1036" s="186">
        <v>51.9</v>
      </c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  <c r="U1036" s="165"/>
      <c r="V1036" s="165"/>
      <c r="W1036" s="165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 t="s">
        <v>267</v>
      </c>
      <c r="AH1036" s="166">
        <v>0</v>
      </c>
      <c r="AI1036" s="166"/>
      <c r="AJ1036" s="166"/>
      <c r="AK1036" s="166"/>
      <c r="AL1036" s="166"/>
      <c r="AM1036" s="166"/>
      <c r="AN1036" s="166"/>
      <c r="AO1036" s="166"/>
      <c r="AP1036" s="166"/>
      <c r="AQ1036" s="166"/>
      <c r="AR1036" s="166"/>
      <c r="AS1036" s="166"/>
      <c r="AT1036" s="166"/>
      <c r="AU1036" s="166"/>
      <c r="AV1036" s="166"/>
      <c r="AW1036" s="166"/>
      <c r="AX1036" s="166"/>
      <c r="AY1036" s="166"/>
      <c r="AZ1036" s="166"/>
      <c r="BA1036" s="166"/>
      <c r="BB1036" s="166"/>
      <c r="BC1036" s="166"/>
      <c r="BD1036" s="166"/>
      <c r="BE1036" s="166"/>
      <c r="BF1036" s="166"/>
      <c r="BG1036" s="166"/>
      <c r="BH1036" s="166"/>
    </row>
    <row r="1037" spans="1:60" ht="12.75" outlineLevel="1">
      <c r="A1037" s="167">
        <v>363</v>
      </c>
      <c r="B1037" s="168" t="s">
        <v>1485</v>
      </c>
      <c r="C1037" s="169" t="s">
        <v>1486</v>
      </c>
      <c r="D1037" s="170" t="s">
        <v>294</v>
      </c>
      <c r="E1037" s="171">
        <v>60</v>
      </c>
      <c r="F1037" s="172"/>
      <c r="G1037" s="173">
        <f>ROUND(E1037*F1037,2)</f>
        <v>0</v>
      </c>
      <c r="H1037" s="164"/>
      <c r="I1037" s="165">
        <f>ROUND(E1037*H1037,2)</f>
        <v>0</v>
      </c>
      <c r="J1037" s="164"/>
      <c r="K1037" s="165">
        <f>ROUND(E1037*J1037,2)</f>
        <v>0</v>
      </c>
      <c r="L1037" s="165">
        <v>21</v>
      </c>
      <c r="M1037" s="165">
        <f>G1037*(1+L1037/100)</f>
        <v>0</v>
      </c>
      <c r="N1037" s="165">
        <v>0</v>
      </c>
      <c r="O1037" s="165">
        <f>ROUND(E1037*N1037,2)</f>
        <v>0</v>
      </c>
      <c r="P1037" s="165">
        <v>0</v>
      </c>
      <c r="Q1037" s="165">
        <f>ROUND(E1037*P1037,2)</f>
        <v>0</v>
      </c>
      <c r="R1037" s="165"/>
      <c r="S1037" s="165" t="s">
        <v>243</v>
      </c>
      <c r="T1037" s="165" t="s">
        <v>221</v>
      </c>
      <c r="U1037" s="165">
        <v>0</v>
      </c>
      <c r="V1037" s="165">
        <f>ROUND(E1037*U1037,2)</f>
        <v>0</v>
      </c>
      <c r="W1037" s="165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 t="s">
        <v>282</v>
      </c>
      <c r="AH1037" s="166"/>
      <c r="AI1037" s="166"/>
      <c r="AJ1037" s="166"/>
      <c r="AK1037" s="166"/>
      <c r="AL1037" s="166"/>
      <c r="AM1037" s="166"/>
      <c r="AN1037" s="166"/>
      <c r="AO1037" s="166"/>
      <c r="AP1037" s="166"/>
      <c r="AQ1037" s="166"/>
      <c r="AR1037" s="166"/>
      <c r="AS1037" s="166"/>
      <c r="AT1037" s="166"/>
      <c r="AU1037" s="166"/>
      <c r="AV1037" s="166"/>
      <c r="AW1037" s="166"/>
      <c r="AX1037" s="166"/>
      <c r="AY1037" s="166"/>
      <c r="AZ1037" s="166"/>
      <c r="BA1037" s="166"/>
      <c r="BB1037" s="166"/>
      <c r="BC1037" s="166"/>
      <c r="BD1037" s="166"/>
      <c r="BE1037" s="166"/>
      <c r="BF1037" s="166"/>
      <c r="BG1037" s="166"/>
      <c r="BH1037" s="166"/>
    </row>
    <row r="1038" spans="1:60" ht="12.75" outlineLevel="1">
      <c r="A1038" s="182"/>
      <c r="B1038" s="183"/>
      <c r="C1038" s="184" t="s">
        <v>1487</v>
      </c>
      <c r="D1038" s="185"/>
      <c r="E1038" s="186">
        <v>60</v>
      </c>
      <c r="F1038" s="165"/>
      <c r="G1038" s="165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  <c r="U1038" s="165"/>
      <c r="V1038" s="165"/>
      <c r="W1038" s="165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 t="s">
        <v>267</v>
      </c>
      <c r="AH1038" s="166">
        <v>0</v>
      </c>
      <c r="AI1038" s="166"/>
      <c r="AJ1038" s="166"/>
      <c r="AK1038" s="166"/>
      <c r="AL1038" s="166"/>
      <c r="AM1038" s="166"/>
      <c r="AN1038" s="166"/>
      <c r="AO1038" s="166"/>
      <c r="AP1038" s="166"/>
      <c r="AQ1038" s="166"/>
      <c r="AR1038" s="166"/>
      <c r="AS1038" s="166"/>
      <c r="AT1038" s="166"/>
      <c r="AU1038" s="166"/>
      <c r="AV1038" s="166"/>
      <c r="AW1038" s="166"/>
      <c r="AX1038" s="166"/>
      <c r="AY1038" s="166"/>
      <c r="AZ1038" s="166"/>
      <c r="BA1038" s="166"/>
      <c r="BB1038" s="166"/>
      <c r="BC1038" s="166"/>
      <c r="BD1038" s="166"/>
      <c r="BE1038" s="166"/>
      <c r="BF1038" s="166"/>
      <c r="BG1038" s="166"/>
      <c r="BH1038" s="166"/>
    </row>
    <row r="1039" spans="1:60" ht="22.5" outlineLevel="1">
      <c r="A1039" s="167">
        <v>364</v>
      </c>
      <c r="B1039" s="168" t="s">
        <v>1488</v>
      </c>
      <c r="C1039" s="169" t="s">
        <v>1489</v>
      </c>
      <c r="D1039" s="170" t="s">
        <v>294</v>
      </c>
      <c r="E1039" s="171">
        <v>18</v>
      </c>
      <c r="F1039" s="172"/>
      <c r="G1039" s="173">
        <f>ROUND(E1039*F1039,2)</f>
        <v>0</v>
      </c>
      <c r="H1039" s="164"/>
      <c r="I1039" s="165">
        <f>ROUND(E1039*H1039,2)</f>
        <v>0</v>
      </c>
      <c r="J1039" s="164"/>
      <c r="K1039" s="165">
        <f>ROUND(E1039*J1039,2)</f>
        <v>0</v>
      </c>
      <c r="L1039" s="165">
        <v>21</v>
      </c>
      <c r="M1039" s="165">
        <f>G1039*(1+L1039/100)</f>
        <v>0</v>
      </c>
      <c r="N1039" s="165">
        <v>0</v>
      </c>
      <c r="O1039" s="165">
        <f>ROUND(E1039*N1039,2)</f>
        <v>0</v>
      </c>
      <c r="P1039" s="165">
        <v>0</v>
      </c>
      <c r="Q1039" s="165">
        <f>ROUND(E1039*P1039,2)</f>
        <v>0</v>
      </c>
      <c r="R1039" s="165"/>
      <c r="S1039" s="165" t="s">
        <v>243</v>
      </c>
      <c r="T1039" s="165" t="s">
        <v>221</v>
      </c>
      <c r="U1039" s="165">
        <v>0</v>
      </c>
      <c r="V1039" s="165">
        <f>ROUND(E1039*U1039,2)</f>
        <v>0</v>
      </c>
      <c r="W1039" s="165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 t="s">
        <v>282</v>
      </c>
      <c r="AH1039" s="166"/>
      <c r="AI1039" s="166"/>
      <c r="AJ1039" s="166"/>
      <c r="AK1039" s="166"/>
      <c r="AL1039" s="166"/>
      <c r="AM1039" s="166"/>
      <c r="AN1039" s="166"/>
      <c r="AO1039" s="166"/>
      <c r="AP1039" s="166"/>
      <c r="AQ1039" s="166"/>
      <c r="AR1039" s="166"/>
      <c r="AS1039" s="166"/>
      <c r="AT1039" s="166"/>
      <c r="AU1039" s="166"/>
      <c r="AV1039" s="166"/>
      <c r="AW1039" s="166"/>
      <c r="AX1039" s="166"/>
      <c r="AY1039" s="166"/>
      <c r="AZ1039" s="166"/>
      <c r="BA1039" s="166"/>
      <c r="BB1039" s="166"/>
      <c r="BC1039" s="166"/>
      <c r="BD1039" s="166"/>
      <c r="BE1039" s="166"/>
      <c r="BF1039" s="166"/>
      <c r="BG1039" s="166"/>
      <c r="BH1039" s="166"/>
    </row>
    <row r="1040" spans="1:60" ht="12.75" outlineLevel="1">
      <c r="A1040" s="182"/>
      <c r="B1040" s="183"/>
      <c r="C1040" s="184" t="s">
        <v>1490</v>
      </c>
      <c r="D1040" s="185"/>
      <c r="E1040" s="186">
        <v>18</v>
      </c>
      <c r="F1040" s="165"/>
      <c r="G1040" s="165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  <c r="U1040" s="165"/>
      <c r="V1040" s="165"/>
      <c r="W1040" s="165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 t="s">
        <v>267</v>
      </c>
      <c r="AH1040" s="166">
        <v>0</v>
      </c>
      <c r="AI1040" s="166"/>
      <c r="AJ1040" s="166"/>
      <c r="AK1040" s="166"/>
      <c r="AL1040" s="166"/>
      <c r="AM1040" s="166"/>
      <c r="AN1040" s="166"/>
      <c r="AO1040" s="166"/>
      <c r="AP1040" s="166"/>
      <c r="AQ1040" s="166"/>
      <c r="AR1040" s="166"/>
      <c r="AS1040" s="166"/>
      <c r="AT1040" s="166"/>
      <c r="AU1040" s="166"/>
      <c r="AV1040" s="166"/>
      <c r="AW1040" s="166"/>
      <c r="AX1040" s="166"/>
      <c r="AY1040" s="166"/>
      <c r="AZ1040" s="166"/>
      <c r="BA1040" s="166"/>
      <c r="BB1040" s="166"/>
      <c r="BC1040" s="166"/>
      <c r="BD1040" s="166"/>
      <c r="BE1040" s="166"/>
      <c r="BF1040" s="166"/>
      <c r="BG1040" s="166"/>
      <c r="BH1040" s="166"/>
    </row>
    <row r="1041" spans="1:60" ht="12.75" outlineLevel="1">
      <c r="A1041" s="167">
        <v>365</v>
      </c>
      <c r="B1041" s="168" t="s">
        <v>1491</v>
      </c>
      <c r="C1041" s="169" t="s">
        <v>1492</v>
      </c>
      <c r="D1041" s="170" t="s">
        <v>294</v>
      </c>
      <c r="E1041" s="171">
        <v>16</v>
      </c>
      <c r="F1041" s="172"/>
      <c r="G1041" s="173">
        <f>ROUND(E1041*F1041,2)</f>
        <v>0</v>
      </c>
      <c r="H1041" s="164"/>
      <c r="I1041" s="165">
        <f>ROUND(E1041*H1041,2)</f>
        <v>0</v>
      </c>
      <c r="J1041" s="164"/>
      <c r="K1041" s="165">
        <f>ROUND(E1041*J1041,2)</f>
        <v>0</v>
      </c>
      <c r="L1041" s="165">
        <v>21</v>
      </c>
      <c r="M1041" s="165">
        <f>G1041*(1+L1041/100)</f>
        <v>0</v>
      </c>
      <c r="N1041" s="165">
        <v>0</v>
      </c>
      <c r="O1041" s="165">
        <f>ROUND(E1041*N1041,2)</f>
        <v>0</v>
      </c>
      <c r="P1041" s="165">
        <v>0</v>
      </c>
      <c r="Q1041" s="165">
        <f>ROUND(E1041*P1041,2)</f>
        <v>0</v>
      </c>
      <c r="R1041" s="165"/>
      <c r="S1041" s="165" t="s">
        <v>243</v>
      </c>
      <c r="T1041" s="165" t="s">
        <v>221</v>
      </c>
      <c r="U1041" s="165">
        <v>0</v>
      </c>
      <c r="V1041" s="165">
        <f>ROUND(E1041*U1041,2)</f>
        <v>0</v>
      </c>
      <c r="W1041" s="165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 t="s">
        <v>282</v>
      </c>
      <c r="AH1041" s="166"/>
      <c r="AI1041" s="166"/>
      <c r="AJ1041" s="166"/>
      <c r="AK1041" s="166"/>
      <c r="AL1041" s="166"/>
      <c r="AM1041" s="166"/>
      <c r="AN1041" s="166"/>
      <c r="AO1041" s="166"/>
      <c r="AP1041" s="166"/>
      <c r="AQ1041" s="166"/>
      <c r="AR1041" s="166"/>
      <c r="AS1041" s="166"/>
      <c r="AT1041" s="166"/>
      <c r="AU1041" s="166"/>
      <c r="AV1041" s="166"/>
      <c r="AW1041" s="166"/>
      <c r="AX1041" s="166"/>
      <c r="AY1041" s="166"/>
      <c r="AZ1041" s="166"/>
      <c r="BA1041" s="166"/>
      <c r="BB1041" s="166"/>
      <c r="BC1041" s="166"/>
      <c r="BD1041" s="166"/>
      <c r="BE1041" s="166"/>
      <c r="BF1041" s="166"/>
      <c r="BG1041" s="166"/>
      <c r="BH1041" s="166"/>
    </row>
    <row r="1042" spans="1:60" ht="12.75" outlineLevel="1">
      <c r="A1042" s="182"/>
      <c r="B1042" s="183"/>
      <c r="C1042" s="184" t="s">
        <v>1493</v>
      </c>
      <c r="D1042" s="185"/>
      <c r="E1042" s="186">
        <v>16</v>
      </c>
      <c r="F1042" s="165"/>
      <c r="G1042" s="165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  <c r="U1042" s="165"/>
      <c r="V1042" s="165"/>
      <c r="W1042" s="165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 t="s">
        <v>267</v>
      </c>
      <c r="AH1042" s="166">
        <v>0</v>
      </c>
      <c r="AI1042" s="166"/>
      <c r="AJ1042" s="166"/>
      <c r="AK1042" s="166"/>
      <c r="AL1042" s="166"/>
      <c r="AM1042" s="166"/>
      <c r="AN1042" s="166"/>
      <c r="AO1042" s="166"/>
      <c r="AP1042" s="166"/>
      <c r="AQ1042" s="166"/>
      <c r="AR1042" s="166"/>
      <c r="AS1042" s="166"/>
      <c r="AT1042" s="166"/>
      <c r="AU1042" s="166"/>
      <c r="AV1042" s="166"/>
      <c r="AW1042" s="166"/>
      <c r="AX1042" s="166"/>
      <c r="AY1042" s="166"/>
      <c r="AZ1042" s="166"/>
      <c r="BA1042" s="166"/>
      <c r="BB1042" s="166"/>
      <c r="BC1042" s="166"/>
      <c r="BD1042" s="166"/>
      <c r="BE1042" s="166"/>
      <c r="BF1042" s="166"/>
      <c r="BG1042" s="166"/>
      <c r="BH1042" s="166"/>
    </row>
    <row r="1043" spans="1:60" ht="22.5" outlineLevel="1">
      <c r="A1043" s="167">
        <v>366</v>
      </c>
      <c r="B1043" s="168" t="s">
        <v>1494</v>
      </c>
      <c r="C1043" s="169" t="s">
        <v>1495</v>
      </c>
      <c r="D1043" s="170" t="s">
        <v>288</v>
      </c>
      <c r="E1043" s="171">
        <v>49.2</v>
      </c>
      <c r="F1043" s="172"/>
      <c r="G1043" s="173">
        <f>ROUND(E1043*F1043,2)</f>
        <v>0</v>
      </c>
      <c r="H1043" s="164"/>
      <c r="I1043" s="165">
        <f>ROUND(E1043*H1043,2)</f>
        <v>0</v>
      </c>
      <c r="J1043" s="164"/>
      <c r="K1043" s="165">
        <f>ROUND(E1043*J1043,2)</f>
        <v>0</v>
      </c>
      <c r="L1043" s="165">
        <v>21</v>
      </c>
      <c r="M1043" s="165">
        <f>G1043*(1+L1043/100)</f>
        <v>0</v>
      </c>
      <c r="N1043" s="165">
        <v>0</v>
      </c>
      <c r="O1043" s="165">
        <f>ROUND(E1043*N1043,2)</f>
        <v>0</v>
      </c>
      <c r="P1043" s="165">
        <v>0</v>
      </c>
      <c r="Q1043" s="165">
        <f>ROUND(E1043*P1043,2)</f>
        <v>0</v>
      </c>
      <c r="R1043" s="165"/>
      <c r="S1043" s="165" t="s">
        <v>243</v>
      </c>
      <c r="T1043" s="165" t="s">
        <v>221</v>
      </c>
      <c r="U1043" s="165">
        <v>0</v>
      </c>
      <c r="V1043" s="165">
        <f>ROUND(E1043*U1043,2)</f>
        <v>0</v>
      </c>
      <c r="W1043" s="165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 t="s">
        <v>840</v>
      </c>
      <c r="AH1043" s="166"/>
      <c r="AI1043" s="166"/>
      <c r="AJ1043" s="166"/>
      <c r="AK1043" s="166"/>
      <c r="AL1043" s="166"/>
      <c r="AM1043" s="166"/>
      <c r="AN1043" s="166"/>
      <c r="AO1043" s="166"/>
      <c r="AP1043" s="166"/>
      <c r="AQ1043" s="166"/>
      <c r="AR1043" s="166"/>
      <c r="AS1043" s="166"/>
      <c r="AT1043" s="166"/>
      <c r="AU1043" s="166"/>
      <c r="AV1043" s="166"/>
      <c r="AW1043" s="166"/>
      <c r="AX1043" s="166"/>
      <c r="AY1043" s="166"/>
      <c r="AZ1043" s="166"/>
      <c r="BA1043" s="166"/>
      <c r="BB1043" s="166"/>
      <c r="BC1043" s="166"/>
      <c r="BD1043" s="166"/>
      <c r="BE1043" s="166"/>
      <c r="BF1043" s="166"/>
      <c r="BG1043" s="166"/>
      <c r="BH1043" s="166"/>
    </row>
    <row r="1044" spans="1:60" ht="12.75" outlineLevel="1">
      <c r="A1044" s="182"/>
      <c r="B1044" s="183"/>
      <c r="C1044" s="187" t="s">
        <v>328</v>
      </c>
      <c r="D1044" s="188"/>
      <c r="E1044" s="189"/>
      <c r="F1044" s="165"/>
      <c r="G1044" s="165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  <c r="U1044" s="165"/>
      <c r="V1044" s="165"/>
      <c r="W1044" s="165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 t="s">
        <v>267</v>
      </c>
      <c r="AH1044" s="166"/>
      <c r="AI1044" s="166"/>
      <c r="AJ1044" s="166"/>
      <c r="AK1044" s="166"/>
      <c r="AL1044" s="166"/>
      <c r="AM1044" s="166"/>
      <c r="AN1044" s="166"/>
      <c r="AO1044" s="166"/>
      <c r="AP1044" s="166"/>
      <c r="AQ1044" s="166"/>
      <c r="AR1044" s="166"/>
      <c r="AS1044" s="166"/>
      <c r="AT1044" s="166"/>
      <c r="AU1044" s="166"/>
      <c r="AV1044" s="166"/>
      <c r="AW1044" s="166"/>
      <c r="AX1044" s="166"/>
      <c r="AY1044" s="166"/>
      <c r="AZ1044" s="166"/>
      <c r="BA1044" s="166"/>
      <c r="BB1044" s="166"/>
      <c r="BC1044" s="166"/>
      <c r="BD1044" s="166"/>
      <c r="BE1044" s="166"/>
      <c r="BF1044" s="166"/>
      <c r="BG1044" s="166"/>
      <c r="BH1044" s="166"/>
    </row>
    <row r="1045" spans="1:60" ht="12.75" outlineLevel="1">
      <c r="A1045" s="182"/>
      <c r="B1045" s="183"/>
      <c r="C1045" s="187" t="s">
        <v>1496</v>
      </c>
      <c r="D1045" s="188"/>
      <c r="E1045" s="189">
        <v>48.3</v>
      </c>
      <c r="F1045" s="165"/>
      <c r="G1045" s="165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  <c r="U1045" s="165"/>
      <c r="V1045" s="165"/>
      <c r="W1045" s="165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 t="s">
        <v>267</v>
      </c>
      <c r="AH1045" s="166">
        <v>2</v>
      </c>
      <c r="AI1045" s="166"/>
      <c r="AJ1045" s="166"/>
      <c r="AK1045" s="166"/>
      <c r="AL1045" s="166"/>
      <c r="AM1045" s="166"/>
      <c r="AN1045" s="166"/>
      <c r="AO1045" s="166"/>
      <c r="AP1045" s="166"/>
      <c r="AQ1045" s="166"/>
      <c r="AR1045" s="166"/>
      <c r="AS1045" s="166"/>
      <c r="AT1045" s="166"/>
      <c r="AU1045" s="166"/>
      <c r="AV1045" s="166"/>
      <c r="AW1045" s="166"/>
      <c r="AX1045" s="166"/>
      <c r="AY1045" s="166"/>
      <c r="AZ1045" s="166"/>
      <c r="BA1045" s="166"/>
      <c r="BB1045" s="166"/>
      <c r="BC1045" s="166"/>
      <c r="BD1045" s="166"/>
      <c r="BE1045" s="166"/>
      <c r="BF1045" s="166"/>
      <c r="BG1045" s="166"/>
      <c r="BH1045" s="166"/>
    </row>
    <row r="1046" spans="1:60" ht="12.75" outlineLevel="1">
      <c r="A1046" s="182"/>
      <c r="B1046" s="183"/>
      <c r="C1046" s="187" t="s">
        <v>335</v>
      </c>
      <c r="D1046" s="188"/>
      <c r="E1046" s="189"/>
      <c r="F1046" s="165"/>
      <c r="G1046" s="165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  <c r="U1046" s="165"/>
      <c r="V1046" s="165"/>
      <c r="W1046" s="165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 t="s">
        <v>267</v>
      </c>
      <c r="AH1046" s="166"/>
      <c r="AI1046" s="166"/>
      <c r="AJ1046" s="166"/>
      <c r="AK1046" s="166"/>
      <c r="AL1046" s="166"/>
      <c r="AM1046" s="166"/>
      <c r="AN1046" s="166"/>
      <c r="AO1046" s="166"/>
      <c r="AP1046" s="166"/>
      <c r="AQ1046" s="166"/>
      <c r="AR1046" s="166"/>
      <c r="AS1046" s="166"/>
      <c r="AT1046" s="166"/>
      <c r="AU1046" s="166"/>
      <c r="AV1046" s="166"/>
      <c r="AW1046" s="166"/>
      <c r="AX1046" s="166"/>
      <c r="AY1046" s="166"/>
      <c r="AZ1046" s="166"/>
      <c r="BA1046" s="166"/>
      <c r="BB1046" s="166"/>
      <c r="BC1046" s="166"/>
      <c r="BD1046" s="166"/>
      <c r="BE1046" s="166"/>
      <c r="BF1046" s="166"/>
      <c r="BG1046" s="166"/>
      <c r="BH1046" s="166"/>
    </row>
    <row r="1047" spans="1:60" ht="12.75" outlineLevel="1">
      <c r="A1047" s="182"/>
      <c r="B1047" s="183"/>
      <c r="C1047" s="184" t="s">
        <v>1497</v>
      </c>
      <c r="D1047" s="185"/>
      <c r="E1047" s="186">
        <v>49.2</v>
      </c>
      <c r="F1047" s="165"/>
      <c r="G1047" s="165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  <c r="U1047" s="165"/>
      <c r="V1047" s="165"/>
      <c r="W1047" s="165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 t="s">
        <v>267</v>
      </c>
      <c r="AH1047" s="166">
        <v>0</v>
      </c>
      <c r="AI1047" s="166"/>
      <c r="AJ1047" s="166"/>
      <c r="AK1047" s="166"/>
      <c r="AL1047" s="166"/>
      <c r="AM1047" s="166"/>
      <c r="AN1047" s="166"/>
      <c r="AO1047" s="166"/>
      <c r="AP1047" s="166"/>
      <c r="AQ1047" s="166"/>
      <c r="AR1047" s="166"/>
      <c r="AS1047" s="166"/>
      <c r="AT1047" s="166"/>
      <c r="AU1047" s="166"/>
      <c r="AV1047" s="166"/>
      <c r="AW1047" s="166"/>
      <c r="AX1047" s="166"/>
      <c r="AY1047" s="166"/>
      <c r="AZ1047" s="166"/>
      <c r="BA1047" s="166"/>
      <c r="BB1047" s="166"/>
      <c r="BC1047" s="166"/>
      <c r="BD1047" s="166"/>
      <c r="BE1047" s="166"/>
      <c r="BF1047" s="166"/>
      <c r="BG1047" s="166"/>
      <c r="BH1047" s="166"/>
    </row>
    <row r="1048" spans="1:60" ht="12.75" outlineLevel="1">
      <c r="A1048" s="167">
        <v>367</v>
      </c>
      <c r="B1048" s="168" t="s">
        <v>1498</v>
      </c>
      <c r="C1048" s="169" t="s">
        <v>1499</v>
      </c>
      <c r="D1048" s="170" t="s">
        <v>294</v>
      </c>
      <c r="E1048" s="171">
        <v>4</v>
      </c>
      <c r="F1048" s="172"/>
      <c r="G1048" s="173">
        <f>ROUND(E1048*F1048,2)</f>
        <v>0</v>
      </c>
      <c r="H1048" s="164"/>
      <c r="I1048" s="165">
        <f>ROUND(E1048*H1048,2)</f>
        <v>0</v>
      </c>
      <c r="J1048" s="164"/>
      <c r="K1048" s="165">
        <f>ROUND(E1048*J1048,2)</f>
        <v>0</v>
      </c>
      <c r="L1048" s="165">
        <v>21</v>
      </c>
      <c r="M1048" s="165">
        <f>G1048*(1+L1048/100)</f>
        <v>0</v>
      </c>
      <c r="N1048" s="165">
        <v>0</v>
      </c>
      <c r="O1048" s="165">
        <f>ROUND(E1048*N1048,2)</f>
        <v>0</v>
      </c>
      <c r="P1048" s="165">
        <v>0</v>
      </c>
      <c r="Q1048" s="165">
        <f>ROUND(E1048*P1048,2)</f>
        <v>0</v>
      </c>
      <c r="R1048" s="165"/>
      <c r="S1048" s="165" t="s">
        <v>243</v>
      </c>
      <c r="T1048" s="165" t="s">
        <v>221</v>
      </c>
      <c r="U1048" s="165">
        <v>0</v>
      </c>
      <c r="V1048" s="165">
        <f>ROUND(E1048*U1048,2)</f>
        <v>0</v>
      </c>
      <c r="W1048" s="165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 t="s">
        <v>840</v>
      </c>
      <c r="AH1048" s="166"/>
      <c r="AI1048" s="166"/>
      <c r="AJ1048" s="166"/>
      <c r="AK1048" s="166"/>
      <c r="AL1048" s="166"/>
      <c r="AM1048" s="166"/>
      <c r="AN1048" s="166"/>
      <c r="AO1048" s="166"/>
      <c r="AP1048" s="166"/>
      <c r="AQ1048" s="166"/>
      <c r="AR1048" s="166"/>
      <c r="AS1048" s="166"/>
      <c r="AT1048" s="166"/>
      <c r="AU1048" s="166"/>
      <c r="AV1048" s="166"/>
      <c r="AW1048" s="166"/>
      <c r="AX1048" s="166"/>
      <c r="AY1048" s="166"/>
      <c r="AZ1048" s="166"/>
      <c r="BA1048" s="166"/>
      <c r="BB1048" s="166"/>
      <c r="BC1048" s="166"/>
      <c r="BD1048" s="166"/>
      <c r="BE1048" s="166"/>
      <c r="BF1048" s="166"/>
      <c r="BG1048" s="166"/>
      <c r="BH1048" s="166"/>
    </row>
    <row r="1049" spans="1:60" ht="12.75" outlineLevel="1">
      <c r="A1049" s="182"/>
      <c r="B1049" s="183"/>
      <c r="C1049" s="184" t="s">
        <v>1214</v>
      </c>
      <c r="D1049" s="185"/>
      <c r="E1049" s="186">
        <v>4</v>
      </c>
      <c r="F1049" s="165"/>
      <c r="G1049" s="165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  <c r="U1049" s="165"/>
      <c r="V1049" s="165"/>
      <c r="W1049" s="165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 t="s">
        <v>267</v>
      </c>
      <c r="AH1049" s="166">
        <v>0</v>
      </c>
      <c r="AI1049" s="166"/>
      <c r="AJ1049" s="166"/>
      <c r="AK1049" s="166"/>
      <c r="AL1049" s="166"/>
      <c r="AM1049" s="166"/>
      <c r="AN1049" s="166"/>
      <c r="AO1049" s="166"/>
      <c r="AP1049" s="166"/>
      <c r="AQ1049" s="166"/>
      <c r="AR1049" s="166"/>
      <c r="AS1049" s="166"/>
      <c r="AT1049" s="166"/>
      <c r="AU1049" s="166"/>
      <c r="AV1049" s="166"/>
      <c r="AW1049" s="166"/>
      <c r="AX1049" s="166"/>
      <c r="AY1049" s="166"/>
      <c r="AZ1049" s="166"/>
      <c r="BA1049" s="166"/>
      <c r="BB1049" s="166"/>
      <c r="BC1049" s="166"/>
      <c r="BD1049" s="166"/>
      <c r="BE1049" s="166"/>
      <c r="BF1049" s="166"/>
      <c r="BG1049" s="166"/>
      <c r="BH1049" s="166"/>
    </row>
    <row r="1050" spans="1:60" ht="22.5" outlineLevel="1">
      <c r="A1050" s="182">
        <v>368</v>
      </c>
      <c r="B1050" s="183" t="s">
        <v>1500</v>
      </c>
      <c r="C1050" s="196" t="s">
        <v>1501</v>
      </c>
      <c r="D1050" s="197" t="s">
        <v>24</v>
      </c>
      <c r="E1050" s="198"/>
      <c r="F1050" s="164"/>
      <c r="G1050" s="165">
        <f>ROUND(E1050*F1050,2)</f>
        <v>0</v>
      </c>
      <c r="H1050" s="164"/>
      <c r="I1050" s="165">
        <f>ROUND(E1050*H1050,2)</f>
        <v>0</v>
      </c>
      <c r="J1050" s="164"/>
      <c r="K1050" s="165">
        <f>ROUND(E1050*J1050,2)</f>
        <v>0</v>
      </c>
      <c r="L1050" s="165">
        <v>21</v>
      </c>
      <c r="M1050" s="165">
        <f>G1050*(1+L1050/100)</f>
        <v>0</v>
      </c>
      <c r="N1050" s="165">
        <v>0</v>
      </c>
      <c r="O1050" s="165">
        <f>ROUND(E1050*N1050,2)</f>
        <v>0</v>
      </c>
      <c r="P1050" s="165">
        <v>0</v>
      </c>
      <c r="Q1050" s="165">
        <f>ROUND(E1050*P1050,2)</f>
        <v>0</v>
      </c>
      <c r="R1050" s="165"/>
      <c r="S1050" s="165" t="s">
        <v>220</v>
      </c>
      <c r="T1050" s="165" t="s">
        <v>295</v>
      </c>
      <c r="U1050" s="165">
        <v>0</v>
      </c>
      <c r="V1050" s="165">
        <f>ROUND(E1050*U1050,2)</f>
        <v>0</v>
      </c>
      <c r="W1050" s="165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 t="s">
        <v>1182</v>
      </c>
      <c r="AH1050" s="166"/>
      <c r="AI1050" s="166"/>
      <c r="AJ1050" s="166"/>
      <c r="AK1050" s="166"/>
      <c r="AL1050" s="166"/>
      <c r="AM1050" s="166"/>
      <c r="AN1050" s="166"/>
      <c r="AO1050" s="166"/>
      <c r="AP1050" s="166"/>
      <c r="AQ1050" s="166"/>
      <c r="AR1050" s="166"/>
      <c r="AS1050" s="166"/>
      <c r="AT1050" s="166"/>
      <c r="AU1050" s="166"/>
      <c r="AV1050" s="166"/>
      <c r="AW1050" s="166"/>
      <c r="AX1050" s="166"/>
      <c r="AY1050" s="166"/>
      <c r="AZ1050" s="166"/>
      <c r="BA1050" s="166"/>
      <c r="BB1050" s="166"/>
      <c r="BC1050" s="166"/>
      <c r="BD1050" s="166"/>
      <c r="BE1050" s="166"/>
      <c r="BF1050" s="166"/>
      <c r="BG1050" s="166"/>
      <c r="BH1050" s="166"/>
    </row>
    <row r="1051" spans="1:33" ht="12.75">
      <c r="A1051" s="149" t="s">
        <v>214</v>
      </c>
      <c r="B1051" s="150" t="s">
        <v>142</v>
      </c>
      <c r="C1051" s="151" t="s">
        <v>143</v>
      </c>
      <c r="D1051" s="152"/>
      <c r="E1051" s="153"/>
      <c r="F1051" s="154"/>
      <c r="G1051" s="155">
        <f>SUMIF(AG1052:AG1063,"&lt;&gt;NOR",G1052:G1063)</f>
        <v>0</v>
      </c>
      <c r="H1051" s="156"/>
      <c r="I1051" s="156">
        <f>SUM(I1052:I1063)</f>
        <v>0</v>
      </c>
      <c r="J1051" s="156"/>
      <c r="K1051" s="156">
        <f>SUM(K1052:K1063)</f>
        <v>0</v>
      </c>
      <c r="L1051" s="156"/>
      <c r="M1051" s="156">
        <f>SUM(M1052:M1063)</f>
        <v>0</v>
      </c>
      <c r="N1051" s="156"/>
      <c r="O1051" s="156">
        <f>SUM(O1052:O1063)</f>
        <v>0</v>
      </c>
      <c r="P1051" s="156"/>
      <c r="Q1051" s="156">
        <f>SUM(Q1052:Q1063)</f>
        <v>0</v>
      </c>
      <c r="R1051" s="156"/>
      <c r="S1051" s="156"/>
      <c r="T1051" s="156"/>
      <c r="U1051" s="156"/>
      <c r="V1051" s="156">
        <f>SUM(V1052:V1063)</f>
        <v>0</v>
      </c>
      <c r="W1051" s="156"/>
      <c r="AG1051" s="1" t="s">
        <v>215</v>
      </c>
    </row>
    <row r="1052" spans="1:60" ht="33.75" outlineLevel="1">
      <c r="A1052" s="167">
        <v>369</v>
      </c>
      <c r="B1052" s="168" t="s">
        <v>1502</v>
      </c>
      <c r="C1052" s="169" t="s">
        <v>1503</v>
      </c>
      <c r="D1052" s="170" t="s">
        <v>294</v>
      </c>
      <c r="E1052" s="171">
        <v>59.2</v>
      </c>
      <c r="F1052" s="172"/>
      <c r="G1052" s="173">
        <f>ROUND(E1052*F1052,2)</f>
        <v>0</v>
      </c>
      <c r="H1052" s="164"/>
      <c r="I1052" s="165">
        <f>ROUND(E1052*H1052,2)</f>
        <v>0</v>
      </c>
      <c r="J1052" s="164"/>
      <c r="K1052" s="165">
        <f>ROUND(E1052*J1052,2)</f>
        <v>0</v>
      </c>
      <c r="L1052" s="165">
        <v>21</v>
      </c>
      <c r="M1052" s="165">
        <f>G1052*(1+L1052/100)</f>
        <v>0</v>
      </c>
      <c r="N1052" s="165">
        <v>0</v>
      </c>
      <c r="O1052" s="165">
        <f>ROUND(E1052*N1052,2)</f>
        <v>0</v>
      </c>
      <c r="P1052" s="165">
        <v>0</v>
      </c>
      <c r="Q1052" s="165">
        <f>ROUND(E1052*P1052,2)</f>
        <v>0</v>
      </c>
      <c r="R1052" s="165"/>
      <c r="S1052" s="165" t="s">
        <v>220</v>
      </c>
      <c r="T1052" s="165" t="s">
        <v>221</v>
      </c>
      <c r="U1052" s="165">
        <v>0</v>
      </c>
      <c r="V1052" s="165">
        <f>ROUND(E1052*U1052,2)</f>
        <v>0</v>
      </c>
      <c r="W1052" s="165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 t="s">
        <v>1123</v>
      </c>
      <c r="AH1052" s="166"/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R1052" s="166"/>
      <c r="AS1052" s="166"/>
      <c r="AT1052" s="166"/>
      <c r="AU1052" s="166"/>
      <c r="AV1052" s="166"/>
      <c r="AW1052" s="166"/>
      <c r="AX1052" s="166"/>
      <c r="AY1052" s="166"/>
      <c r="AZ1052" s="166"/>
      <c r="BA1052" s="166"/>
      <c r="BB1052" s="166"/>
      <c r="BC1052" s="166"/>
      <c r="BD1052" s="166"/>
      <c r="BE1052" s="166"/>
      <c r="BF1052" s="166"/>
      <c r="BG1052" s="166"/>
      <c r="BH1052" s="166"/>
    </row>
    <row r="1053" spans="1:60" ht="12.75" outlineLevel="1">
      <c r="A1053" s="182"/>
      <c r="B1053" s="183"/>
      <c r="C1053" s="184" t="s">
        <v>1504</v>
      </c>
      <c r="D1053" s="185"/>
      <c r="E1053" s="186">
        <v>59.2</v>
      </c>
      <c r="F1053" s="165"/>
      <c r="G1053" s="165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  <c r="U1053" s="165"/>
      <c r="V1053" s="165"/>
      <c r="W1053" s="165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 t="s">
        <v>267</v>
      </c>
      <c r="AH1053" s="166">
        <v>0</v>
      </c>
      <c r="AI1053" s="166"/>
      <c r="AJ1053" s="166"/>
      <c r="AK1053" s="166"/>
      <c r="AL1053" s="166"/>
      <c r="AM1053" s="166"/>
      <c r="AN1053" s="166"/>
      <c r="AO1053" s="166"/>
      <c r="AP1053" s="166"/>
      <c r="AQ1053" s="166"/>
      <c r="AR1053" s="166"/>
      <c r="AS1053" s="166"/>
      <c r="AT1053" s="166"/>
      <c r="AU1053" s="166"/>
      <c r="AV1053" s="166"/>
      <c r="AW1053" s="166"/>
      <c r="AX1053" s="166"/>
      <c r="AY1053" s="166"/>
      <c r="AZ1053" s="166"/>
      <c r="BA1053" s="166"/>
      <c r="BB1053" s="166"/>
      <c r="BC1053" s="166"/>
      <c r="BD1053" s="166"/>
      <c r="BE1053" s="166"/>
      <c r="BF1053" s="166"/>
      <c r="BG1053" s="166"/>
      <c r="BH1053" s="166"/>
    </row>
    <row r="1054" spans="1:60" ht="22.5" outlineLevel="1">
      <c r="A1054" s="157">
        <v>370</v>
      </c>
      <c r="B1054" s="158" t="s">
        <v>1505</v>
      </c>
      <c r="C1054" s="159" t="s">
        <v>1506</v>
      </c>
      <c r="D1054" s="160" t="s">
        <v>294</v>
      </c>
      <c r="E1054" s="161">
        <v>39.6</v>
      </c>
      <c r="F1054" s="162"/>
      <c r="G1054" s="163">
        <f>ROUND(E1054*F1054,2)</f>
        <v>0</v>
      </c>
      <c r="H1054" s="164"/>
      <c r="I1054" s="165">
        <f>ROUND(E1054*H1054,2)</f>
        <v>0</v>
      </c>
      <c r="J1054" s="164"/>
      <c r="K1054" s="165">
        <f>ROUND(E1054*J1054,2)</f>
        <v>0</v>
      </c>
      <c r="L1054" s="165">
        <v>21</v>
      </c>
      <c r="M1054" s="165">
        <f>G1054*(1+L1054/100)</f>
        <v>0</v>
      </c>
      <c r="N1054" s="165">
        <v>0</v>
      </c>
      <c r="O1054" s="165">
        <f>ROUND(E1054*N1054,2)</f>
        <v>0</v>
      </c>
      <c r="P1054" s="165">
        <v>0</v>
      </c>
      <c r="Q1054" s="165">
        <f>ROUND(E1054*P1054,2)</f>
        <v>0</v>
      </c>
      <c r="R1054" s="165"/>
      <c r="S1054" s="165" t="s">
        <v>220</v>
      </c>
      <c r="T1054" s="165" t="s">
        <v>221</v>
      </c>
      <c r="U1054" s="165">
        <v>0</v>
      </c>
      <c r="V1054" s="165">
        <f>ROUND(E1054*U1054,2)</f>
        <v>0</v>
      </c>
      <c r="W1054" s="165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 t="s">
        <v>1123</v>
      </c>
      <c r="AH1054" s="166"/>
      <c r="AI1054" s="166"/>
      <c r="AJ1054" s="166"/>
      <c r="AK1054" s="166"/>
      <c r="AL1054" s="166"/>
      <c r="AM1054" s="166"/>
      <c r="AN1054" s="166"/>
      <c r="AO1054" s="166"/>
      <c r="AP1054" s="166"/>
      <c r="AQ1054" s="166"/>
      <c r="AR1054" s="166"/>
      <c r="AS1054" s="166"/>
      <c r="AT1054" s="166"/>
      <c r="AU1054" s="166"/>
      <c r="AV1054" s="166"/>
      <c r="AW1054" s="166"/>
      <c r="AX1054" s="166"/>
      <c r="AY1054" s="166"/>
      <c r="AZ1054" s="166"/>
      <c r="BA1054" s="166"/>
      <c r="BB1054" s="166"/>
      <c r="BC1054" s="166"/>
      <c r="BD1054" s="166"/>
      <c r="BE1054" s="166"/>
      <c r="BF1054" s="166"/>
      <c r="BG1054" s="166"/>
      <c r="BH1054" s="166"/>
    </row>
    <row r="1055" spans="1:60" ht="22.5" outlineLevel="1">
      <c r="A1055" s="157">
        <v>371</v>
      </c>
      <c r="B1055" s="158" t="s">
        <v>1507</v>
      </c>
      <c r="C1055" s="159" t="s">
        <v>1508</v>
      </c>
      <c r="D1055" s="160" t="s">
        <v>301</v>
      </c>
      <c r="E1055" s="161">
        <v>1</v>
      </c>
      <c r="F1055" s="162"/>
      <c r="G1055" s="163">
        <f>ROUND(E1055*F1055,2)</f>
        <v>0</v>
      </c>
      <c r="H1055" s="164"/>
      <c r="I1055" s="165">
        <f>ROUND(E1055*H1055,2)</f>
        <v>0</v>
      </c>
      <c r="J1055" s="164"/>
      <c r="K1055" s="165">
        <f>ROUND(E1055*J1055,2)</f>
        <v>0</v>
      </c>
      <c r="L1055" s="165">
        <v>21</v>
      </c>
      <c r="M1055" s="165">
        <f>G1055*(1+L1055/100)</f>
        <v>0</v>
      </c>
      <c r="N1055" s="165">
        <v>0</v>
      </c>
      <c r="O1055" s="165">
        <f>ROUND(E1055*N1055,2)</f>
        <v>0</v>
      </c>
      <c r="P1055" s="165">
        <v>0</v>
      </c>
      <c r="Q1055" s="165">
        <f>ROUND(E1055*P1055,2)</f>
        <v>0</v>
      </c>
      <c r="R1055" s="165"/>
      <c r="S1055" s="165" t="s">
        <v>220</v>
      </c>
      <c r="T1055" s="165" t="s">
        <v>221</v>
      </c>
      <c r="U1055" s="165">
        <v>0</v>
      </c>
      <c r="V1055" s="165">
        <f>ROUND(E1055*U1055,2)</f>
        <v>0</v>
      </c>
      <c r="W1055" s="165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 t="s">
        <v>1123</v>
      </c>
      <c r="AH1055" s="166"/>
      <c r="AI1055" s="166"/>
      <c r="AJ1055" s="166"/>
      <c r="AK1055" s="166"/>
      <c r="AL1055" s="166"/>
      <c r="AM1055" s="166"/>
      <c r="AN1055" s="166"/>
      <c r="AO1055" s="166"/>
      <c r="AP1055" s="166"/>
      <c r="AQ1055" s="166"/>
      <c r="AR1055" s="166"/>
      <c r="AS1055" s="166"/>
      <c r="AT1055" s="166"/>
      <c r="AU1055" s="166"/>
      <c r="AV1055" s="166"/>
      <c r="AW1055" s="166"/>
      <c r="AX1055" s="166"/>
      <c r="AY1055" s="166"/>
      <c r="AZ1055" s="166"/>
      <c r="BA1055" s="166"/>
      <c r="BB1055" s="166"/>
      <c r="BC1055" s="166"/>
      <c r="BD1055" s="166"/>
      <c r="BE1055" s="166"/>
      <c r="BF1055" s="166"/>
      <c r="BG1055" s="166"/>
      <c r="BH1055" s="166"/>
    </row>
    <row r="1056" spans="1:60" ht="33.75" outlineLevel="1">
      <c r="A1056" s="157">
        <v>372</v>
      </c>
      <c r="B1056" s="158" t="s">
        <v>1509</v>
      </c>
      <c r="C1056" s="159" t="s">
        <v>1510</v>
      </c>
      <c r="D1056" s="160" t="s">
        <v>301</v>
      </c>
      <c r="E1056" s="161">
        <v>3</v>
      </c>
      <c r="F1056" s="162"/>
      <c r="G1056" s="163">
        <f>ROUND(E1056*F1056,2)</f>
        <v>0</v>
      </c>
      <c r="H1056" s="164"/>
      <c r="I1056" s="165">
        <f>ROUND(E1056*H1056,2)</f>
        <v>0</v>
      </c>
      <c r="J1056" s="164"/>
      <c r="K1056" s="165">
        <f>ROUND(E1056*J1056,2)</f>
        <v>0</v>
      </c>
      <c r="L1056" s="165">
        <v>21</v>
      </c>
      <c r="M1056" s="165">
        <f>G1056*(1+L1056/100)</f>
        <v>0</v>
      </c>
      <c r="N1056" s="165">
        <v>0</v>
      </c>
      <c r="O1056" s="165">
        <f>ROUND(E1056*N1056,2)</f>
        <v>0</v>
      </c>
      <c r="P1056" s="165">
        <v>0</v>
      </c>
      <c r="Q1056" s="165">
        <f>ROUND(E1056*P1056,2)</f>
        <v>0</v>
      </c>
      <c r="R1056" s="165"/>
      <c r="S1056" s="165" t="s">
        <v>220</v>
      </c>
      <c r="T1056" s="165" t="s">
        <v>221</v>
      </c>
      <c r="U1056" s="165">
        <v>0</v>
      </c>
      <c r="V1056" s="165">
        <f>ROUND(E1056*U1056,2)</f>
        <v>0</v>
      </c>
      <c r="W1056" s="165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 t="s">
        <v>1123</v>
      </c>
      <c r="AH1056" s="166"/>
      <c r="AI1056" s="166"/>
      <c r="AJ1056" s="166"/>
      <c r="AK1056" s="166"/>
      <c r="AL1056" s="166"/>
      <c r="AM1056" s="166"/>
      <c r="AN1056" s="166"/>
      <c r="AO1056" s="166"/>
      <c r="AP1056" s="166"/>
      <c r="AQ1056" s="166"/>
      <c r="AR1056" s="166"/>
      <c r="AS1056" s="166"/>
      <c r="AT1056" s="166"/>
      <c r="AU1056" s="166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6"/>
      <c r="BH1056" s="166"/>
    </row>
    <row r="1057" spans="1:60" ht="22.5" outlineLevel="1">
      <c r="A1057" s="167">
        <v>373</v>
      </c>
      <c r="B1057" s="168" t="s">
        <v>1511</v>
      </c>
      <c r="C1057" s="169" t="s">
        <v>1512</v>
      </c>
      <c r="D1057" s="170" t="s">
        <v>294</v>
      </c>
      <c r="E1057" s="171">
        <v>59.2</v>
      </c>
      <c r="F1057" s="172"/>
      <c r="G1057" s="173">
        <f>ROUND(E1057*F1057,2)</f>
        <v>0</v>
      </c>
      <c r="H1057" s="164"/>
      <c r="I1057" s="165">
        <f>ROUND(E1057*H1057,2)</f>
        <v>0</v>
      </c>
      <c r="J1057" s="164"/>
      <c r="K1057" s="165">
        <f>ROUND(E1057*J1057,2)</f>
        <v>0</v>
      </c>
      <c r="L1057" s="165">
        <v>21</v>
      </c>
      <c r="M1057" s="165">
        <f>G1057*(1+L1057/100)</f>
        <v>0</v>
      </c>
      <c r="N1057" s="165">
        <v>0</v>
      </c>
      <c r="O1057" s="165">
        <f>ROUND(E1057*N1057,2)</f>
        <v>0</v>
      </c>
      <c r="P1057" s="165">
        <v>0</v>
      </c>
      <c r="Q1057" s="165">
        <f>ROUND(E1057*P1057,2)</f>
        <v>0</v>
      </c>
      <c r="R1057" s="165"/>
      <c r="S1057" s="165" t="s">
        <v>220</v>
      </c>
      <c r="T1057" s="165" t="s">
        <v>221</v>
      </c>
      <c r="U1057" s="165">
        <v>0</v>
      </c>
      <c r="V1057" s="165">
        <f>ROUND(E1057*U1057,2)</f>
        <v>0</v>
      </c>
      <c r="W1057" s="165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 t="s">
        <v>1123</v>
      </c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R1057" s="166"/>
      <c r="AS1057" s="166"/>
      <c r="AT1057" s="166"/>
      <c r="AU1057" s="166"/>
      <c r="AV1057" s="166"/>
      <c r="AW1057" s="166"/>
      <c r="AX1057" s="166"/>
      <c r="AY1057" s="166"/>
      <c r="AZ1057" s="166"/>
      <c r="BA1057" s="166"/>
      <c r="BB1057" s="166"/>
      <c r="BC1057" s="166"/>
      <c r="BD1057" s="166"/>
      <c r="BE1057" s="166"/>
      <c r="BF1057" s="166"/>
      <c r="BG1057" s="166"/>
      <c r="BH1057" s="166"/>
    </row>
    <row r="1058" spans="1:60" ht="12.75" outlineLevel="1">
      <c r="A1058" s="182"/>
      <c r="B1058" s="183"/>
      <c r="C1058" s="184" t="s">
        <v>1513</v>
      </c>
      <c r="D1058" s="185"/>
      <c r="E1058" s="186">
        <v>59.2</v>
      </c>
      <c r="F1058" s="165"/>
      <c r="G1058" s="165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  <c r="U1058" s="165"/>
      <c r="V1058" s="165"/>
      <c r="W1058" s="165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 t="s">
        <v>267</v>
      </c>
      <c r="AH1058" s="166">
        <v>0</v>
      </c>
      <c r="AI1058" s="166"/>
      <c r="AJ1058" s="166"/>
      <c r="AK1058" s="166"/>
      <c r="AL1058" s="166"/>
      <c r="AM1058" s="166"/>
      <c r="AN1058" s="166"/>
      <c r="AO1058" s="166"/>
      <c r="AP1058" s="166"/>
      <c r="AQ1058" s="166"/>
      <c r="AR1058" s="166"/>
      <c r="AS1058" s="166"/>
      <c r="AT1058" s="166"/>
      <c r="AU1058" s="166"/>
      <c r="AV1058" s="166"/>
      <c r="AW1058" s="166"/>
      <c r="AX1058" s="166"/>
      <c r="AY1058" s="166"/>
      <c r="AZ1058" s="166"/>
      <c r="BA1058" s="166"/>
      <c r="BB1058" s="166"/>
      <c r="BC1058" s="166"/>
      <c r="BD1058" s="166"/>
      <c r="BE1058" s="166"/>
      <c r="BF1058" s="166"/>
      <c r="BG1058" s="166"/>
      <c r="BH1058" s="166"/>
    </row>
    <row r="1059" spans="1:60" ht="22.5" outlineLevel="1">
      <c r="A1059" s="167">
        <v>374</v>
      </c>
      <c r="B1059" s="168" t="s">
        <v>1514</v>
      </c>
      <c r="C1059" s="169" t="s">
        <v>1515</v>
      </c>
      <c r="D1059" s="170" t="s">
        <v>288</v>
      </c>
      <c r="E1059" s="171">
        <v>562.4</v>
      </c>
      <c r="F1059" s="172"/>
      <c r="G1059" s="173">
        <f>ROUND(E1059*F1059,2)</f>
        <v>0</v>
      </c>
      <c r="H1059" s="164"/>
      <c r="I1059" s="165">
        <f>ROUND(E1059*H1059,2)</f>
        <v>0</v>
      </c>
      <c r="J1059" s="164"/>
      <c r="K1059" s="165">
        <f>ROUND(E1059*J1059,2)</f>
        <v>0</v>
      </c>
      <c r="L1059" s="165">
        <v>21</v>
      </c>
      <c r="M1059" s="165">
        <f>G1059*(1+L1059/100)</f>
        <v>0</v>
      </c>
      <c r="N1059" s="165">
        <v>0</v>
      </c>
      <c r="O1059" s="165">
        <f>ROUND(E1059*N1059,2)</f>
        <v>0</v>
      </c>
      <c r="P1059" s="165">
        <v>0</v>
      </c>
      <c r="Q1059" s="165">
        <f>ROUND(E1059*P1059,2)</f>
        <v>0</v>
      </c>
      <c r="R1059" s="165"/>
      <c r="S1059" s="165" t="s">
        <v>220</v>
      </c>
      <c r="T1059" s="165" t="s">
        <v>221</v>
      </c>
      <c r="U1059" s="165">
        <v>0</v>
      </c>
      <c r="V1059" s="165">
        <f>ROUND(E1059*U1059,2)</f>
        <v>0</v>
      </c>
      <c r="W1059" s="165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 t="s">
        <v>1123</v>
      </c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R1059" s="166"/>
      <c r="AS1059" s="166"/>
      <c r="AT1059" s="166"/>
      <c r="AU1059" s="166"/>
      <c r="AV1059" s="166"/>
      <c r="AW1059" s="166"/>
      <c r="AX1059" s="166"/>
      <c r="AY1059" s="166"/>
      <c r="AZ1059" s="166"/>
      <c r="BA1059" s="166"/>
      <c r="BB1059" s="166"/>
      <c r="BC1059" s="166"/>
      <c r="BD1059" s="166"/>
      <c r="BE1059" s="166"/>
      <c r="BF1059" s="166"/>
      <c r="BG1059" s="166"/>
      <c r="BH1059" s="166"/>
    </row>
    <row r="1060" spans="1:60" ht="12.75" outlineLevel="1">
      <c r="A1060" s="182"/>
      <c r="B1060" s="183"/>
      <c r="C1060" s="184" t="s">
        <v>1404</v>
      </c>
      <c r="D1060" s="185"/>
      <c r="E1060" s="186">
        <v>562.4</v>
      </c>
      <c r="F1060" s="165"/>
      <c r="G1060" s="165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  <c r="U1060" s="165"/>
      <c r="V1060" s="165"/>
      <c r="W1060" s="165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 t="s">
        <v>267</v>
      </c>
      <c r="AH1060" s="166">
        <v>0</v>
      </c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R1060" s="166"/>
      <c r="AS1060" s="166"/>
      <c r="AT1060" s="166"/>
      <c r="AU1060" s="166"/>
      <c r="AV1060" s="166"/>
      <c r="AW1060" s="166"/>
      <c r="AX1060" s="166"/>
      <c r="AY1060" s="166"/>
      <c r="AZ1060" s="166"/>
      <c r="BA1060" s="166"/>
      <c r="BB1060" s="166"/>
      <c r="BC1060" s="166"/>
      <c r="BD1060" s="166"/>
      <c r="BE1060" s="166"/>
      <c r="BF1060" s="166"/>
      <c r="BG1060" s="166"/>
      <c r="BH1060" s="166"/>
    </row>
    <row r="1061" spans="1:60" ht="12.75" outlineLevel="1">
      <c r="A1061" s="167">
        <v>375</v>
      </c>
      <c r="B1061" s="168" t="s">
        <v>1516</v>
      </c>
      <c r="C1061" s="169" t="s">
        <v>1517</v>
      </c>
      <c r="D1061" s="170" t="s">
        <v>288</v>
      </c>
      <c r="E1061" s="171">
        <v>517.44</v>
      </c>
      <c r="F1061" s="172"/>
      <c r="G1061" s="173">
        <f>ROUND(E1061*F1061,2)</f>
        <v>0</v>
      </c>
      <c r="H1061" s="164"/>
      <c r="I1061" s="165">
        <f>ROUND(E1061*H1061,2)</f>
        <v>0</v>
      </c>
      <c r="J1061" s="164"/>
      <c r="K1061" s="165">
        <f>ROUND(E1061*J1061,2)</f>
        <v>0</v>
      </c>
      <c r="L1061" s="165">
        <v>21</v>
      </c>
      <c r="M1061" s="165">
        <f>G1061*(1+L1061/100)</f>
        <v>0</v>
      </c>
      <c r="N1061" s="165">
        <v>0</v>
      </c>
      <c r="O1061" s="165">
        <f>ROUND(E1061*N1061,2)</f>
        <v>0</v>
      </c>
      <c r="P1061" s="165">
        <v>0</v>
      </c>
      <c r="Q1061" s="165">
        <f>ROUND(E1061*P1061,2)</f>
        <v>0</v>
      </c>
      <c r="R1061" s="165"/>
      <c r="S1061" s="165" t="s">
        <v>243</v>
      </c>
      <c r="T1061" s="165" t="s">
        <v>221</v>
      </c>
      <c r="U1061" s="165">
        <v>0</v>
      </c>
      <c r="V1061" s="165">
        <f>ROUND(E1061*U1061,2)</f>
        <v>0</v>
      </c>
      <c r="W1061" s="165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 t="s">
        <v>282</v>
      </c>
      <c r="AH1061" s="166"/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R1061" s="166"/>
      <c r="AS1061" s="166"/>
      <c r="AT1061" s="166"/>
      <c r="AU1061" s="166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</row>
    <row r="1062" spans="1:60" ht="12.75" outlineLevel="1">
      <c r="A1062" s="182"/>
      <c r="B1062" s="183"/>
      <c r="C1062" s="184" t="s">
        <v>1518</v>
      </c>
      <c r="D1062" s="185"/>
      <c r="E1062" s="186">
        <v>517.44</v>
      </c>
      <c r="F1062" s="165"/>
      <c r="G1062" s="165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  <c r="U1062" s="165"/>
      <c r="V1062" s="165"/>
      <c r="W1062" s="165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 t="s">
        <v>267</v>
      </c>
      <c r="AH1062" s="166">
        <v>0</v>
      </c>
      <c r="AI1062" s="166"/>
      <c r="AJ1062" s="166"/>
      <c r="AK1062" s="166"/>
      <c r="AL1062" s="166"/>
      <c r="AM1062" s="166"/>
      <c r="AN1062" s="166"/>
      <c r="AO1062" s="166"/>
      <c r="AP1062" s="166"/>
      <c r="AQ1062" s="166"/>
      <c r="AR1062" s="166"/>
      <c r="AS1062" s="166"/>
      <c r="AT1062" s="166"/>
      <c r="AU1062" s="166"/>
      <c r="AV1062" s="166"/>
      <c r="AW1062" s="166"/>
      <c r="AX1062" s="166"/>
      <c r="AY1062" s="166"/>
      <c r="AZ1062" s="166"/>
      <c r="BA1062" s="166"/>
      <c r="BB1062" s="166"/>
      <c r="BC1062" s="166"/>
      <c r="BD1062" s="166"/>
      <c r="BE1062" s="166"/>
      <c r="BF1062" s="166"/>
      <c r="BG1062" s="166"/>
      <c r="BH1062" s="166"/>
    </row>
    <row r="1063" spans="1:60" ht="22.5" outlineLevel="1">
      <c r="A1063" s="182">
        <v>376</v>
      </c>
      <c r="B1063" s="183" t="s">
        <v>1519</v>
      </c>
      <c r="C1063" s="196" t="s">
        <v>1520</v>
      </c>
      <c r="D1063" s="197" t="s">
        <v>24</v>
      </c>
      <c r="E1063" s="198"/>
      <c r="F1063" s="164"/>
      <c r="G1063" s="165">
        <f>ROUND(E1063*F1063,2)</f>
        <v>0</v>
      </c>
      <c r="H1063" s="164"/>
      <c r="I1063" s="165">
        <f>ROUND(E1063*H1063,2)</f>
        <v>0</v>
      </c>
      <c r="J1063" s="164"/>
      <c r="K1063" s="165">
        <f>ROUND(E1063*J1063,2)</f>
        <v>0</v>
      </c>
      <c r="L1063" s="165">
        <v>21</v>
      </c>
      <c r="M1063" s="165">
        <f>G1063*(1+L1063/100)</f>
        <v>0</v>
      </c>
      <c r="N1063" s="165">
        <v>0</v>
      </c>
      <c r="O1063" s="165">
        <f>ROUND(E1063*N1063,2)</f>
        <v>0</v>
      </c>
      <c r="P1063" s="165">
        <v>0</v>
      </c>
      <c r="Q1063" s="165">
        <f>ROUND(E1063*P1063,2)</f>
        <v>0</v>
      </c>
      <c r="R1063" s="165"/>
      <c r="S1063" s="165" t="s">
        <v>220</v>
      </c>
      <c r="T1063" s="165" t="s">
        <v>295</v>
      </c>
      <c r="U1063" s="165">
        <v>0.023</v>
      </c>
      <c r="V1063" s="165">
        <f>ROUND(E1063*U1063,2)</f>
        <v>0</v>
      </c>
      <c r="W1063" s="165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 t="s">
        <v>1182</v>
      </c>
      <c r="AH1063" s="166"/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R1063" s="166"/>
      <c r="AS1063" s="166"/>
      <c r="AT1063" s="166"/>
      <c r="AU1063" s="166"/>
      <c r="AV1063" s="166"/>
      <c r="AW1063" s="166"/>
      <c r="AX1063" s="166"/>
      <c r="AY1063" s="166"/>
      <c r="AZ1063" s="166"/>
      <c r="BA1063" s="166"/>
      <c r="BB1063" s="166"/>
      <c r="BC1063" s="166"/>
      <c r="BD1063" s="166"/>
      <c r="BE1063" s="166"/>
      <c r="BF1063" s="166"/>
      <c r="BG1063" s="166"/>
      <c r="BH1063" s="166"/>
    </row>
    <row r="1064" spans="1:33" ht="12.75">
      <c r="A1064" s="149" t="s">
        <v>214</v>
      </c>
      <c r="B1064" s="150" t="s">
        <v>144</v>
      </c>
      <c r="C1064" s="151" t="s">
        <v>145</v>
      </c>
      <c r="D1064" s="152"/>
      <c r="E1064" s="153"/>
      <c r="F1064" s="154"/>
      <c r="G1064" s="155">
        <f>SUMIF(AG1065:AG1072,"&lt;&gt;NOR",G1065:G1072)</f>
        <v>0</v>
      </c>
      <c r="H1064" s="156"/>
      <c r="I1064" s="156">
        <f>SUM(I1065:I1072)</f>
        <v>0</v>
      </c>
      <c r="J1064" s="156"/>
      <c r="K1064" s="156">
        <f>SUM(K1065:K1072)</f>
        <v>0</v>
      </c>
      <c r="L1064" s="156"/>
      <c r="M1064" s="156">
        <f>SUM(M1065:M1072)</f>
        <v>0</v>
      </c>
      <c r="N1064" s="156"/>
      <c r="O1064" s="156">
        <f>SUM(O1065:O1072)</f>
        <v>0</v>
      </c>
      <c r="P1064" s="156"/>
      <c r="Q1064" s="156">
        <f>SUM(Q1065:Q1072)</f>
        <v>0</v>
      </c>
      <c r="R1064" s="156"/>
      <c r="S1064" s="156"/>
      <c r="T1064" s="156"/>
      <c r="U1064" s="156"/>
      <c r="V1064" s="156">
        <f>SUM(V1065:V1072)</f>
        <v>0</v>
      </c>
      <c r="W1064" s="156"/>
      <c r="AG1064" s="1" t="s">
        <v>215</v>
      </c>
    </row>
    <row r="1065" spans="1:60" ht="22.5" outlineLevel="1">
      <c r="A1065" s="167">
        <v>377</v>
      </c>
      <c r="B1065" s="168" t="s">
        <v>1521</v>
      </c>
      <c r="C1065" s="169" t="s">
        <v>1522</v>
      </c>
      <c r="D1065" s="170" t="s">
        <v>288</v>
      </c>
      <c r="E1065" s="171">
        <v>1181.3</v>
      </c>
      <c r="F1065" s="172"/>
      <c r="G1065" s="173">
        <f>ROUND(E1065*F1065,2)</f>
        <v>0</v>
      </c>
      <c r="H1065" s="164"/>
      <c r="I1065" s="165">
        <f>ROUND(E1065*H1065,2)</f>
        <v>0</v>
      </c>
      <c r="J1065" s="164"/>
      <c r="K1065" s="165">
        <f>ROUND(E1065*J1065,2)</f>
        <v>0</v>
      </c>
      <c r="L1065" s="165">
        <v>21</v>
      </c>
      <c r="M1065" s="165">
        <f>G1065*(1+L1065/100)</f>
        <v>0</v>
      </c>
      <c r="N1065" s="165">
        <v>0</v>
      </c>
      <c r="O1065" s="165">
        <f>ROUND(E1065*N1065,2)</f>
        <v>0</v>
      </c>
      <c r="P1065" s="165">
        <v>0</v>
      </c>
      <c r="Q1065" s="165">
        <f>ROUND(E1065*P1065,2)</f>
        <v>0</v>
      </c>
      <c r="R1065" s="165"/>
      <c r="S1065" s="165" t="s">
        <v>220</v>
      </c>
      <c r="T1065" s="165" t="s">
        <v>221</v>
      </c>
      <c r="U1065" s="165">
        <v>0</v>
      </c>
      <c r="V1065" s="165">
        <f>ROUND(E1065*U1065,2)</f>
        <v>0</v>
      </c>
      <c r="W1065" s="165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 t="s">
        <v>1123</v>
      </c>
      <c r="AH1065" s="166"/>
      <c r="AI1065" s="166"/>
      <c r="AJ1065" s="166"/>
      <c r="AK1065" s="166"/>
      <c r="AL1065" s="166"/>
      <c r="AM1065" s="166"/>
      <c r="AN1065" s="166"/>
      <c r="AO1065" s="166"/>
      <c r="AP1065" s="166"/>
      <c r="AQ1065" s="166"/>
      <c r="AR1065" s="166"/>
      <c r="AS1065" s="166"/>
      <c r="AT1065" s="166"/>
      <c r="AU1065" s="166"/>
      <c r="AV1065" s="166"/>
      <c r="AW1065" s="166"/>
      <c r="AX1065" s="166"/>
      <c r="AY1065" s="166"/>
      <c r="AZ1065" s="166"/>
      <c r="BA1065" s="166"/>
      <c r="BB1065" s="166"/>
      <c r="BC1065" s="166"/>
      <c r="BD1065" s="166"/>
      <c r="BE1065" s="166"/>
      <c r="BF1065" s="166"/>
      <c r="BG1065" s="166"/>
      <c r="BH1065" s="166"/>
    </row>
    <row r="1066" spans="1:60" ht="12.75" outlineLevel="1">
      <c r="A1066" s="182"/>
      <c r="B1066" s="183"/>
      <c r="C1066" s="184" t="s">
        <v>1523</v>
      </c>
      <c r="D1066" s="185"/>
      <c r="E1066" s="186">
        <v>323.3</v>
      </c>
      <c r="F1066" s="165"/>
      <c r="G1066" s="165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  <c r="U1066" s="165"/>
      <c r="V1066" s="165"/>
      <c r="W1066" s="165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 t="s">
        <v>267</v>
      </c>
      <c r="AH1066" s="166">
        <v>0</v>
      </c>
      <c r="AI1066" s="166"/>
      <c r="AJ1066" s="166"/>
      <c r="AK1066" s="166"/>
      <c r="AL1066" s="166"/>
      <c r="AM1066" s="166"/>
      <c r="AN1066" s="166"/>
      <c r="AO1066" s="166"/>
      <c r="AP1066" s="166"/>
      <c r="AQ1066" s="166"/>
      <c r="AR1066" s="166"/>
      <c r="AS1066" s="166"/>
      <c r="AT1066" s="166"/>
      <c r="AU1066" s="166"/>
      <c r="AV1066" s="166"/>
      <c r="AW1066" s="166"/>
      <c r="AX1066" s="166"/>
      <c r="AY1066" s="166"/>
      <c r="AZ1066" s="166"/>
      <c r="BA1066" s="166"/>
      <c r="BB1066" s="166"/>
      <c r="BC1066" s="166"/>
      <c r="BD1066" s="166"/>
      <c r="BE1066" s="166"/>
      <c r="BF1066" s="166"/>
      <c r="BG1066" s="166"/>
      <c r="BH1066" s="166"/>
    </row>
    <row r="1067" spans="1:60" ht="12.75" outlineLevel="1">
      <c r="A1067" s="182"/>
      <c r="B1067" s="183"/>
      <c r="C1067" s="184" t="s">
        <v>1524</v>
      </c>
      <c r="D1067" s="185"/>
      <c r="E1067" s="186">
        <v>646.6</v>
      </c>
      <c r="F1067" s="165"/>
      <c r="G1067" s="165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  <c r="U1067" s="165"/>
      <c r="V1067" s="165"/>
      <c r="W1067" s="165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 t="s">
        <v>267</v>
      </c>
      <c r="AH1067" s="166">
        <v>0</v>
      </c>
      <c r="AI1067" s="166"/>
      <c r="AJ1067" s="166"/>
      <c r="AK1067" s="166"/>
      <c r="AL1067" s="166"/>
      <c r="AM1067" s="166"/>
      <c r="AN1067" s="166"/>
      <c r="AO1067" s="166"/>
      <c r="AP1067" s="166"/>
      <c r="AQ1067" s="166"/>
      <c r="AR1067" s="166"/>
      <c r="AS1067" s="166"/>
      <c r="AT1067" s="166"/>
      <c r="AU1067" s="166"/>
      <c r="AV1067" s="166"/>
      <c r="AW1067" s="166"/>
      <c r="AX1067" s="166"/>
      <c r="AY1067" s="166"/>
      <c r="AZ1067" s="166"/>
      <c r="BA1067" s="166"/>
      <c r="BB1067" s="166"/>
      <c r="BC1067" s="166"/>
      <c r="BD1067" s="166"/>
      <c r="BE1067" s="166"/>
      <c r="BF1067" s="166"/>
      <c r="BG1067" s="166"/>
      <c r="BH1067" s="166"/>
    </row>
    <row r="1068" spans="1:60" ht="12.75" outlineLevel="1">
      <c r="A1068" s="182"/>
      <c r="B1068" s="183"/>
      <c r="C1068" s="184" t="s">
        <v>1525</v>
      </c>
      <c r="D1068" s="185"/>
      <c r="E1068" s="186">
        <v>211.4</v>
      </c>
      <c r="F1068" s="165"/>
      <c r="G1068" s="165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  <c r="U1068" s="165"/>
      <c r="V1068" s="165"/>
      <c r="W1068" s="165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 t="s">
        <v>267</v>
      </c>
      <c r="AH1068" s="166">
        <v>0</v>
      </c>
      <c r="AI1068" s="166"/>
      <c r="AJ1068" s="166"/>
      <c r="AK1068" s="166"/>
      <c r="AL1068" s="166"/>
      <c r="AM1068" s="166"/>
      <c r="AN1068" s="166"/>
      <c r="AO1068" s="166"/>
      <c r="AP1068" s="166"/>
      <c r="AQ1068" s="166"/>
      <c r="AR1068" s="166"/>
      <c r="AS1068" s="166"/>
      <c r="AT1068" s="166"/>
      <c r="AU1068" s="166"/>
      <c r="AV1068" s="166"/>
      <c r="AW1068" s="166"/>
      <c r="AX1068" s="166"/>
      <c r="AY1068" s="166"/>
      <c r="AZ1068" s="166"/>
      <c r="BA1068" s="166"/>
      <c r="BB1068" s="166"/>
      <c r="BC1068" s="166"/>
      <c r="BD1068" s="166"/>
      <c r="BE1068" s="166"/>
      <c r="BF1068" s="166"/>
      <c r="BG1068" s="166"/>
      <c r="BH1068" s="166"/>
    </row>
    <row r="1069" spans="1:60" ht="22.5" outlineLevel="1">
      <c r="A1069" s="167">
        <v>378</v>
      </c>
      <c r="B1069" s="168" t="s">
        <v>1526</v>
      </c>
      <c r="C1069" s="169" t="s">
        <v>1527</v>
      </c>
      <c r="D1069" s="170" t="s">
        <v>288</v>
      </c>
      <c r="E1069" s="171">
        <v>930.6</v>
      </c>
      <c r="F1069" s="172"/>
      <c r="G1069" s="173">
        <f>ROUND(E1069*F1069,2)</f>
        <v>0</v>
      </c>
      <c r="H1069" s="164"/>
      <c r="I1069" s="165">
        <f>ROUND(E1069*H1069,2)</f>
        <v>0</v>
      </c>
      <c r="J1069" s="164"/>
      <c r="K1069" s="165">
        <f>ROUND(E1069*J1069,2)</f>
        <v>0</v>
      </c>
      <c r="L1069" s="165">
        <v>21</v>
      </c>
      <c r="M1069" s="165">
        <f>G1069*(1+L1069/100)</f>
        <v>0</v>
      </c>
      <c r="N1069" s="165">
        <v>0</v>
      </c>
      <c r="O1069" s="165">
        <f>ROUND(E1069*N1069,2)</f>
        <v>0</v>
      </c>
      <c r="P1069" s="165">
        <v>0</v>
      </c>
      <c r="Q1069" s="165">
        <f>ROUND(E1069*P1069,2)</f>
        <v>0</v>
      </c>
      <c r="R1069" s="165"/>
      <c r="S1069" s="165" t="s">
        <v>243</v>
      </c>
      <c r="T1069" s="165" t="s">
        <v>221</v>
      </c>
      <c r="U1069" s="165">
        <v>0</v>
      </c>
      <c r="V1069" s="165">
        <f>ROUND(E1069*U1069,2)</f>
        <v>0</v>
      </c>
      <c r="W1069" s="165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 t="s">
        <v>282</v>
      </c>
      <c r="AH1069" s="166"/>
      <c r="AI1069" s="166"/>
      <c r="AJ1069" s="166"/>
      <c r="AK1069" s="166"/>
      <c r="AL1069" s="166"/>
      <c r="AM1069" s="166"/>
      <c r="AN1069" s="166"/>
      <c r="AO1069" s="166"/>
      <c r="AP1069" s="166"/>
      <c r="AQ1069" s="166"/>
      <c r="AR1069" s="166"/>
      <c r="AS1069" s="166"/>
      <c r="AT1069" s="166"/>
      <c r="AU1069" s="166"/>
      <c r="AV1069" s="166"/>
      <c r="AW1069" s="166"/>
      <c r="AX1069" s="166"/>
      <c r="AY1069" s="166"/>
      <c r="AZ1069" s="166"/>
      <c r="BA1069" s="166"/>
      <c r="BB1069" s="166"/>
      <c r="BC1069" s="166"/>
      <c r="BD1069" s="166"/>
      <c r="BE1069" s="166"/>
      <c r="BF1069" s="166"/>
      <c r="BG1069" s="166"/>
      <c r="BH1069" s="166"/>
    </row>
    <row r="1070" spans="1:60" ht="12.75" outlineLevel="1">
      <c r="A1070" s="182"/>
      <c r="B1070" s="183"/>
      <c r="C1070" s="184" t="s">
        <v>1524</v>
      </c>
      <c r="D1070" s="185"/>
      <c r="E1070" s="186">
        <v>646.6</v>
      </c>
      <c r="F1070" s="165"/>
      <c r="G1070" s="165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  <c r="U1070" s="165"/>
      <c r="V1070" s="165"/>
      <c r="W1070" s="165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 t="s">
        <v>267</v>
      </c>
      <c r="AH1070" s="166">
        <v>0</v>
      </c>
      <c r="AI1070" s="166"/>
      <c r="AJ1070" s="166"/>
      <c r="AK1070" s="166"/>
      <c r="AL1070" s="166"/>
      <c r="AM1070" s="166"/>
      <c r="AN1070" s="166"/>
      <c r="AO1070" s="166"/>
      <c r="AP1070" s="166"/>
      <c r="AQ1070" s="166"/>
      <c r="AR1070" s="166"/>
      <c r="AS1070" s="166"/>
      <c r="AT1070" s="166"/>
      <c r="AU1070" s="166"/>
      <c r="AV1070" s="166"/>
      <c r="AW1070" s="166"/>
      <c r="AX1070" s="166"/>
      <c r="AY1070" s="166"/>
      <c r="AZ1070" s="166"/>
      <c r="BA1070" s="166"/>
      <c r="BB1070" s="166"/>
      <c r="BC1070" s="166"/>
      <c r="BD1070" s="166"/>
      <c r="BE1070" s="166"/>
      <c r="BF1070" s="166"/>
      <c r="BG1070" s="166"/>
      <c r="BH1070" s="166"/>
    </row>
    <row r="1071" spans="1:60" ht="12.75" outlineLevel="1">
      <c r="A1071" s="182"/>
      <c r="B1071" s="183"/>
      <c r="C1071" s="184" t="s">
        <v>1528</v>
      </c>
      <c r="D1071" s="185"/>
      <c r="E1071" s="186">
        <v>284</v>
      </c>
      <c r="F1071" s="165"/>
      <c r="G1071" s="165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  <c r="U1071" s="165"/>
      <c r="V1071" s="165"/>
      <c r="W1071" s="165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 t="s">
        <v>267</v>
      </c>
      <c r="AH1071" s="166">
        <v>0</v>
      </c>
      <c r="AI1071" s="166"/>
      <c r="AJ1071" s="166"/>
      <c r="AK1071" s="166"/>
      <c r="AL1071" s="166"/>
      <c r="AM1071" s="166"/>
      <c r="AN1071" s="166"/>
      <c r="AO1071" s="166"/>
      <c r="AP1071" s="166"/>
      <c r="AQ1071" s="166"/>
      <c r="AR1071" s="166"/>
      <c r="AS1071" s="166"/>
      <c r="AT1071" s="166"/>
      <c r="AU1071" s="166"/>
      <c r="AV1071" s="166"/>
      <c r="AW1071" s="166"/>
      <c r="AX1071" s="166"/>
      <c r="AY1071" s="166"/>
      <c r="AZ1071" s="166"/>
      <c r="BA1071" s="166"/>
      <c r="BB1071" s="166"/>
      <c r="BC1071" s="166"/>
      <c r="BD1071" s="166"/>
      <c r="BE1071" s="166"/>
      <c r="BF1071" s="166"/>
      <c r="BG1071" s="166"/>
      <c r="BH1071" s="166"/>
    </row>
    <row r="1072" spans="1:60" ht="22.5" outlineLevel="1">
      <c r="A1072" s="182">
        <v>379</v>
      </c>
      <c r="B1072" s="183" t="s">
        <v>1529</v>
      </c>
      <c r="C1072" s="196" t="s">
        <v>1530</v>
      </c>
      <c r="D1072" s="197" t="s">
        <v>24</v>
      </c>
      <c r="E1072" s="198"/>
      <c r="F1072" s="164"/>
      <c r="G1072" s="165">
        <f>ROUND(E1072*F1072,2)</f>
        <v>0</v>
      </c>
      <c r="H1072" s="164"/>
      <c r="I1072" s="165">
        <f>ROUND(E1072*H1072,2)</f>
        <v>0</v>
      </c>
      <c r="J1072" s="164"/>
      <c r="K1072" s="165">
        <f>ROUND(E1072*J1072,2)</f>
        <v>0</v>
      </c>
      <c r="L1072" s="165">
        <v>21</v>
      </c>
      <c r="M1072" s="165">
        <f>G1072*(1+L1072/100)</f>
        <v>0</v>
      </c>
      <c r="N1072" s="165">
        <v>0</v>
      </c>
      <c r="O1072" s="165">
        <f>ROUND(E1072*N1072,2)</f>
        <v>0</v>
      </c>
      <c r="P1072" s="165">
        <v>0</v>
      </c>
      <c r="Q1072" s="165">
        <f>ROUND(E1072*P1072,2)</f>
        <v>0</v>
      </c>
      <c r="R1072" s="165"/>
      <c r="S1072" s="165" t="s">
        <v>220</v>
      </c>
      <c r="T1072" s="165" t="s">
        <v>295</v>
      </c>
      <c r="U1072" s="165">
        <v>0</v>
      </c>
      <c r="V1072" s="165">
        <f>ROUND(E1072*U1072,2)</f>
        <v>0</v>
      </c>
      <c r="W1072" s="165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 t="s">
        <v>1182</v>
      </c>
      <c r="AH1072" s="166"/>
      <c r="AI1072" s="166"/>
      <c r="AJ1072" s="166"/>
      <c r="AK1072" s="166"/>
      <c r="AL1072" s="166"/>
      <c r="AM1072" s="166"/>
      <c r="AN1072" s="166"/>
      <c r="AO1072" s="166"/>
      <c r="AP1072" s="166"/>
      <c r="AQ1072" s="166"/>
      <c r="AR1072" s="166"/>
      <c r="AS1072" s="166"/>
      <c r="AT1072" s="166"/>
      <c r="AU1072" s="166"/>
      <c r="AV1072" s="166"/>
      <c r="AW1072" s="166"/>
      <c r="AX1072" s="166"/>
      <c r="AY1072" s="166"/>
      <c r="AZ1072" s="166"/>
      <c r="BA1072" s="166"/>
      <c r="BB1072" s="166"/>
      <c r="BC1072" s="166"/>
      <c r="BD1072" s="166"/>
      <c r="BE1072" s="166"/>
      <c r="BF1072" s="166"/>
      <c r="BG1072" s="166"/>
      <c r="BH1072" s="166"/>
    </row>
    <row r="1073" spans="1:33" ht="12.75">
      <c r="A1073" s="149" t="s">
        <v>214</v>
      </c>
      <c r="B1073" s="150" t="s">
        <v>146</v>
      </c>
      <c r="C1073" s="151" t="s">
        <v>147</v>
      </c>
      <c r="D1073" s="152"/>
      <c r="E1073" s="153"/>
      <c r="F1073" s="154"/>
      <c r="G1073" s="155">
        <f>SUMIF(AG1074:AG1113,"&lt;&gt;NOR",G1074:G1113)</f>
        <v>0</v>
      </c>
      <c r="H1073" s="156"/>
      <c r="I1073" s="156">
        <f>SUM(I1074:I1113)</f>
        <v>0</v>
      </c>
      <c r="J1073" s="156"/>
      <c r="K1073" s="156">
        <f>SUM(K1074:K1113)</f>
        <v>0</v>
      </c>
      <c r="L1073" s="156"/>
      <c r="M1073" s="156">
        <f>SUM(M1074:M1113)</f>
        <v>0</v>
      </c>
      <c r="N1073" s="156"/>
      <c r="O1073" s="156">
        <f>SUM(O1074:O1113)</f>
        <v>0</v>
      </c>
      <c r="P1073" s="156"/>
      <c r="Q1073" s="156">
        <f>SUM(Q1074:Q1113)</f>
        <v>0</v>
      </c>
      <c r="R1073" s="156"/>
      <c r="S1073" s="156"/>
      <c r="T1073" s="156"/>
      <c r="U1073" s="156"/>
      <c r="V1073" s="156">
        <f>SUM(V1074:V1113)</f>
        <v>0</v>
      </c>
      <c r="W1073" s="156"/>
      <c r="AG1073" s="1" t="s">
        <v>215</v>
      </c>
    </row>
    <row r="1074" spans="1:60" ht="33.75" outlineLevel="1">
      <c r="A1074" s="167">
        <v>380</v>
      </c>
      <c r="B1074" s="168" t="s">
        <v>1531</v>
      </c>
      <c r="C1074" s="169" t="s">
        <v>1532</v>
      </c>
      <c r="D1074" s="170" t="s">
        <v>301</v>
      </c>
      <c r="E1074" s="171">
        <v>1</v>
      </c>
      <c r="F1074" s="172"/>
      <c r="G1074" s="173">
        <f>ROUND(E1074*F1074,2)</f>
        <v>0</v>
      </c>
      <c r="H1074" s="164"/>
      <c r="I1074" s="165">
        <f>ROUND(E1074*H1074,2)</f>
        <v>0</v>
      </c>
      <c r="J1074" s="164"/>
      <c r="K1074" s="165">
        <f>ROUND(E1074*J1074,2)</f>
        <v>0</v>
      </c>
      <c r="L1074" s="165">
        <v>21</v>
      </c>
      <c r="M1074" s="165">
        <f>G1074*(1+L1074/100)</f>
        <v>0</v>
      </c>
      <c r="N1074" s="165">
        <v>0</v>
      </c>
      <c r="O1074" s="165">
        <f>ROUND(E1074*N1074,2)</f>
        <v>0</v>
      </c>
      <c r="P1074" s="165">
        <v>0</v>
      </c>
      <c r="Q1074" s="165">
        <f>ROUND(E1074*P1074,2)</f>
        <v>0</v>
      </c>
      <c r="R1074" s="165"/>
      <c r="S1074" s="165" t="s">
        <v>243</v>
      </c>
      <c r="T1074" s="165" t="s">
        <v>221</v>
      </c>
      <c r="U1074" s="165">
        <v>0</v>
      </c>
      <c r="V1074" s="165">
        <f>ROUND(E1074*U1074,2)</f>
        <v>0</v>
      </c>
      <c r="W1074" s="165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 t="s">
        <v>282</v>
      </c>
      <c r="AH1074" s="166"/>
      <c r="AI1074" s="166"/>
      <c r="AJ1074" s="166"/>
      <c r="AK1074" s="166"/>
      <c r="AL1074" s="166"/>
      <c r="AM1074" s="166"/>
      <c r="AN1074" s="166"/>
      <c r="AO1074" s="166"/>
      <c r="AP1074" s="166"/>
      <c r="AQ1074" s="166"/>
      <c r="AR1074" s="166"/>
      <c r="AS1074" s="166"/>
      <c r="AT1074" s="166"/>
      <c r="AU1074" s="166"/>
      <c r="AV1074" s="166"/>
      <c r="AW1074" s="166"/>
      <c r="AX1074" s="166"/>
      <c r="AY1074" s="166"/>
      <c r="AZ1074" s="166"/>
      <c r="BA1074" s="166"/>
      <c r="BB1074" s="166"/>
      <c r="BC1074" s="166"/>
      <c r="BD1074" s="166"/>
      <c r="BE1074" s="166"/>
      <c r="BF1074" s="166"/>
      <c r="BG1074" s="166"/>
      <c r="BH1074" s="166"/>
    </row>
    <row r="1075" spans="1:60" ht="12.75" outlineLevel="1">
      <c r="A1075" s="182"/>
      <c r="B1075" s="183"/>
      <c r="C1075" s="184" t="s">
        <v>901</v>
      </c>
      <c r="D1075" s="185"/>
      <c r="E1075" s="186">
        <v>1</v>
      </c>
      <c r="F1075" s="165"/>
      <c r="G1075" s="165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  <c r="U1075" s="165"/>
      <c r="V1075" s="165"/>
      <c r="W1075" s="165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 t="s">
        <v>267</v>
      </c>
      <c r="AH1075" s="166">
        <v>0</v>
      </c>
      <c r="AI1075" s="166"/>
      <c r="AJ1075" s="166"/>
      <c r="AK1075" s="166"/>
      <c r="AL1075" s="166"/>
      <c r="AM1075" s="166"/>
      <c r="AN1075" s="166"/>
      <c r="AO1075" s="166"/>
      <c r="AP1075" s="166"/>
      <c r="AQ1075" s="166"/>
      <c r="AR1075" s="166"/>
      <c r="AS1075" s="166"/>
      <c r="AT1075" s="166"/>
      <c r="AU1075" s="166"/>
      <c r="AV1075" s="166"/>
      <c r="AW1075" s="166"/>
      <c r="AX1075" s="166"/>
      <c r="AY1075" s="166"/>
      <c r="AZ1075" s="166"/>
      <c r="BA1075" s="166"/>
      <c r="BB1075" s="166"/>
      <c r="BC1075" s="166"/>
      <c r="BD1075" s="166"/>
      <c r="BE1075" s="166"/>
      <c r="BF1075" s="166"/>
      <c r="BG1075" s="166"/>
      <c r="BH1075" s="166"/>
    </row>
    <row r="1076" spans="1:60" ht="33.75" outlineLevel="1">
      <c r="A1076" s="167">
        <v>381</v>
      </c>
      <c r="B1076" s="168" t="s">
        <v>1533</v>
      </c>
      <c r="C1076" s="169" t="s">
        <v>1534</v>
      </c>
      <c r="D1076" s="170" t="s">
        <v>301</v>
      </c>
      <c r="E1076" s="171">
        <v>1</v>
      </c>
      <c r="F1076" s="172"/>
      <c r="G1076" s="173">
        <f>ROUND(E1076*F1076,2)</f>
        <v>0</v>
      </c>
      <c r="H1076" s="164"/>
      <c r="I1076" s="165">
        <f>ROUND(E1076*H1076,2)</f>
        <v>0</v>
      </c>
      <c r="J1076" s="164"/>
      <c r="K1076" s="165">
        <f>ROUND(E1076*J1076,2)</f>
        <v>0</v>
      </c>
      <c r="L1076" s="165">
        <v>21</v>
      </c>
      <c r="M1076" s="165">
        <f>G1076*(1+L1076/100)</f>
        <v>0</v>
      </c>
      <c r="N1076" s="165">
        <v>0</v>
      </c>
      <c r="O1076" s="165">
        <f>ROUND(E1076*N1076,2)</f>
        <v>0</v>
      </c>
      <c r="P1076" s="165">
        <v>0</v>
      </c>
      <c r="Q1076" s="165">
        <f>ROUND(E1076*P1076,2)</f>
        <v>0</v>
      </c>
      <c r="R1076" s="165"/>
      <c r="S1076" s="165" t="s">
        <v>243</v>
      </c>
      <c r="T1076" s="165" t="s">
        <v>221</v>
      </c>
      <c r="U1076" s="165">
        <v>0</v>
      </c>
      <c r="V1076" s="165">
        <f>ROUND(E1076*U1076,2)</f>
        <v>0</v>
      </c>
      <c r="W1076" s="165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 t="s">
        <v>282</v>
      </c>
      <c r="AH1076" s="166"/>
      <c r="AI1076" s="166"/>
      <c r="AJ1076" s="166"/>
      <c r="AK1076" s="166"/>
      <c r="AL1076" s="166"/>
      <c r="AM1076" s="166"/>
      <c r="AN1076" s="166"/>
      <c r="AO1076" s="166"/>
      <c r="AP1076" s="166"/>
      <c r="AQ1076" s="166"/>
      <c r="AR1076" s="166"/>
      <c r="AS1076" s="166"/>
      <c r="AT1076" s="166"/>
      <c r="AU1076" s="166"/>
      <c r="AV1076" s="166"/>
      <c r="AW1076" s="166"/>
      <c r="AX1076" s="166"/>
      <c r="AY1076" s="166"/>
      <c r="AZ1076" s="166"/>
      <c r="BA1076" s="166"/>
      <c r="BB1076" s="166"/>
      <c r="BC1076" s="166"/>
      <c r="BD1076" s="166"/>
      <c r="BE1076" s="166"/>
      <c r="BF1076" s="166"/>
      <c r="BG1076" s="166"/>
      <c r="BH1076" s="166"/>
    </row>
    <row r="1077" spans="1:60" ht="12.75" outlineLevel="1">
      <c r="A1077" s="182"/>
      <c r="B1077" s="183"/>
      <c r="C1077" s="184" t="s">
        <v>912</v>
      </c>
      <c r="D1077" s="185"/>
      <c r="E1077" s="186">
        <v>1</v>
      </c>
      <c r="F1077" s="165"/>
      <c r="G1077" s="165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  <c r="U1077" s="165"/>
      <c r="V1077" s="165"/>
      <c r="W1077" s="165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 t="s">
        <v>267</v>
      </c>
      <c r="AH1077" s="166">
        <v>0</v>
      </c>
      <c r="AI1077" s="166"/>
      <c r="AJ1077" s="166"/>
      <c r="AK1077" s="166"/>
      <c r="AL1077" s="166"/>
      <c r="AM1077" s="166"/>
      <c r="AN1077" s="166"/>
      <c r="AO1077" s="166"/>
      <c r="AP1077" s="166"/>
      <c r="AQ1077" s="166"/>
      <c r="AR1077" s="166"/>
      <c r="AS1077" s="166"/>
      <c r="AT1077" s="166"/>
      <c r="AU1077" s="166"/>
      <c r="AV1077" s="166"/>
      <c r="AW1077" s="166"/>
      <c r="AX1077" s="166"/>
      <c r="AY1077" s="166"/>
      <c r="AZ1077" s="166"/>
      <c r="BA1077" s="166"/>
      <c r="BB1077" s="166"/>
      <c r="BC1077" s="166"/>
      <c r="BD1077" s="166"/>
      <c r="BE1077" s="166"/>
      <c r="BF1077" s="166"/>
      <c r="BG1077" s="166"/>
      <c r="BH1077" s="166"/>
    </row>
    <row r="1078" spans="1:60" ht="33.75" outlineLevel="1">
      <c r="A1078" s="167">
        <v>382</v>
      </c>
      <c r="B1078" s="168" t="s">
        <v>1535</v>
      </c>
      <c r="C1078" s="169" t="s">
        <v>1536</v>
      </c>
      <c r="D1078" s="170" t="s">
        <v>301</v>
      </c>
      <c r="E1078" s="171">
        <v>1</v>
      </c>
      <c r="F1078" s="172"/>
      <c r="G1078" s="173">
        <f>ROUND(E1078*F1078,2)</f>
        <v>0</v>
      </c>
      <c r="H1078" s="164"/>
      <c r="I1078" s="165">
        <f>ROUND(E1078*H1078,2)</f>
        <v>0</v>
      </c>
      <c r="J1078" s="164"/>
      <c r="K1078" s="165">
        <f>ROUND(E1078*J1078,2)</f>
        <v>0</v>
      </c>
      <c r="L1078" s="165">
        <v>21</v>
      </c>
      <c r="M1078" s="165">
        <f>G1078*(1+L1078/100)</f>
        <v>0</v>
      </c>
      <c r="N1078" s="165">
        <v>0</v>
      </c>
      <c r="O1078" s="165">
        <f>ROUND(E1078*N1078,2)</f>
        <v>0</v>
      </c>
      <c r="P1078" s="165">
        <v>0</v>
      </c>
      <c r="Q1078" s="165">
        <f>ROUND(E1078*P1078,2)</f>
        <v>0</v>
      </c>
      <c r="R1078" s="165"/>
      <c r="S1078" s="165" t="s">
        <v>243</v>
      </c>
      <c r="T1078" s="165" t="s">
        <v>221</v>
      </c>
      <c r="U1078" s="165">
        <v>0</v>
      </c>
      <c r="V1078" s="165">
        <f>ROUND(E1078*U1078,2)</f>
        <v>0</v>
      </c>
      <c r="W1078" s="165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 t="s">
        <v>282</v>
      </c>
      <c r="AH1078" s="166"/>
      <c r="AI1078" s="166"/>
      <c r="AJ1078" s="166"/>
      <c r="AK1078" s="166"/>
      <c r="AL1078" s="166"/>
      <c r="AM1078" s="166"/>
      <c r="AN1078" s="166"/>
      <c r="AO1078" s="166"/>
      <c r="AP1078" s="166"/>
      <c r="AQ1078" s="166"/>
      <c r="AR1078" s="166"/>
      <c r="AS1078" s="166"/>
      <c r="AT1078" s="166"/>
      <c r="AU1078" s="166"/>
      <c r="AV1078" s="166"/>
      <c r="AW1078" s="166"/>
      <c r="AX1078" s="166"/>
      <c r="AY1078" s="166"/>
      <c r="AZ1078" s="166"/>
      <c r="BA1078" s="166"/>
      <c r="BB1078" s="166"/>
      <c r="BC1078" s="166"/>
      <c r="BD1078" s="166"/>
      <c r="BE1078" s="166"/>
      <c r="BF1078" s="166"/>
      <c r="BG1078" s="166"/>
      <c r="BH1078" s="166"/>
    </row>
    <row r="1079" spans="1:60" ht="12.75" outlineLevel="1">
      <c r="A1079" s="182"/>
      <c r="B1079" s="183"/>
      <c r="C1079" s="184" t="s">
        <v>902</v>
      </c>
      <c r="D1079" s="185"/>
      <c r="E1079" s="186">
        <v>1</v>
      </c>
      <c r="F1079" s="165"/>
      <c r="G1079" s="165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  <c r="U1079" s="165"/>
      <c r="V1079" s="165"/>
      <c r="W1079" s="165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 t="s">
        <v>267</v>
      </c>
      <c r="AH1079" s="166">
        <v>0</v>
      </c>
      <c r="AI1079" s="166"/>
      <c r="AJ1079" s="166"/>
      <c r="AK1079" s="166"/>
      <c r="AL1079" s="166"/>
      <c r="AM1079" s="166"/>
      <c r="AN1079" s="166"/>
      <c r="AO1079" s="166"/>
      <c r="AP1079" s="166"/>
      <c r="AQ1079" s="166"/>
      <c r="AR1079" s="166"/>
      <c r="AS1079" s="166"/>
      <c r="AT1079" s="166"/>
      <c r="AU1079" s="166"/>
      <c r="AV1079" s="166"/>
      <c r="AW1079" s="166"/>
      <c r="AX1079" s="166"/>
      <c r="AY1079" s="166"/>
      <c r="AZ1079" s="166"/>
      <c r="BA1079" s="166"/>
      <c r="BB1079" s="166"/>
      <c r="BC1079" s="166"/>
      <c r="BD1079" s="166"/>
      <c r="BE1079" s="166"/>
      <c r="BF1079" s="166"/>
      <c r="BG1079" s="166"/>
      <c r="BH1079" s="166"/>
    </row>
    <row r="1080" spans="1:60" ht="33.75" outlineLevel="1">
      <c r="A1080" s="167">
        <v>383</v>
      </c>
      <c r="B1080" s="168" t="s">
        <v>1537</v>
      </c>
      <c r="C1080" s="169" t="s">
        <v>1538</v>
      </c>
      <c r="D1080" s="170" t="s">
        <v>301</v>
      </c>
      <c r="E1080" s="171">
        <v>1</v>
      </c>
      <c r="F1080" s="172"/>
      <c r="G1080" s="173">
        <f>ROUND(E1080*F1080,2)</f>
        <v>0</v>
      </c>
      <c r="H1080" s="164"/>
      <c r="I1080" s="165">
        <f>ROUND(E1080*H1080,2)</f>
        <v>0</v>
      </c>
      <c r="J1080" s="164"/>
      <c r="K1080" s="165">
        <f>ROUND(E1080*J1080,2)</f>
        <v>0</v>
      </c>
      <c r="L1080" s="165">
        <v>21</v>
      </c>
      <c r="M1080" s="165">
        <f>G1080*(1+L1080/100)</f>
        <v>0</v>
      </c>
      <c r="N1080" s="165">
        <v>0</v>
      </c>
      <c r="O1080" s="165">
        <f>ROUND(E1080*N1080,2)</f>
        <v>0</v>
      </c>
      <c r="P1080" s="165">
        <v>0</v>
      </c>
      <c r="Q1080" s="165">
        <f>ROUND(E1080*P1080,2)</f>
        <v>0</v>
      </c>
      <c r="R1080" s="165"/>
      <c r="S1080" s="165" t="s">
        <v>243</v>
      </c>
      <c r="T1080" s="165" t="s">
        <v>221</v>
      </c>
      <c r="U1080" s="165">
        <v>0</v>
      </c>
      <c r="V1080" s="165">
        <f>ROUND(E1080*U1080,2)</f>
        <v>0</v>
      </c>
      <c r="W1080" s="165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 t="s">
        <v>282</v>
      </c>
      <c r="AH1080" s="166"/>
      <c r="AI1080" s="166"/>
      <c r="AJ1080" s="166"/>
      <c r="AK1080" s="166"/>
      <c r="AL1080" s="166"/>
      <c r="AM1080" s="166"/>
      <c r="AN1080" s="166"/>
      <c r="AO1080" s="166"/>
      <c r="AP1080" s="166"/>
      <c r="AQ1080" s="166"/>
      <c r="AR1080" s="166"/>
      <c r="AS1080" s="166"/>
      <c r="AT1080" s="166"/>
      <c r="AU1080" s="166"/>
      <c r="AV1080" s="166"/>
      <c r="AW1080" s="166"/>
      <c r="AX1080" s="166"/>
      <c r="AY1080" s="166"/>
      <c r="AZ1080" s="166"/>
      <c r="BA1080" s="166"/>
      <c r="BB1080" s="166"/>
      <c r="BC1080" s="166"/>
      <c r="BD1080" s="166"/>
      <c r="BE1080" s="166"/>
      <c r="BF1080" s="166"/>
      <c r="BG1080" s="166"/>
      <c r="BH1080" s="166"/>
    </row>
    <row r="1081" spans="1:60" ht="12.75" outlineLevel="1">
      <c r="A1081" s="182"/>
      <c r="B1081" s="183"/>
      <c r="C1081" s="184" t="s">
        <v>905</v>
      </c>
      <c r="D1081" s="185"/>
      <c r="E1081" s="186">
        <v>1</v>
      </c>
      <c r="F1081" s="165"/>
      <c r="G1081" s="165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  <c r="U1081" s="165"/>
      <c r="V1081" s="165"/>
      <c r="W1081" s="165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 t="s">
        <v>267</v>
      </c>
      <c r="AH1081" s="166">
        <v>0</v>
      </c>
      <c r="AI1081" s="166"/>
      <c r="AJ1081" s="166"/>
      <c r="AK1081" s="166"/>
      <c r="AL1081" s="166"/>
      <c r="AM1081" s="166"/>
      <c r="AN1081" s="166"/>
      <c r="AO1081" s="166"/>
      <c r="AP1081" s="166"/>
      <c r="AQ1081" s="166"/>
      <c r="AR1081" s="166"/>
      <c r="AS1081" s="166"/>
      <c r="AT1081" s="166"/>
      <c r="AU1081" s="166"/>
      <c r="AV1081" s="166"/>
      <c r="AW1081" s="166"/>
      <c r="AX1081" s="166"/>
      <c r="AY1081" s="166"/>
      <c r="AZ1081" s="166"/>
      <c r="BA1081" s="166"/>
      <c r="BB1081" s="166"/>
      <c r="BC1081" s="166"/>
      <c r="BD1081" s="166"/>
      <c r="BE1081" s="166"/>
      <c r="BF1081" s="166"/>
      <c r="BG1081" s="166"/>
      <c r="BH1081" s="166"/>
    </row>
    <row r="1082" spans="1:60" ht="33.75" outlineLevel="1">
      <c r="A1082" s="167">
        <v>384</v>
      </c>
      <c r="B1082" s="168" t="s">
        <v>1539</v>
      </c>
      <c r="C1082" s="169" t="s">
        <v>1540</v>
      </c>
      <c r="D1082" s="170" t="s">
        <v>301</v>
      </c>
      <c r="E1082" s="171">
        <v>1</v>
      </c>
      <c r="F1082" s="172"/>
      <c r="G1082" s="173">
        <f>ROUND(E1082*F1082,2)</f>
        <v>0</v>
      </c>
      <c r="H1082" s="164"/>
      <c r="I1082" s="165">
        <f>ROUND(E1082*H1082,2)</f>
        <v>0</v>
      </c>
      <c r="J1082" s="164"/>
      <c r="K1082" s="165">
        <f>ROUND(E1082*J1082,2)</f>
        <v>0</v>
      </c>
      <c r="L1082" s="165">
        <v>21</v>
      </c>
      <c r="M1082" s="165">
        <f>G1082*(1+L1082/100)</f>
        <v>0</v>
      </c>
      <c r="N1082" s="165">
        <v>0</v>
      </c>
      <c r="O1082" s="165">
        <f>ROUND(E1082*N1082,2)</f>
        <v>0</v>
      </c>
      <c r="P1082" s="165">
        <v>0</v>
      </c>
      <c r="Q1082" s="165">
        <f>ROUND(E1082*P1082,2)</f>
        <v>0</v>
      </c>
      <c r="R1082" s="165"/>
      <c r="S1082" s="165" t="s">
        <v>243</v>
      </c>
      <c r="T1082" s="165" t="s">
        <v>221</v>
      </c>
      <c r="U1082" s="165">
        <v>0</v>
      </c>
      <c r="V1082" s="165">
        <f>ROUND(E1082*U1082,2)</f>
        <v>0</v>
      </c>
      <c r="W1082" s="165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 t="s">
        <v>282</v>
      </c>
      <c r="AH1082" s="166"/>
      <c r="AI1082" s="166"/>
      <c r="AJ1082" s="166"/>
      <c r="AK1082" s="166"/>
      <c r="AL1082" s="166"/>
      <c r="AM1082" s="166"/>
      <c r="AN1082" s="166"/>
      <c r="AO1082" s="166"/>
      <c r="AP1082" s="166"/>
      <c r="AQ1082" s="166"/>
      <c r="AR1082" s="166"/>
      <c r="AS1082" s="166"/>
      <c r="AT1082" s="166"/>
      <c r="AU1082" s="166"/>
      <c r="AV1082" s="166"/>
      <c r="AW1082" s="166"/>
      <c r="AX1082" s="166"/>
      <c r="AY1082" s="166"/>
      <c r="AZ1082" s="166"/>
      <c r="BA1082" s="166"/>
      <c r="BB1082" s="166"/>
      <c r="BC1082" s="166"/>
      <c r="BD1082" s="166"/>
      <c r="BE1082" s="166"/>
      <c r="BF1082" s="166"/>
      <c r="BG1082" s="166"/>
      <c r="BH1082" s="166"/>
    </row>
    <row r="1083" spans="1:60" ht="12.75" outlineLevel="1">
      <c r="A1083" s="182"/>
      <c r="B1083" s="183"/>
      <c r="C1083" s="184" t="s">
        <v>927</v>
      </c>
      <c r="D1083" s="185"/>
      <c r="E1083" s="186">
        <v>1</v>
      </c>
      <c r="F1083" s="165"/>
      <c r="G1083" s="165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  <c r="U1083" s="165"/>
      <c r="V1083" s="165"/>
      <c r="W1083" s="165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 t="s">
        <v>267</v>
      </c>
      <c r="AH1083" s="166">
        <v>0</v>
      </c>
      <c r="AI1083" s="166"/>
      <c r="AJ1083" s="166"/>
      <c r="AK1083" s="166"/>
      <c r="AL1083" s="166"/>
      <c r="AM1083" s="166"/>
      <c r="AN1083" s="166"/>
      <c r="AO1083" s="166"/>
      <c r="AP1083" s="166"/>
      <c r="AQ1083" s="166"/>
      <c r="AR1083" s="166"/>
      <c r="AS1083" s="166"/>
      <c r="AT1083" s="166"/>
      <c r="AU1083" s="166"/>
      <c r="AV1083" s="166"/>
      <c r="AW1083" s="166"/>
      <c r="AX1083" s="166"/>
      <c r="AY1083" s="166"/>
      <c r="AZ1083" s="166"/>
      <c r="BA1083" s="166"/>
      <c r="BB1083" s="166"/>
      <c r="BC1083" s="166"/>
      <c r="BD1083" s="166"/>
      <c r="BE1083" s="166"/>
      <c r="BF1083" s="166"/>
      <c r="BG1083" s="166"/>
      <c r="BH1083" s="166"/>
    </row>
    <row r="1084" spans="1:60" ht="33.75" outlineLevel="1">
      <c r="A1084" s="167">
        <v>385</v>
      </c>
      <c r="B1084" s="168" t="s">
        <v>1541</v>
      </c>
      <c r="C1084" s="169" t="s">
        <v>1542</v>
      </c>
      <c r="D1084" s="170" t="s">
        <v>301</v>
      </c>
      <c r="E1084" s="171">
        <v>1</v>
      </c>
      <c r="F1084" s="172"/>
      <c r="G1084" s="173">
        <f>ROUND(E1084*F1084,2)</f>
        <v>0</v>
      </c>
      <c r="H1084" s="164"/>
      <c r="I1084" s="165">
        <f>ROUND(E1084*H1084,2)</f>
        <v>0</v>
      </c>
      <c r="J1084" s="164"/>
      <c r="K1084" s="165">
        <f>ROUND(E1084*J1084,2)</f>
        <v>0</v>
      </c>
      <c r="L1084" s="165">
        <v>21</v>
      </c>
      <c r="M1084" s="165">
        <f>G1084*(1+L1084/100)</f>
        <v>0</v>
      </c>
      <c r="N1084" s="165">
        <v>0</v>
      </c>
      <c r="O1084" s="165">
        <f>ROUND(E1084*N1084,2)</f>
        <v>0</v>
      </c>
      <c r="P1084" s="165">
        <v>0</v>
      </c>
      <c r="Q1084" s="165">
        <f>ROUND(E1084*P1084,2)</f>
        <v>0</v>
      </c>
      <c r="R1084" s="165"/>
      <c r="S1084" s="165" t="s">
        <v>243</v>
      </c>
      <c r="T1084" s="165" t="s">
        <v>221</v>
      </c>
      <c r="U1084" s="165">
        <v>0</v>
      </c>
      <c r="V1084" s="165">
        <f>ROUND(E1084*U1084,2)</f>
        <v>0</v>
      </c>
      <c r="W1084" s="165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 t="s">
        <v>282</v>
      </c>
      <c r="AH1084" s="166"/>
      <c r="AI1084" s="166"/>
      <c r="AJ1084" s="166"/>
      <c r="AK1084" s="166"/>
      <c r="AL1084" s="166"/>
      <c r="AM1084" s="166"/>
      <c r="AN1084" s="166"/>
      <c r="AO1084" s="166"/>
      <c r="AP1084" s="166"/>
      <c r="AQ1084" s="166"/>
      <c r="AR1084" s="166"/>
      <c r="AS1084" s="166"/>
      <c r="AT1084" s="166"/>
      <c r="AU1084" s="166"/>
      <c r="AV1084" s="166"/>
      <c r="AW1084" s="166"/>
      <c r="AX1084" s="166"/>
      <c r="AY1084" s="166"/>
      <c r="AZ1084" s="166"/>
      <c r="BA1084" s="166"/>
      <c r="BB1084" s="166"/>
      <c r="BC1084" s="166"/>
      <c r="BD1084" s="166"/>
      <c r="BE1084" s="166"/>
      <c r="BF1084" s="166"/>
      <c r="BG1084" s="166"/>
      <c r="BH1084" s="166"/>
    </row>
    <row r="1085" spans="1:60" ht="12.75" outlineLevel="1">
      <c r="A1085" s="182"/>
      <c r="B1085" s="183"/>
      <c r="C1085" s="184" t="s">
        <v>918</v>
      </c>
      <c r="D1085" s="185"/>
      <c r="E1085" s="186">
        <v>1</v>
      </c>
      <c r="F1085" s="165"/>
      <c r="G1085" s="165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  <c r="U1085" s="165"/>
      <c r="V1085" s="165"/>
      <c r="W1085" s="165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 t="s">
        <v>267</v>
      </c>
      <c r="AH1085" s="166">
        <v>0</v>
      </c>
      <c r="AI1085" s="166"/>
      <c r="AJ1085" s="166"/>
      <c r="AK1085" s="166"/>
      <c r="AL1085" s="166"/>
      <c r="AM1085" s="166"/>
      <c r="AN1085" s="166"/>
      <c r="AO1085" s="166"/>
      <c r="AP1085" s="166"/>
      <c r="AQ1085" s="166"/>
      <c r="AR1085" s="166"/>
      <c r="AS1085" s="166"/>
      <c r="AT1085" s="166"/>
      <c r="AU1085" s="166"/>
      <c r="AV1085" s="166"/>
      <c r="AW1085" s="166"/>
      <c r="AX1085" s="166"/>
      <c r="AY1085" s="166"/>
      <c r="AZ1085" s="166"/>
      <c r="BA1085" s="166"/>
      <c r="BB1085" s="166"/>
      <c r="BC1085" s="166"/>
      <c r="BD1085" s="166"/>
      <c r="BE1085" s="166"/>
      <c r="BF1085" s="166"/>
      <c r="BG1085" s="166"/>
      <c r="BH1085" s="166"/>
    </row>
    <row r="1086" spans="1:60" ht="33.75" outlineLevel="1">
      <c r="A1086" s="167">
        <v>386</v>
      </c>
      <c r="B1086" s="168" t="s">
        <v>1543</v>
      </c>
      <c r="C1086" s="169" t="s">
        <v>1544</v>
      </c>
      <c r="D1086" s="170" t="s">
        <v>301</v>
      </c>
      <c r="E1086" s="171">
        <v>2</v>
      </c>
      <c r="F1086" s="172"/>
      <c r="G1086" s="173">
        <f>ROUND(E1086*F1086,2)</f>
        <v>0</v>
      </c>
      <c r="H1086" s="164"/>
      <c r="I1086" s="165">
        <f>ROUND(E1086*H1086,2)</f>
        <v>0</v>
      </c>
      <c r="J1086" s="164"/>
      <c r="K1086" s="165">
        <f>ROUND(E1086*J1086,2)</f>
        <v>0</v>
      </c>
      <c r="L1086" s="165">
        <v>21</v>
      </c>
      <c r="M1086" s="165">
        <f>G1086*(1+L1086/100)</f>
        <v>0</v>
      </c>
      <c r="N1086" s="165">
        <v>0</v>
      </c>
      <c r="O1086" s="165">
        <f>ROUND(E1086*N1086,2)</f>
        <v>0</v>
      </c>
      <c r="P1086" s="165">
        <v>0</v>
      </c>
      <c r="Q1086" s="165">
        <f>ROUND(E1086*P1086,2)</f>
        <v>0</v>
      </c>
      <c r="R1086" s="165"/>
      <c r="S1086" s="165" t="s">
        <v>243</v>
      </c>
      <c r="T1086" s="165" t="s">
        <v>221</v>
      </c>
      <c r="U1086" s="165">
        <v>0</v>
      </c>
      <c r="V1086" s="165">
        <f>ROUND(E1086*U1086,2)</f>
        <v>0</v>
      </c>
      <c r="W1086" s="165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 t="s">
        <v>282</v>
      </c>
      <c r="AH1086" s="166"/>
      <c r="AI1086" s="166"/>
      <c r="AJ1086" s="166"/>
      <c r="AK1086" s="166"/>
      <c r="AL1086" s="166"/>
      <c r="AM1086" s="166"/>
      <c r="AN1086" s="166"/>
      <c r="AO1086" s="166"/>
      <c r="AP1086" s="166"/>
      <c r="AQ1086" s="166"/>
      <c r="AR1086" s="166"/>
      <c r="AS1086" s="166"/>
      <c r="AT1086" s="166"/>
      <c r="AU1086" s="166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6"/>
      <c r="BG1086" s="166"/>
      <c r="BH1086" s="166"/>
    </row>
    <row r="1087" spans="1:60" ht="12.75" outlineLevel="1">
      <c r="A1087" s="182"/>
      <c r="B1087" s="183"/>
      <c r="C1087" s="184" t="s">
        <v>908</v>
      </c>
      <c r="D1087" s="185"/>
      <c r="E1087" s="186">
        <v>1</v>
      </c>
      <c r="F1087" s="165"/>
      <c r="G1087" s="165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  <c r="U1087" s="165"/>
      <c r="V1087" s="165"/>
      <c r="W1087" s="165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 t="s">
        <v>267</v>
      </c>
      <c r="AH1087" s="166">
        <v>0</v>
      </c>
      <c r="AI1087" s="166"/>
      <c r="AJ1087" s="166"/>
      <c r="AK1087" s="166"/>
      <c r="AL1087" s="166"/>
      <c r="AM1087" s="166"/>
      <c r="AN1087" s="166"/>
      <c r="AO1087" s="166"/>
      <c r="AP1087" s="166"/>
      <c r="AQ1087" s="166"/>
      <c r="AR1087" s="166"/>
      <c r="AS1087" s="166"/>
      <c r="AT1087" s="166"/>
      <c r="AU1087" s="166"/>
      <c r="AV1087" s="166"/>
      <c r="AW1087" s="166"/>
      <c r="AX1087" s="166"/>
      <c r="AY1087" s="166"/>
      <c r="AZ1087" s="166"/>
      <c r="BA1087" s="166"/>
      <c r="BB1087" s="166"/>
      <c r="BC1087" s="166"/>
      <c r="BD1087" s="166"/>
      <c r="BE1087" s="166"/>
      <c r="BF1087" s="166"/>
      <c r="BG1087" s="166"/>
      <c r="BH1087" s="166"/>
    </row>
    <row r="1088" spans="1:60" ht="12.75" outlineLevel="1">
      <c r="A1088" s="182"/>
      <c r="B1088" s="183"/>
      <c r="C1088" s="184" t="s">
        <v>909</v>
      </c>
      <c r="D1088" s="185"/>
      <c r="E1088" s="186">
        <v>1</v>
      </c>
      <c r="F1088" s="165"/>
      <c r="G1088" s="165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  <c r="U1088" s="165"/>
      <c r="V1088" s="165"/>
      <c r="W1088" s="165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 t="s">
        <v>267</v>
      </c>
      <c r="AH1088" s="166">
        <v>0</v>
      </c>
      <c r="AI1088" s="166"/>
      <c r="AJ1088" s="166"/>
      <c r="AK1088" s="166"/>
      <c r="AL1088" s="166"/>
      <c r="AM1088" s="166"/>
      <c r="AN1088" s="166"/>
      <c r="AO1088" s="166"/>
      <c r="AP1088" s="166"/>
      <c r="AQ1088" s="166"/>
      <c r="AR1088" s="166"/>
      <c r="AS1088" s="166"/>
      <c r="AT1088" s="166"/>
      <c r="AU1088" s="166"/>
      <c r="AV1088" s="166"/>
      <c r="AW1088" s="166"/>
      <c r="AX1088" s="166"/>
      <c r="AY1088" s="166"/>
      <c r="AZ1088" s="166"/>
      <c r="BA1088" s="166"/>
      <c r="BB1088" s="166"/>
      <c r="BC1088" s="166"/>
      <c r="BD1088" s="166"/>
      <c r="BE1088" s="166"/>
      <c r="BF1088" s="166"/>
      <c r="BG1088" s="166"/>
      <c r="BH1088" s="166"/>
    </row>
    <row r="1089" spans="1:60" ht="33.75" outlineLevel="1">
      <c r="A1089" s="167">
        <v>387</v>
      </c>
      <c r="B1089" s="168" t="s">
        <v>1545</v>
      </c>
      <c r="C1089" s="169" t="s">
        <v>1546</v>
      </c>
      <c r="D1089" s="170" t="s">
        <v>301</v>
      </c>
      <c r="E1089" s="171">
        <v>2</v>
      </c>
      <c r="F1089" s="172"/>
      <c r="G1089" s="173">
        <f>ROUND(E1089*F1089,2)</f>
        <v>0</v>
      </c>
      <c r="H1089" s="164"/>
      <c r="I1089" s="165">
        <f>ROUND(E1089*H1089,2)</f>
        <v>0</v>
      </c>
      <c r="J1089" s="164"/>
      <c r="K1089" s="165">
        <f>ROUND(E1089*J1089,2)</f>
        <v>0</v>
      </c>
      <c r="L1089" s="165">
        <v>21</v>
      </c>
      <c r="M1089" s="165">
        <f>G1089*(1+L1089/100)</f>
        <v>0</v>
      </c>
      <c r="N1089" s="165">
        <v>0</v>
      </c>
      <c r="O1089" s="165">
        <f>ROUND(E1089*N1089,2)</f>
        <v>0</v>
      </c>
      <c r="P1089" s="165">
        <v>0</v>
      </c>
      <c r="Q1089" s="165">
        <f>ROUND(E1089*P1089,2)</f>
        <v>0</v>
      </c>
      <c r="R1089" s="165"/>
      <c r="S1089" s="165" t="s">
        <v>243</v>
      </c>
      <c r="T1089" s="165" t="s">
        <v>221</v>
      </c>
      <c r="U1089" s="165">
        <v>0</v>
      </c>
      <c r="V1089" s="165">
        <f>ROUND(E1089*U1089,2)</f>
        <v>0</v>
      </c>
      <c r="W1089" s="165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 t="s">
        <v>282</v>
      </c>
      <c r="AH1089" s="166"/>
      <c r="AI1089" s="166"/>
      <c r="AJ1089" s="166"/>
      <c r="AK1089" s="166"/>
      <c r="AL1089" s="166"/>
      <c r="AM1089" s="166"/>
      <c r="AN1089" s="166"/>
      <c r="AO1089" s="166"/>
      <c r="AP1089" s="166"/>
      <c r="AQ1089" s="166"/>
      <c r="AR1089" s="166"/>
      <c r="AS1089" s="166"/>
      <c r="AT1089" s="166"/>
      <c r="AU1089" s="166"/>
      <c r="AV1089" s="166"/>
      <c r="AW1089" s="166"/>
      <c r="AX1089" s="166"/>
      <c r="AY1089" s="166"/>
      <c r="AZ1089" s="166"/>
      <c r="BA1089" s="166"/>
      <c r="BB1089" s="166"/>
      <c r="BC1089" s="166"/>
      <c r="BD1089" s="166"/>
      <c r="BE1089" s="166"/>
      <c r="BF1089" s="166"/>
      <c r="BG1089" s="166"/>
      <c r="BH1089" s="166"/>
    </row>
    <row r="1090" spans="1:60" ht="12.75" outlineLevel="1">
      <c r="A1090" s="182"/>
      <c r="B1090" s="183"/>
      <c r="C1090" s="184" t="s">
        <v>921</v>
      </c>
      <c r="D1090" s="185"/>
      <c r="E1090" s="186">
        <v>2</v>
      </c>
      <c r="F1090" s="165"/>
      <c r="G1090" s="165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  <c r="U1090" s="165"/>
      <c r="V1090" s="165"/>
      <c r="W1090" s="165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 t="s">
        <v>267</v>
      </c>
      <c r="AH1090" s="166">
        <v>0</v>
      </c>
      <c r="AI1090" s="166"/>
      <c r="AJ1090" s="166"/>
      <c r="AK1090" s="166"/>
      <c r="AL1090" s="166"/>
      <c r="AM1090" s="166"/>
      <c r="AN1090" s="166"/>
      <c r="AO1090" s="166"/>
      <c r="AP1090" s="166"/>
      <c r="AQ1090" s="166"/>
      <c r="AR1090" s="166"/>
      <c r="AS1090" s="166"/>
      <c r="AT1090" s="166"/>
      <c r="AU1090" s="166"/>
      <c r="AV1090" s="166"/>
      <c r="AW1090" s="166"/>
      <c r="AX1090" s="166"/>
      <c r="AY1090" s="166"/>
      <c r="AZ1090" s="166"/>
      <c r="BA1090" s="166"/>
      <c r="BB1090" s="166"/>
      <c r="BC1090" s="166"/>
      <c r="BD1090" s="166"/>
      <c r="BE1090" s="166"/>
      <c r="BF1090" s="166"/>
      <c r="BG1090" s="166"/>
      <c r="BH1090" s="166"/>
    </row>
    <row r="1091" spans="1:60" ht="33.75" outlineLevel="1">
      <c r="A1091" s="167">
        <v>388</v>
      </c>
      <c r="B1091" s="168" t="s">
        <v>1547</v>
      </c>
      <c r="C1091" s="169" t="s">
        <v>1548</v>
      </c>
      <c r="D1091" s="170" t="s">
        <v>301</v>
      </c>
      <c r="E1091" s="171">
        <v>1</v>
      </c>
      <c r="F1091" s="172"/>
      <c r="G1091" s="173">
        <f>ROUND(E1091*F1091,2)</f>
        <v>0</v>
      </c>
      <c r="H1091" s="164"/>
      <c r="I1091" s="165">
        <f>ROUND(E1091*H1091,2)</f>
        <v>0</v>
      </c>
      <c r="J1091" s="164"/>
      <c r="K1091" s="165">
        <f>ROUND(E1091*J1091,2)</f>
        <v>0</v>
      </c>
      <c r="L1091" s="165">
        <v>21</v>
      </c>
      <c r="M1091" s="165">
        <f>G1091*(1+L1091/100)</f>
        <v>0</v>
      </c>
      <c r="N1091" s="165">
        <v>0</v>
      </c>
      <c r="O1091" s="165">
        <f>ROUND(E1091*N1091,2)</f>
        <v>0</v>
      </c>
      <c r="P1091" s="165">
        <v>0</v>
      </c>
      <c r="Q1091" s="165">
        <f>ROUND(E1091*P1091,2)</f>
        <v>0</v>
      </c>
      <c r="R1091" s="165"/>
      <c r="S1091" s="165" t="s">
        <v>243</v>
      </c>
      <c r="T1091" s="165" t="s">
        <v>221</v>
      </c>
      <c r="U1091" s="165">
        <v>0</v>
      </c>
      <c r="V1091" s="165">
        <f>ROUND(E1091*U1091,2)</f>
        <v>0</v>
      </c>
      <c r="W1091" s="165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 t="s">
        <v>282</v>
      </c>
      <c r="AH1091" s="166"/>
      <c r="AI1091" s="166"/>
      <c r="AJ1091" s="166"/>
      <c r="AK1091" s="166"/>
      <c r="AL1091" s="166"/>
      <c r="AM1091" s="166"/>
      <c r="AN1091" s="166"/>
      <c r="AO1091" s="166"/>
      <c r="AP1091" s="166"/>
      <c r="AQ1091" s="166"/>
      <c r="AR1091" s="166"/>
      <c r="AS1091" s="166"/>
      <c r="AT1091" s="166"/>
      <c r="AU1091" s="166"/>
      <c r="AV1091" s="166"/>
      <c r="AW1091" s="166"/>
      <c r="AX1091" s="166"/>
      <c r="AY1091" s="166"/>
      <c r="AZ1091" s="166"/>
      <c r="BA1091" s="166"/>
      <c r="BB1091" s="166"/>
      <c r="BC1091" s="166"/>
      <c r="BD1091" s="166"/>
      <c r="BE1091" s="166"/>
      <c r="BF1091" s="166"/>
      <c r="BG1091" s="166"/>
      <c r="BH1091" s="166"/>
    </row>
    <row r="1092" spans="1:60" ht="12.75" outlineLevel="1">
      <c r="A1092" s="182"/>
      <c r="B1092" s="183"/>
      <c r="C1092" s="184" t="s">
        <v>891</v>
      </c>
      <c r="D1092" s="185"/>
      <c r="E1092" s="186">
        <v>1</v>
      </c>
      <c r="F1092" s="165"/>
      <c r="G1092" s="165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  <c r="U1092" s="165"/>
      <c r="V1092" s="165"/>
      <c r="W1092" s="165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 t="s">
        <v>267</v>
      </c>
      <c r="AH1092" s="166">
        <v>0</v>
      </c>
      <c r="AI1092" s="166"/>
      <c r="AJ1092" s="166"/>
      <c r="AK1092" s="166"/>
      <c r="AL1092" s="166"/>
      <c r="AM1092" s="166"/>
      <c r="AN1092" s="166"/>
      <c r="AO1092" s="166"/>
      <c r="AP1092" s="166"/>
      <c r="AQ1092" s="166"/>
      <c r="AR1092" s="166"/>
      <c r="AS1092" s="166"/>
      <c r="AT1092" s="166"/>
      <c r="AU1092" s="166"/>
      <c r="AV1092" s="166"/>
      <c r="AW1092" s="166"/>
      <c r="AX1092" s="166"/>
      <c r="AY1092" s="166"/>
      <c r="AZ1092" s="166"/>
      <c r="BA1092" s="166"/>
      <c r="BB1092" s="166"/>
      <c r="BC1092" s="166"/>
      <c r="BD1092" s="166"/>
      <c r="BE1092" s="166"/>
      <c r="BF1092" s="166"/>
      <c r="BG1092" s="166"/>
      <c r="BH1092" s="166"/>
    </row>
    <row r="1093" spans="1:60" ht="33.75" outlineLevel="1">
      <c r="A1093" s="167">
        <v>389</v>
      </c>
      <c r="B1093" s="168" t="s">
        <v>1549</v>
      </c>
      <c r="C1093" s="169" t="s">
        <v>1550</v>
      </c>
      <c r="D1093" s="170" t="s">
        <v>301</v>
      </c>
      <c r="E1093" s="171">
        <v>2</v>
      </c>
      <c r="F1093" s="172"/>
      <c r="G1093" s="173">
        <f>ROUND(E1093*F1093,2)</f>
        <v>0</v>
      </c>
      <c r="H1093" s="164"/>
      <c r="I1093" s="165">
        <f>ROUND(E1093*H1093,2)</f>
        <v>0</v>
      </c>
      <c r="J1093" s="164"/>
      <c r="K1093" s="165">
        <f>ROUND(E1093*J1093,2)</f>
        <v>0</v>
      </c>
      <c r="L1093" s="165">
        <v>21</v>
      </c>
      <c r="M1093" s="165">
        <f>G1093*(1+L1093/100)</f>
        <v>0</v>
      </c>
      <c r="N1093" s="165">
        <v>0</v>
      </c>
      <c r="O1093" s="165">
        <f>ROUND(E1093*N1093,2)</f>
        <v>0</v>
      </c>
      <c r="P1093" s="165">
        <v>0</v>
      </c>
      <c r="Q1093" s="165">
        <f>ROUND(E1093*P1093,2)</f>
        <v>0</v>
      </c>
      <c r="R1093" s="165"/>
      <c r="S1093" s="165" t="s">
        <v>243</v>
      </c>
      <c r="T1093" s="165" t="s">
        <v>221</v>
      </c>
      <c r="U1093" s="165">
        <v>0</v>
      </c>
      <c r="V1093" s="165">
        <f>ROUND(E1093*U1093,2)</f>
        <v>0</v>
      </c>
      <c r="W1093" s="165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 t="s">
        <v>282</v>
      </c>
      <c r="AH1093" s="166"/>
      <c r="AI1093" s="166"/>
      <c r="AJ1093" s="166"/>
      <c r="AK1093" s="166"/>
      <c r="AL1093" s="166"/>
      <c r="AM1093" s="166"/>
      <c r="AN1093" s="166"/>
      <c r="AO1093" s="166"/>
      <c r="AP1093" s="166"/>
      <c r="AQ1093" s="166"/>
      <c r="AR1093" s="166"/>
      <c r="AS1093" s="166"/>
      <c r="AT1093" s="166"/>
      <c r="AU1093" s="166"/>
      <c r="AV1093" s="166"/>
      <c r="AW1093" s="166"/>
      <c r="AX1093" s="166"/>
      <c r="AY1093" s="166"/>
      <c r="AZ1093" s="166"/>
      <c r="BA1093" s="166"/>
      <c r="BB1093" s="166"/>
      <c r="BC1093" s="166"/>
      <c r="BD1093" s="166"/>
      <c r="BE1093" s="166"/>
      <c r="BF1093" s="166"/>
      <c r="BG1093" s="166"/>
      <c r="BH1093" s="166"/>
    </row>
    <row r="1094" spans="1:60" ht="12.75" outlineLevel="1">
      <c r="A1094" s="182"/>
      <c r="B1094" s="183"/>
      <c r="C1094" s="184" t="s">
        <v>915</v>
      </c>
      <c r="D1094" s="185"/>
      <c r="E1094" s="186">
        <v>2</v>
      </c>
      <c r="F1094" s="165"/>
      <c r="G1094" s="165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  <c r="U1094" s="165"/>
      <c r="V1094" s="165"/>
      <c r="W1094" s="165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 t="s">
        <v>267</v>
      </c>
      <c r="AH1094" s="166">
        <v>0</v>
      </c>
      <c r="AI1094" s="166"/>
      <c r="AJ1094" s="166"/>
      <c r="AK1094" s="166"/>
      <c r="AL1094" s="166"/>
      <c r="AM1094" s="166"/>
      <c r="AN1094" s="166"/>
      <c r="AO1094" s="166"/>
      <c r="AP1094" s="166"/>
      <c r="AQ1094" s="166"/>
      <c r="AR1094" s="166"/>
      <c r="AS1094" s="166"/>
      <c r="AT1094" s="166"/>
      <c r="AU1094" s="166"/>
      <c r="AV1094" s="166"/>
      <c r="AW1094" s="166"/>
      <c r="AX1094" s="166"/>
      <c r="AY1094" s="166"/>
      <c r="AZ1094" s="166"/>
      <c r="BA1094" s="166"/>
      <c r="BB1094" s="166"/>
      <c r="BC1094" s="166"/>
      <c r="BD1094" s="166"/>
      <c r="BE1094" s="166"/>
      <c r="BF1094" s="166"/>
      <c r="BG1094" s="166"/>
      <c r="BH1094" s="166"/>
    </row>
    <row r="1095" spans="1:60" ht="33.75" outlineLevel="1">
      <c r="A1095" s="167">
        <v>390</v>
      </c>
      <c r="B1095" s="168" t="s">
        <v>1551</v>
      </c>
      <c r="C1095" s="169" t="s">
        <v>1552</v>
      </c>
      <c r="D1095" s="170" t="s">
        <v>301</v>
      </c>
      <c r="E1095" s="171">
        <v>6</v>
      </c>
      <c r="F1095" s="172"/>
      <c r="G1095" s="173">
        <f>ROUND(E1095*F1095,2)</f>
        <v>0</v>
      </c>
      <c r="H1095" s="164"/>
      <c r="I1095" s="165">
        <f>ROUND(E1095*H1095,2)</f>
        <v>0</v>
      </c>
      <c r="J1095" s="164"/>
      <c r="K1095" s="165">
        <f>ROUND(E1095*J1095,2)</f>
        <v>0</v>
      </c>
      <c r="L1095" s="165">
        <v>21</v>
      </c>
      <c r="M1095" s="165">
        <f>G1095*(1+L1095/100)</f>
        <v>0</v>
      </c>
      <c r="N1095" s="165">
        <v>0</v>
      </c>
      <c r="O1095" s="165">
        <f>ROUND(E1095*N1095,2)</f>
        <v>0</v>
      </c>
      <c r="P1095" s="165">
        <v>0</v>
      </c>
      <c r="Q1095" s="165">
        <f>ROUND(E1095*P1095,2)</f>
        <v>0</v>
      </c>
      <c r="R1095" s="165"/>
      <c r="S1095" s="165" t="s">
        <v>243</v>
      </c>
      <c r="T1095" s="165" t="s">
        <v>221</v>
      </c>
      <c r="U1095" s="165">
        <v>0</v>
      </c>
      <c r="V1095" s="165">
        <f>ROUND(E1095*U1095,2)</f>
        <v>0</v>
      </c>
      <c r="W1095" s="165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 t="s">
        <v>282</v>
      </c>
      <c r="AH1095" s="166"/>
      <c r="AI1095" s="166"/>
      <c r="AJ1095" s="166"/>
      <c r="AK1095" s="166"/>
      <c r="AL1095" s="166"/>
      <c r="AM1095" s="166"/>
      <c r="AN1095" s="166"/>
      <c r="AO1095" s="166"/>
      <c r="AP1095" s="166"/>
      <c r="AQ1095" s="166"/>
      <c r="AR1095" s="166"/>
      <c r="AS1095" s="166"/>
      <c r="AT1095" s="166"/>
      <c r="AU1095" s="166"/>
      <c r="AV1095" s="166"/>
      <c r="AW1095" s="166"/>
      <c r="AX1095" s="166"/>
      <c r="AY1095" s="166"/>
      <c r="AZ1095" s="166"/>
      <c r="BA1095" s="166"/>
      <c r="BB1095" s="166"/>
      <c r="BC1095" s="166"/>
      <c r="BD1095" s="166"/>
      <c r="BE1095" s="166"/>
      <c r="BF1095" s="166"/>
      <c r="BG1095" s="166"/>
      <c r="BH1095" s="166"/>
    </row>
    <row r="1096" spans="1:60" ht="12.75" outlineLevel="1">
      <c r="A1096" s="182"/>
      <c r="B1096" s="183"/>
      <c r="C1096" s="184" t="s">
        <v>1553</v>
      </c>
      <c r="D1096" s="185"/>
      <c r="E1096" s="186">
        <v>4</v>
      </c>
      <c r="F1096" s="165"/>
      <c r="G1096" s="165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  <c r="U1096" s="165"/>
      <c r="V1096" s="165"/>
      <c r="W1096" s="165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 t="s">
        <v>267</v>
      </c>
      <c r="AH1096" s="166">
        <v>0</v>
      </c>
      <c r="AI1096" s="166"/>
      <c r="AJ1096" s="166"/>
      <c r="AK1096" s="166"/>
      <c r="AL1096" s="166"/>
      <c r="AM1096" s="166"/>
      <c r="AN1096" s="166"/>
      <c r="AO1096" s="166"/>
      <c r="AP1096" s="166"/>
      <c r="AQ1096" s="166"/>
      <c r="AR1096" s="166"/>
      <c r="AS1096" s="166"/>
      <c r="AT1096" s="166"/>
      <c r="AU1096" s="166"/>
      <c r="AV1096" s="166"/>
      <c r="AW1096" s="166"/>
      <c r="AX1096" s="166"/>
      <c r="AY1096" s="166"/>
      <c r="AZ1096" s="166"/>
      <c r="BA1096" s="166"/>
      <c r="BB1096" s="166"/>
      <c r="BC1096" s="166"/>
      <c r="BD1096" s="166"/>
      <c r="BE1096" s="166"/>
      <c r="BF1096" s="166"/>
      <c r="BG1096" s="166"/>
      <c r="BH1096" s="166"/>
    </row>
    <row r="1097" spans="1:60" ht="12.75" outlineLevel="1">
      <c r="A1097" s="182"/>
      <c r="B1097" s="183"/>
      <c r="C1097" s="184" t="s">
        <v>1554</v>
      </c>
      <c r="D1097" s="185"/>
      <c r="E1097" s="186">
        <v>2</v>
      </c>
      <c r="F1097" s="165"/>
      <c r="G1097" s="165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  <c r="U1097" s="165"/>
      <c r="V1097" s="165"/>
      <c r="W1097" s="165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 t="s">
        <v>267</v>
      </c>
      <c r="AH1097" s="166">
        <v>0</v>
      </c>
      <c r="AI1097" s="166"/>
      <c r="AJ1097" s="166"/>
      <c r="AK1097" s="166"/>
      <c r="AL1097" s="166"/>
      <c r="AM1097" s="166"/>
      <c r="AN1097" s="166"/>
      <c r="AO1097" s="166"/>
      <c r="AP1097" s="166"/>
      <c r="AQ1097" s="166"/>
      <c r="AR1097" s="166"/>
      <c r="AS1097" s="166"/>
      <c r="AT1097" s="166"/>
      <c r="AU1097" s="166"/>
      <c r="AV1097" s="166"/>
      <c r="AW1097" s="166"/>
      <c r="AX1097" s="166"/>
      <c r="AY1097" s="166"/>
      <c r="AZ1097" s="166"/>
      <c r="BA1097" s="166"/>
      <c r="BB1097" s="166"/>
      <c r="BC1097" s="166"/>
      <c r="BD1097" s="166"/>
      <c r="BE1097" s="166"/>
      <c r="BF1097" s="166"/>
      <c r="BG1097" s="166"/>
      <c r="BH1097" s="166"/>
    </row>
    <row r="1098" spans="1:60" ht="33.75" outlineLevel="1">
      <c r="A1098" s="167">
        <v>391</v>
      </c>
      <c r="B1098" s="168" t="s">
        <v>1555</v>
      </c>
      <c r="C1098" s="169" t="s">
        <v>1556</v>
      </c>
      <c r="D1098" s="170" t="s">
        <v>301</v>
      </c>
      <c r="E1098" s="171">
        <v>14</v>
      </c>
      <c r="F1098" s="172"/>
      <c r="G1098" s="173">
        <f>ROUND(E1098*F1098,2)</f>
        <v>0</v>
      </c>
      <c r="H1098" s="164"/>
      <c r="I1098" s="165">
        <f>ROUND(E1098*H1098,2)</f>
        <v>0</v>
      </c>
      <c r="J1098" s="164"/>
      <c r="K1098" s="165">
        <f>ROUND(E1098*J1098,2)</f>
        <v>0</v>
      </c>
      <c r="L1098" s="165">
        <v>21</v>
      </c>
      <c r="M1098" s="165">
        <f>G1098*(1+L1098/100)</f>
        <v>0</v>
      </c>
      <c r="N1098" s="165">
        <v>0</v>
      </c>
      <c r="O1098" s="165">
        <f>ROUND(E1098*N1098,2)</f>
        <v>0</v>
      </c>
      <c r="P1098" s="165">
        <v>0</v>
      </c>
      <c r="Q1098" s="165">
        <f>ROUND(E1098*P1098,2)</f>
        <v>0</v>
      </c>
      <c r="R1098" s="165"/>
      <c r="S1098" s="165" t="s">
        <v>243</v>
      </c>
      <c r="T1098" s="165" t="s">
        <v>221</v>
      </c>
      <c r="U1098" s="165">
        <v>0</v>
      </c>
      <c r="V1098" s="165">
        <f>ROUND(E1098*U1098,2)</f>
        <v>0</v>
      </c>
      <c r="W1098" s="165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 t="s">
        <v>282</v>
      </c>
      <c r="AH1098" s="166"/>
      <c r="AI1098" s="166"/>
      <c r="AJ1098" s="166"/>
      <c r="AK1098" s="166"/>
      <c r="AL1098" s="166"/>
      <c r="AM1098" s="166"/>
      <c r="AN1098" s="166"/>
      <c r="AO1098" s="166"/>
      <c r="AP1098" s="166"/>
      <c r="AQ1098" s="166"/>
      <c r="AR1098" s="166"/>
      <c r="AS1098" s="166"/>
      <c r="AT1098" s="166"/>
      <c r="AU1098" s="166"/>
      <c r="AV1098" s="166"/>
      <c r="AW1098" s="166"/>
      <c r="AX1098" s="166"/>
      <c r="AY1098" s="166"/>
      <c r="AZ1098" s="166"/>
      <c r="BA1098" s="166"/>
      <c r="BB1098" s="166"/>
      <c r="BC1098" s="166"/>
      <c r="BD1098" s="166"/>
      <c r="BE1098" s="166"/>
      <c r="BF1098" s="166"/>
      <c r="BG1098" s="166"/>
      <c r="BH1098" s="166"/>
    </row>
    <row r="1099" spans="1:60" ht="12.75" outlineLevel="1">
      <c r="A1099" s="182"/>
      <c r="B1099" s="183"/>
      <c r="C1099" s="184" t="s">
        <v>1557</v>
      </c>
      <c r="D1099" s="185"/>
      <c r="E1099" s="186">
        <v>8</v>
      </c>
      <c r="F1099" s="165"/>
      <c r="G1099" s="165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  <c r="U1099" s="165"/>
      <c r="V1099" s="165"/>
      <c r="W1099" s="165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 t="s">
        <v>267</v>
      </c>
      <c r="AH1099" s="166">
        <v>0</v>
      </c>
      <c r="AI1099" s="166"/>
      <c r="AJ1099" s="166"/>
      <c r="AK1099" s="166"/>
      <c r="AL1099" s="166"/>
      <c r="AM1099" s="166"/>
      <c r="AN1099" s="166"/>
      <c r="AO1099" s="166"/>
      <c r="AP1099" s="166"/>
      <c r="AQ1099" s="166"/>
      <c r="AR1099" s="166"/>
      <c r="AS1099" s="166"/>
      <c r="AT1099" s="166"/>
      <c r="AU1099" s="166"/>
      <c r="AV1099" s="166"/>
      <c r="AW1099" s="166"/>
      <c r="AX1099" s="166"/>
      <c r="AY1099" s="166"/>
      <c r="AZ1099" s="166"/>
      <c r="BA1099" s="166"/>
      <c r="BB1099" s="166"/>
      <c r="BC1099" s="166"/>
      <c r="BD1099" s="166"/>
      <c r="BE1099" s="166"/>
      <c r="BF1099" s="166"/>
      <c r="BG1099" s="166"/>
      <c r="BH1099" s="166"/>
    </row>
    <row r="1100" spans="1:60" ht="12.75" outlineLevel="1">
      <c r="A1100" s="182"/>
      <c r="B1100" s="183"/>
      <c r="C1100" s="184" t="s">
        <v>1558</v>
      </c>
      <c r="D1100" s="185"/>
      <c r="E1100" s="186">
        <v>6</v>
      </c>
      <c r="F1100" s="165"/>
      <c r="G1100" s="165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  <c r="U1100" s="165"/>
      <c r="V1100" s="165"/>
      <c r="W1100" s="165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 t="s">
        <v>267</v>
      </c>
      <c r="AH1100" s="166">
        <v>0</v>
      </c>
      <c r="AI1100" s="166"/>
      <c r="AJ1100" s="166"/>
      <c r="AK1100" s="166"/>
      <c r="AL1100" s="166"/>
      <c r="AM1100" s="166"/>
      <c r="AN1100" s="166"/>
      <c r="AO1100" s="166"/>
      <c r="AP1100" s="166"/>
      <c r="AQ1100" s="166"/>
      <c r="AR1100" s="166"/>
      <c r="AS1100" s="166"/>
      <c r="AT1100" s="166"/>
      <c r="AU1100" s="166"/>
      <c r="AV1100" s="166"/>
      <c r="AW1100" s="166"/>
      <c r="AX1100" s="166"/>
      <c r="AY1100" s="166"/>
      <c r="AZ1100" s="166"/>
      <c r="BA1100" s="166"/>
      <c r="BB1100" s="166"/>
      <c r="BC1100" s="166"/>
      <c r="BD1100" s="166"/>
      <c r="BE1100" s="166"/>
      <c r="BF1100" s="166"/>
      <c r="BG1100" s="166"/>
      <c r="BH1100" s="166"/>
    </row>
    <row r="1101" spans="1:60" ht="33.75" outlineLevel="1">
      <c r="A1101" s="167">
        <v>392</v>
      </c>
      <c r="B1101" s="168" t="s">
        <v>1559</v>
      </c>
      <c r="C1101" s="169" t="s">
        <v>1560</v>
      </c>
      <c r="D1101" s="170" t="s">
        <v>301</v>
      </c>
      <c r="E1101" s="171">
        <v>3</v>
      </c>
      <c r="F1101" s="172"/>
      <c r="G1101" s="173">
        <f>ROUND(E1101*F1101,2)</f>
        <v>0</v>
      </c>
      <c r="H1101" s="164"/>
      <c r="I1101" s="165">
        <f>ROUND(E1101*H1101,2)</f>
        <v>0</v>
      </c>
      <c r="J1101" s="164"/>
      <c r="K1101" s="165">
        <f>ROUND(E1101*J1101,2)</f>
        <v>0</v>
      </c>
      <c r="L1101" s="165">
        <v>21</v>
      </c>
      <c r="M1101" s="165">
        <f>G1101*(1+L1101/100)</f>
        <v>0</v>
      </c>
      <c r="N1101" s="165">
        <v>0</v>
      </c>
      <c r="O1101" s="165">
        <f>ROUND(E1101*N1101,2)</f>
        <v>0</v>
      </c>
      <c r="P1101" s="165">
        <v>0</v>
      </c>
      <c r="Q1101" s="165">
        <f>ROUND(E1101*P1101,2)</f>
        <v>0</v>
      </c>
      <c r="R1101" s="165"/>
      <c r="S1101" s="165" t="s">
        <v>243</v>
      </c>
      <c r="T1101" s="165" t="s">
        <v>221</v>
      </c>
      <c r="U1101" s="165">
        <v>0</v>
      </c>
      <c r="V1101" s="165">
        <f>ROUND(E1101*U1101,2)</f>
        <v>0</v>
      </c>
      <c r="W1101" s="165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 t="s">
        <v>282</v>
      </c>
      <c r="AH1101" s="166"/>
      <c r="AI1101" s="166"/>
      <c r="AJ1101" s="166"/>
      <c r="AK1101" s="166"/>
      <c r="AL1101" s="166"/>
      <c r="AM1101" s="166"/>
      <c r="AN1101" s="166"/>
      <c r="AO1101" s="166"/>
      <c r="AP1101" s="166"/>
      <c r="AQ1101" s="166"/>
      <c r="AR1101" s="166"/>
      <c r="AS1101" s="166"/>
      <c r="AT1101" s="166"/>
      <c r="AU1101" s="166"/>
      <c r="AV1101" s="166"/>
      <c r="AW1101" s="166"/>
      <c r="AX1101" s="166"/>
      <c r="AY1101" s="166"/>
      <c r="AZ1101" s="166"/>
      <c r="BA1101" s="166"/>
      <c r="BB1101" s="166"/>
      <c r="BC1101" s="166"/>
      <c r="BD1101" s="166"/>
      <c r="BE1101" s="166"/>
      <c r="BF1101" s="166"/>
      <c r="BG1101" s="166"/>
      <c r="BH1101" s="166"/>
    </row>
    <row r="1102" spans="1:60" ht="12.75" outlineLevel="1">
      <c r="A1102" s="182"/>
      <c r="B1102" s="183"/>
      <c r="C1102" s="184" t="s">
        <v>1561</v>
      </c>
      <c r="D1102" s="185"/>
      <c r="E1102" s="186">
        <v>3</v>
      </c>
      <c r="F1102" s="165"/>
      <c r="G1102" s="165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  <c r="U1102" s="165"/>
      <c r="V1102" s="165"/>
      <c r="W1102" s="165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 t="s">
        <v>267</v>
      </c>
      <c r="AH1102" s="166">
        <v>0</v>
      </c>
      <c r="AI1102" s="166"/>
      <c r="AJ1102" s="166"/>
      <c r="AK1102" s="166"/>
      <c r="AL1102" s="166"/>
      <c r="AM1102" s="166"/>
      <c r="AN1102" s="166"/>
      <c r="AO1102" s="166"/>
      <c r="AP1102" s="166"/>
      <c r="AQ1102" s="166"/>
      <c r="AR1102" s="166"/>
      <c r="AS1102" s="166"/>
      <c r="AT1102" s="166"/>
      <c r="AU1102" s="166"/>
      <c r="AV1102" s="166"/>
      <c r="AW1102" s="166"/>
      <c r="AX1102" s="166"/>
      <c r="AY1102" s="166"/>
      <c r="AZ1102" s="166"/>
      <c r="BA1102" s="166"/>
      <c r="BB1102" s="166"/>
      <c r="BC1102" s="166"/>
      <c r="BD1102" s="166"/>
      <c r="BE1102" s="166"/>
      <c r="BF1102" s="166"/>
      <c r="BG1102" s="166"/>
      <c r="BH1102" s="166"/>
    </row>
    <row r="1103" spans="1:60" ht="33.75" outlineLevel="1">
      <c r="A1103" s="167">
        <v>393</v>
      </c>
      <c r="B1103" s="168" t="s">
        <v>1562</v>
      </c>
      <c r="C1103" s="169" t="s">
        <v>1563</v>
      </c>
      <c r="D1103" s="170" t="s">
        <v>301</v>
      </c>
      <c r="E1103" s="171">
        <v>2</v>
      </c>
      <c r="F1103" s="172"/>
      <c r="G1103" s="173">
        <f>ROUND(E1103*F1103,2)</f>
        <v>0</v>
      </c>
      <c r="H1103" s="164"/>
      <c r="I1103" s="165">
        <f>ROUND(E1103*H1103,2)</f>
        <v>0</v>
      </c>
      <c r="J1103" s="164"/>
      <c r="K1103" s="165">
        <f>ROUND(E1103*J1103,2)</f>
        <v>0</v>
      </c>
      <c r="L1103" s="165">
        <v>21</v>
      </c>
      <c r="M1103" s="165">
        <f>G1103*(1+L1103/100)</f>
        <v>0</v>
      </c>
      <c r="N1103" s="165">
        <v>0</v>
      </c>
      <c r="O1103" s="165">
        <f>ROUND(E1103*N1103,2)</f>
        <v>0</v>
      </c>
      <c r="P1103" s="165">
        <v>0</v>
      </c>
      <c r="Q1103" s="165">
        <f>ROUND(E1103*P1103,2)</f>
        <v>0</v>
      </c>
      <c r="R1103" s="165"/>
      <c r="S1103" s="165" t="s">
        <v>243</v>
      </c>
      <c r="T1103" s="165" t="s">
        <v>221</v>
      </c>
      <c r="U1103" s="165">
        <v>0</v>
      </c>
      <c r="V1103" s="165">
        <f>ROUND(E1103*U1103,2)</f>
        <v>0</v>
      </c>
      <c r="W1103" s="165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 t="s">
        <v>282</v>
      </c>
      <c r="AH1103" s="166"/>
      <c r="AI1103" s="166"/>
      <c r="AJ1103" s="166"/>
      <c r="AK1103" s="166"/>
      <c r="AL1103" s="166"/>
      <c r="AM1103" s="166"/>
      <c r="AN1103" s="166"/>
      <c r="AO1103" s="166"/>
      <c r="AP1103" s="166"/>
      <c r="AQ1103" s="166"/>
      <c r="AR1103" s="166"/>
      <c r="AS1103" s="166"/>
      <c r="AT1103" s="166"/>
      <c r="AU1103" s="166"/>
      <c r="AV1103" s="166"/>
      <c r="AW1103" s="166"/>
      <c r="AX1103" s="166"/>
      <c r="AY1103" s="166"/>
      <c r="AZ1103" s="166"/>
      <c r="BA1103" s="166"/>
      <c r="BB1103" s="166"/>
      <c r="BC1103" s="166"/>
      <c r="BD1103" s="166"/>
      <c r="BE1103" s="166"/>
      <c r="BF1103" s="166"/>
      <c r="BG1103" s="166"/>
      <c r="BH1103" s="166"/>
    </row>
    <row r="1104" spans="1:60" ht="12.75" outlineLevel="1">
      <c r="A1104" s="182"/>
      <c r="B1104" s="183"/>
      <c r="C1104" s="184" t="s">
        <v>888</v>
      </c>
      <c r="D1104" s="185"/>
      <c r="E1104" s="186">
        <v>2</v>
      </c>
      <c r="F1104" s="165"/>
      <c r="G1104" s="165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  <c r="U1104" s="165"/>
      <c r="V1104" s="165"/>
      <c r="W1104" s="165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 t="s">
        <v>267</v>
      </c>
      <c r="AH1104" s="166">
        <v>0</v>
      </c>
      <c r="AI1104" s="166"/>
      <c r="AJ1104" s="166"/>
      <c r="AK1104" s="166"/>
      <c r="AL1104" s="166"/>
      <c r="AM1104" s="166"/>
      <c r="AN1104" s="166"/>
      <c r="AO1104" s="166"/>
      <c r="AP1104" s="166"/>
      <c r="AQ1104" s="166"/>
      <c r="AR1104" s="166"/>
      <c r="AS1104" s="166"/>
      <c r="AT1104" s="166"/>
      <c r="AU1104" s="166"/>
      <c r="AV1104" s="166"/>
      <c r="AW1104" s="166"/>
      <c r="AX1104" s="166"/>
      <c r="AY1104" s="166"/>
      <c r="AZ1104" s="166"/>
      <c r="BA1104" s="166"/>
      <c r="BB1104" s="166"/>
      <c r="BC1104" s="166"/>
      <c r="BD1104" s="166"/>
      <c r="BE1104" s="166"/>
      <c r="BF1104" s="166"/>
      <c r="BG1104" s="166"/>
      <c r="BH1104" s="166"/>
    </row>
    <row r="1105" spans="1:60" ht="22.5" outlineLevel="1">
      <c r="A1105" s="167">
        <v>394</v>
      </c>
      <c r="B1105" s="168" t="s">
        <v>1564</v>
      </c>
      <c r="C1105" s="169" t="s">
        <v>1565</v>
      </c>
      <c r="D1105" s="170" t="s">
        <v>301</v>
      </c>
      <c r="E1105" s="171">
        <v>3</v>
      </c>
      <c r="F1105" s="172"/>
      <c r="G1105" s="173">
        <f>ROUND(E1105*F1105,2)</f>
        <v>0</v>
      </c>
      <c r="H1105" s="164"/>
      <c r="I1105" s="165">
        <f>ROUND(E1105*H1105,2)</f>
        <v>0</v>
      </c>
      <c r="J1105" s="164"/>
      <c r="K1105" s="165">
        <f>ROUND(E1105*J1105,2)</f>
        <v>0</v>
      </c>
      <c r="L1105" s="165">
        <v>21</v>
      </c>
      <c r="M1105" s="165">
        <f>G1105*(1+L1105/100)</f>
        <v>0</v>
      </c>
      <c r="N1105" s="165">
        <v>0</v>
      </c>
      <c r="O1105" s="165">
        <f>ROUND(E1105*N1105,2)</f>
        <v>0</v>
      </c>
      <c r="P1105" s="165">
        <v>0</v>
      </c>
      <c r="Q1105" s="165">
        <f>ROUND(E1105*P1105,2)</f>
        <v>0</v>
      </c>
      <c r="R1105" s="165"/>
      <c r="S1105" s="165" t="s">
        <v>243</v>
      </c>
      <c r="T1105" s="165" t="s">
        <v>221</v>
      </c>
      <c r="U1105" s="165">
        <v>0</v>
      </c>
      <c r="V1105" s="165">
        <f>ROUND(E1105*U1105,2)</f>
        <v>0</v>
      </c>
      <c r="W1105" s="165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 t="s">
        <v>282</v>
      </c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  <c r="BD1105" s="166"/>
      <c r="BE1105" s="166"/>
      <c r="BF1105" s="166"/>
      <c r="BG1105" s="166"/>
      <c r="BH1105" s="166"/>
    </row>
    <row r="1106" spans="1:60" ht="12.75" outlineLevel="1">
      <c r="A1106" s="182"/>
      <c r="B1106" s="183"/>
      <c r="C1106" s="184" t="s">
        <v>893</v>
      </c>
      <c r="D1106" s="185"/>
      <c r="E1106" s="186">
        <v>3</v>
      </c>
      <c r="F1106" s="165"/>
      <c r="G1106" s="165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  <c r="U1106" s="165"/>
      <c r="V1106" s="165"/>
      <c r="W1106" s="165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 t="s">
        <v>267</v>
      </c>
      <c r="AH1106" s="166">
        <v>0</v>
      </c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R1106" s="166"/>
      <c r="AS1106" s="166"/>
      <c r="AT1106" s="166"/>
      <c r="AU1106" s="166"/>
      <c r="AV1106" s="166"/>
      <c r="AW1106" s="166"/>
      <c r="AX1106" s="166"/>
      <c r="AY1106" s="166"/>
      <c r="AZ1106" s="166"/>
      <c r="BA1106" s="166"/>
      <c r="BB1106" s="166"/>
      <c r="BC1106" s="166"/>
      <c r="BD1106" s="166"/>
      <c r="BE1106" s="166"/>
      <c r="BF1106" s="166"/>
      <c r="BG1106" s="166"/>
      <c r="BH1106" s="166"/>
    </row>
    <row r="1107" spans="1:60" ht="33.75" outlineLevel="1">
      <c r="A1107" s="167">
        <v>395</v>
      </c>
      <c r="B1107" s="168" t="s">
        <v>1566</v>
      </c>
      <c r="C1107" s="169" t="s">
        <v>1567</v>
      </c>
      <c r="D1107" s="170" t="s">
        <v>301</v>
      </c>
      <c r="E1107" s="171">
        <v>1</v>
      </c>
      <c r="F1107" s="172"/>
      <c r="G1107" s="173">
        <f>ROUND(E1107*F1107,2)</f>
        <v>0</v>
      </c>
      <c r="H1107" s="164"/>
      <c r="I1107" s="165">
        <f>ROUND(E1107*H1107,2)</f>
        <v>0</v>
      </c>
      <c r="J1107" s="164"/>
      <c r="K1107" s="165">
        <f>ROUND(E1107*J1107,2)</f>
        <v>0</v>
      </c>
      <c r="L1107" s="165">
        <v>21</v>
      </c>
      <c r="M1107" s="165">
        <f>G1107*(1+L1107/100)</f>
        <v>0</v>
      </c>
      <c r="N1107" s="165">
        <v>0</v>
      </c>
      <c r="O1107" s="165">
        <f>ROUND(E1107*N1107,2)</f>
        <v>0</v>
      </c>
      <c r="P1107" s="165">
        <v>0</v>
      </c>
      <c r="Q1107" s="165">
        <f>ROUND(E1107*P1107,2)</f>
        <v>0</v>
      </c>
      <c r="R1107" s="165"/>
      <c r="S1107" s="165" t="s">
        <v>243</v>
      </c>
      <c r="T1107" s="165" t="s">
        <v>221</v>
      </c>
      <c r="U1107" s="165">
        <v>0</v>
      </c>
      <c r="V1107" s="165">
        <f>ROUND(E1107*U1107,2)</f>
        <v>0</v>
      </c>
      <c r="W1107" s="165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 t="s">
        <v>282</v>
      </c>
      <c r="AH1107" s="166"/>
      <c r="AI1107" s="166"/>
      <c r="AJ1107" s="166"/>
      <c r="AK1107" s="166"/>
      <c r="AL1107" s="166"/>
      <c r="AM1107" s="166"/>
      <c r="AN1107" s="166"/>
      <c r="AO1107" s="166"/>
      <c r="AP1107" s="166"/>
      <c r="AQ1107" s="166"/>
      <c r="AR1107" s="166"/>
      <c r="AS1107" s="166"/>
      <c r="AT1107" s="166"/>
      <c r="AU1107" s="166"/>
      <c r="AV1107" s="166"/>
      <c r="AW1107" s="166"/>
      <c r="AX1107" s="166"/>
      <c r="AY1107" s="166"/>
      <c r="AZ1107" s="166"/>
      <c r="BA1107" s="166"/>
      <c r="BB1107" s="166"/>
      <c r="BC1107" s="166"/>
      <c r="BD1107" s="166"/>
      <c r="BE1107" s="166"/>
      <c r="BF1107" s="166"/>
      <c r="BG1107" s="166"/>
      <c r="BH1107" s="166"/>
    </row>
    <row r="1108" spans="1:60" ht="12.75" outlineLevel="1">
      <c r="A1108" s="182"/>
      <c r="B1108" s="183"/>
      <c r="C1108" s="184" t="s">
        <v>924</v>
      </c>
      <c r="D1108" s="185"/>
      <c r="E1108" s="186">
        <v>1</v>
      </c>
      <c r="F1108" s="165"/>
      <c r="G1108" s="165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  <c r="U1108" s="165"/>
      <c r="V1108" s="165"/>
      <c r="W1108" s="165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 t="s">
        <v>267</v>
      </c>
      <c r="AH1108" s="166">
        <v>0</v>
      </c>
      <c r="AI1108" s="166"/>
      <c r="AJ1108" s="166"/>
      <c r="AK1108" s="166"/>
      <c r="AL1108" s="166"/>
      <c r="AM1108" s="166"/>
      <c r="AN1108" s="166"/>
      <c r="AO1108" s="166"/>
      <c r="AP1108" s="166"/>
      <c r="AQ1108" s="166"/>
      <c r="AR1108" s="166"/>
      <c r="AS1108" s="166"/>
      <c r="AT1108" s="166"/>
      <c r="AU1108" s="166"/>
      <c r="AV1108" s="166"/>
      <c r="AW1108" s="166"/>
      <c r="AX1108" s="166"/>
      <c r="AY1108" s="166"/>
      <c r="AZ1108" s="166"/>
      <c r="BA1108" s="166"/>
      <c r="BB1108" s="166"/>
      <c r="BC1108" s="166"/>
      <c r="BD1108" s="166"/>
      <c r="BE1108" s="166"/>
      <c r="BF1108" s="166"/>
      <c r="BG1108" s="166"/>
      <c r="BH1108" s="166"/>
    </row>
    <row r="1109" spans="1:60" ht="33.75" outlineLevel="1">
      <c r="A1109" s="167">
        <v>396</v>
      </c>
      <c r="B1109" s="168" t="s">
        <v>1568</v>
      </c>
      <c r="C1109" s="169" t="s">
        <v>1569</v>
      </c>
      <c r="D1109" s="170" t="s">
        <v>301</v>
      </c>
      <c r="E1109" s="171">
        <v>1</v>
      </c>
      <c r="F1109" s="172"/>
      <c r="G1109" s="173">
        <f>ROUND(E1109*F1109,2)</f>
        <v>0</v>
      </c>
      <c r="H1109" s="164"/>
      <c r="I1109" s="165">
        <f>ROUND(E1109*H1109,2)</f>
        <v>0</v>
      </c>
      <c r="J1109" s="164"/>
      <c r="K1109" s="165">
        <f>ROUND(E1109*J1109,2)</f>
        <v>0</v>
      </c>
      <c r="L1109" s="165">
        <v>21</v>
      </c>
      <c r="M1109" s="165">
        <f>G1109*(1+L1109/100)</f>
        <v>0</v>
      </c>
      <c r="N1109" s="165">
        <v>0</v>
      </c>
      <c r="O1109" s="165">
        <f>ROUND(E1109*N1109,2)</f>
        <v>0</v>
      </c>
      <c r="P1109" s="165">
        <v>0</v>
      </c>
      <c r="Q1109" s="165">
        <f>ROUND(E1109*P1109,2)</f>
        <v>0</v>
      </c>
      <c r="R1109" s="165"/>
      <c r="S1109" s="165" t="s">
        <v>243</v>
      </c>
      <c r="T1109" s="165" t="s">
        <v>221</v>
      </c>
      <c r="U1109" s="165">
        <v>0</v>
      </c>
      <c r="V1109" s="165">
        <f>ROUND(E1109*U1109,2)</f>
        <v>0</v>
      </c>
      <c r="W1109" s="165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 t="s">
        <v>282</v>
      </c>
      <c r="AH1109" s="166"/>
      <c r="AI1109" s="166"/>
      <c r="AJ1109" s="166"/>
      <c r="AK1109" s="166"/>
      <c r="AL1109" s="166"/>
      <c r="AM1109" s="166"/>
      <c r="AN1109" s="166"/>
      <c r="AO1109" s="166"/>
      <c r="AP1109" s="166"/>
      <c r="AQ1109" s="166"/>
      <c r="AR1109" s="166"/>
      <c r="AS1109" s="166"/>
      <c r="AT1109" s="166"/>
      <c r="AU1109" s="166"/>
      <c r="AV1109" s="166"/>
      <c r="AW1109" s="166"/>
      <c r="AX1109" s="166"/>
      <c r="AY1109" s="166"/>
      <c r="AZ1109" s="166"/>
      <c r="BA1109" s="166"/>
      <c r="BB1109" s="166"/>
      <c r="BC1109" s="166"/>
      <c r="BD1109" s="166"/>
      <c r="BE1109" s="166"/>
      <c r="BF1109" s="166"/>
      <c r="BG1109" s="166"/>
      <c r="BH1109" s="166"/>
    </row>
    <row r="1110" spans="1:60" ht="12.75" outlineLevel="1">
      <c r="A1110" s="182"/>
      <c r="B1110" s="183"/>
      <c r="C1110" s="184" t="s">
        <v>896</v>
      </c>
      <c r="D1110" s="185"/>
      <c r="E1110" s="186">
        <v>1</v>
      </c>
      <c r="F1110" s="165"/>
      <c r="G1110" s="165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  <c r="U1110" s="165"/>
      <c r="V1110" s="165"/>
      <c r="W1110" s="165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 t="s">
        <v>267</v>
      </c>
      <c r="AH1110" s="166">
        <v>0</v>
      </c>
      <c r="AI1110" s="166"/>
      <c r="AJ1110" s="166"/>
      <c r="AK1110" s="166"/>
      <c r="AL1110" s="166"/>
      <c r="AM1110" s="166"/>
      <c r="AN1110" s="166"/>
      <c r="AO1110" s="166"/>
      <c r="AP1110" s="166"/>
      <c r="AQ1110" s="166"/>
      <c r="AR1110" s="166"/>
      <c r="AS1110" s="166"/>
      <c r="AT1110" s="166"/>
      <c r="AU1110" s="166"/>
      <c r="AV1110" s="166"/>
      <c r="AW1110" s="166"/>
      <c r="AX1110" s="166"/>
      <c r="AY1110" s="166"/>
      <c r="AZ1110" s="166"/>
      <c r="BA1110" s="166"/>
      <c r="BB1110" s="166"/>
      <c r="BC1110" s="166"/>
      <c r="BD1110" s="166"/>
      <c r="BE1110" s="166"/>
      <c r="BF1110" s="166"/>
      <c r="BG1110" s="166"/>
      <c r="BH1110" s="166"/>
    </row>
    <row r="1111" spans="1:60" ht="22.5" outlineLevel="1">
      <c r="A1111" s="167">
        <v>397</v>
      </c>
      <c r="B1111" s="168" t="s">
        <v>1570</v>
      </c>
      <c r="C1111" s="169" t="s">
        <v>1571</v>
      </c>
      <c r="D1111" s="170" t="s">
        <v>301</v>
      </c>
      <c r="E1111" s="171">
        <v>1</v>
      </c>
      <c r="F1111" s="172"/>
      <c r="G1111" s="173">
        <f>ROUND(E1111*F1111,2)</f>
        <v>0</v>
      </c>
      <c r="H1111" s="164"/>
      <c r="I1111" s="165">
        <f>ROUND(E1111*H1111,2)</f>
        <v>0</v>
      </c>
      <c r="J1111" s="164"/>
      <c r="K1111" s="165">
        <f>ROUND(E1111*J1111,2)</f>
        <v>0</v>
      </c>
      <c r="L1111" s="165">
        <v>21</v>
      </c>
      <c r="M1111" s="165">
        <f>G1111*(1+L1111/100)</f>
        <v>0</v>
      </c>
      <c r="N1111" s="165">
        <v>0</v>
      </c>
      <c r="O1111" s="165">
        <f>ROUND(E1111*N1111,2)</f>
        <v>0</v>
      </c>
      <c r="P1111" s="165">
        <v>0</v>
      </c>
      <c r="Q1111" s="165">
        <f>ROUND(E1111*P1111,2)</f>
        <v>0</v>
      </c>
      <c r="R1111" s="165"/>
      <c r="S1111" s="165" t="s">
        <v>243</v>
      </c>
      <c r="T1111" s="165" t="s">
        <v>221</v>
      </c>
      <c r="U1111" s="165">
        <v>0</v>
      </c>
      <c r="V1111" s="165">
        <f>ROUND(E1111*U1111,2)</f>
        <v>0</v>
      </c>
      <c r="W1111" s="165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 t="s">
        <v>282</v>
      </c>
      <c r="AH1111" s="166"/>
      <c r="AI1111" s="166"/>
      <c r="AJ1111" s="166"/>
      <c r="AK1111" s="166"/>
      <c r="AL1111" s="166"/>
      <c r="AM1111" s="166"/>
      <c r="AN1111" s="166"/>
      <c r="AO1111" s="166"/>
      <c r="AP1111" s="166"/>
      <c r="AQ1111" s="166"/>
      <c r="AR1111" s="166"/>
      <c r="AS1111" s="166"/>
      <c r="AT1111" s="166"/>
      <c r="AU1111" s="166"/>
      <c r="AV1111" s="166"/>
      <c r="AW1111" s="166"/>
      <c r="AX1111" s="166"/>
      <c r="AY1111" s="166"/>
      <c r="AZ1111" s="166"/>
      <c r="BA1111" s="166"/>
      <c r="BB1111" s="166"/>
      <c r="BC1111" s="166"/>
      <c r="BD1111" s="166"/>
      <c r="BE1111" s="166"/>
      <c r="BF1111" s="166"/>
      <c r="BG1111" s="166"/>
      <c r="BH1111" s="166"/>
    </row>
    <row r="1112" spans="1:60" ht="12.75" outlineLevel="1">
      <c r="A1112" s="182"/>
      <c r="B1112" s="183"/>
      <c r="C1112" s="184" t="s">
        <v>1572</v>
      </c>
      <c r="D1112" s="185"/>
      <c r="E1112" s="186">
        <v>1</v>
      </c>
      <c r="F1112" s="165"/>
      <c r="G1112" s="165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  <c r="U1112" s="165"/>
      <c r="V1112" s="165"/>
      <c r="W1112" s="165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 t="s">
        <v>267</v>
      </c>
      <c r="AH1112" s="166">
        <v>0</v>
      </c>
      <c r="AI1112" s="166"/>
      <c r="AJ1112" s="166"/>
      <c r="AK1112" s="166"/>
      <c r="AL1112" s="166"/>
      <c r="AM1112" s="166"/>
      <c r="AN1112" s="166"/>
      <c r="AO1112" s="166"/>
      <c r="AP1112" s="166"/>
      <c r="AQ1112" s="166"/>
      <c r="AR1112" s="166"/>
      <c r="AS1112" s="166"/>
      <c r="AT1112" s="166"/>
      <c r="AU1112" s="166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6"/>
      <c r="BH1112" s="166"/>
    </row>
    <row r="1113" spans="1:60" ht="22.5" outlineLevel="1">
      <c r="A1113" s="182">
        <v>398</v>
      </c>
      <c r="B1113" s="183" t="s">
        <v>1573</v>
      </c>
      <c r="C1113" s="196" t="s">
        <v>1574</v>
      </c>
      <c r="D1113" s="197" t="s">
        <v>24</v>
      </c>
      <c r="E1113" s="198"/>
      <c r="F1113" s="164"/>
      <c r="G1113" s="165">
        <f>ROUND(E1113*F1113,2)</f>
        <v>0</v>
      </c>
      <c r="H1113" s="164"/>
      <c r="I1113" s="165">
        <f>ROUND(E1113*H1113,2)</f>
        <v>0</v>
      </c>
      <c r="J1113" s="164"/>
      <c r="K1113" s="165">
        <f>ROUND(E1113*J1113,2)</f>
        <v>0</v>
      </c>
      <c r="L1113" s="165">
        <v>21</v>
      </c>
      <c r="M1113" s="165">
        <f>G1113*(1+L1113/100)</f>
        <v>0</v>
      </c>
      <c r="N1113" s="165">
        <v>0</v>
      </c>
      <c r="O1113" s="165">
        <f>ROUND(E1113*N1113,2)</f>
        <v>0</v>
      </c>
      <c r="P1113" s="165">
        <v>0</v>
      </c>
      <c r="Q1113" s="165">
        <f>ROUND(E1113*P1113,2)</f>
        <v>0</v>
      </c>
      <c r="R1113" s="165"/>
      <c r="S1113" s="165" t="s">
        <v>243</v>
      </c>
      <c r="T1113" s="165" t="s">
        <v>221</v>
      </c>
      <c r="U1113" s="165">
        <v>0</v>
      </c>
      <c r="V1113" s="165">
        <f>ROUND(E1113*U1113,2)</f>
        <v>0</v>
      </c>
      <c r="W1113" s="165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 t="s">
        <v>1182</v>
      </c>
      <c r="AH1113" s="166"/>
      <c r="AI1113" s="166"/>
      <c r="AJ1113" s="166"/>
      <c r="AK1113" s="166"/>
      <c r="AL1113" s="166"/>
      <c r="AM1113" s="166"/>
      <c r="AN1113" s="166"/>
      <c r="AO1113" s="166"/>
      <c r="AP1113" s="166"/>
      <c r="AQ1113" s="166"/>
      <c r="AR1113" s="166"/>
      <c r="AS1113" s="166"/>
      <c r="AT1113" s="166"/>
      <c r="AU1113" s="166"/>
      <c r="AV1113" s="166"/>
      <c r="AW1113" s="166"/>
      <c r="AX1113" s="166"/>
      <c r="AY1113" s="166"/>
      <c r="AZ1113" s="166"/>
      <c r="BA1113" s="166"/>
      <c r="BB1113" s="166"/>
      <c r="BC1113" s="166"/>
      <c r="BD1113" s="166"/>
      <c r="BE1113" s="166"/>
      <c r="BF1113" s="166"/>
      <c r="BG1113" s="166"/>
      <c r="BH1113" s="166"/>
    </row>
    <row r="1114" spans="1:33" ht="12.75">
      <c r="A1114" s="149" t="s">
        <v>214</v>
      </c>
      <c r="B1114" s="150" t="s">
        <v>148</v>
      </c>
      <c r="C1114" s="151" t="s">
        <v>149</v>
      </c>
      <c r="D1114" s="152"/>
      <c r="E1114" s="153"/>
      <c r="F1114" s="154"/>
      <c r="G1114" s="155">
        <f>SUMIF(AG1115:AG1186,"&lt;&gt;NOR",G1115:G1186)</f>
        <v>0</v>
      </c>
      <c r="H1114" s="156"/>
      <c r="I1114" s="156">
        <f>SUM(I1115:I1186)</f>
        <v>0</v>
      </c>
      <c r="J1114" s="156"/>
      <c r="K1114" s="156">
        <f>SUM(K1115:K1186)</f>
        <v>0</v>
      </c>
      <c r="L1114" s="156"/>
      <c r="M1114" s="156">
        <f>SUM(M1115:M1186)</f>
        <v>0</v>
      </c>
      <c r="N1114" s="156"/>
      <c r="O1114" s="156">
        <f>SUM(O1115:O1186)</f>
        <v>0</v>
      </c>
      <c r="P1114" s="156"/>
      <c r="Q1114" s="156">
        <f>SUM(Q1115:Q1186)</f>
        <v>0</v>
      </c>
      <c r="R1114" s="156"/>
      <c r="S1114" s="156"/>
      <c r="T1114" s="156"/>
      <c r="U1114" s="156"/>
      <c r="V1114" s="156">
        <f>SUM(V1115:V1186)</f>
        <v>0</v>
      </c>
      <c r="W1114" s="156"/>
      <c r="AG1114" s="1" t="s">
        <v>215</v>
      </c>
    </row>
    <row r="1115" spans="1:60" ht="22.5" outlineLevel="1">
      <c r="A1115" s="167">
        <v>399</v>
      </c>
      <c r="B1115" s="168" t="s">
        <v>1575</v>
      </c>
      <c r="C1115" s="169" t="s">
        <v>1576</v>
      </c>
      <c r="D1115" s="170" t="s">
        <v>1577</v>
      </c>
      <c r="E1115" s="171">
        <v>371.228</v>
      </c>
      <c r="F1115" s="172"/>
      <c r="G1115" s="173">
        <f>ROUND(E1115*F1115,2)</f>
        <v>0</v>
      </c>
      <c r="H1115" s="164"/>
      <c r="I1115" s="165">
        <f>ROUND(E1115*H1115,2)</f>
        <v>0</v>
      </c>
      <c r="J1115" s="164"/>
      <c r="K1115" s="165">
        <f>ROUND(E1115*J1115,2)</f>
        <v>0</v>
      </c>
      <c r="L1115" s="165">
        <v>21</v>
      </c>
      <c r="M1115" s="165">
        <f>G1115*(1+L1115/100)</f>
        <v>0</v>
      </c>
      <c r="N1115" s="165">
        <v>0</v>
      </c>
      <c r="O1115" s="165">
        <f>ROUND(E1115*N1115,2)</f>
        <v>0</v>
      </c>
      <c r="P1115" s="165">
        <v>0</v>
      </c>
      <c r="Q1115" s="165">
        <f>ROUND(E1115*P1115,2)</f>
        <v>0</v>
      </c>
      <c r="R1115" s="165"/>
      <c r="S1115" s="165" t="s">
        <v>220</v>
      </c>
      <c r="T1115" s="165" t="s">
        <v>221</v>
      </c>
      <c r="U1115" s="165">
        <v>0</v>
      </c>
      <c r="V1115" s="165">
        <f>ROUND(E1115*U1115,2)</f>
        <v>0</v>
      </c>
      <c r="W1115" s="165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 t="s">
        <v>1123</v>
      </c>
      <c r="AH1115" s="166"/>
      <c r="AI1115" s="166"/>
      <c r="AJ1115" s="166"/>
      <c r="AK1115" s="166"/>
      <c r="AL1115" s="166"/>
      <c r="AM1115" s="166"/>
      <c r="AN1115" s="166"/>
      <c r="AO1115" s="166"/>
      <c r="AP1115" s="166"/>
      <c r="AQ1115" s="166"/>
      <c r="AR1115" s="166"/>
      <c r="AS1115" s="166"/>
      <c r="AT1115" s="166"/>
      <c r="AU1115" s="166"/>
      <c r="AV1115" s="166"/>
      <c r="AW1115" s="166"/>
      <c r="AX1115" s="166"/>
      <c r="AY1115" s="166"/>
      <c r="AZ1115" s="166"/>
      <c r="BA1115" s="166"/>
      <c r="BB1115" s="166"/>
      <c r="BC1115" s="166"/>
      <c r="BD1115" s="166"/>
      <c r="BE1115" s="166"/>
      <c r="BF1115" s="166"/>
      <c r="BG1115" s="166"/>
      <c r="BH1115" s="166"/>
    </row>
    <row r="1116" spans="1:60" ht="12.75" outlineLevel="1">
      <c r="A1116" s="182"/>
      <c r="B1116" s="183"/>
      <c r="C1116" s="184" t="s">
        <v>1578</v>
      </c>
      <c r="D1116" s="185"/>
      <c r="E1116" s="186"/>
      <c r="F1116" s="165"/>
      <c r="G1116" s="165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  <c r="U1116" s="165"/>
      <c r="V1116" s="165"/>
      <c r="W1116" s="165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 t="s">
        <v>267</v>
      </c>
      <c r="AH1116" s="166">
        <v>0</v>
      </c>
      <c r="AI1116" s="166"/>
      <c r="AJ1116" s="166"/>
      <c r="AK1116" s="166"/>
      <c r="AL1116" s="166"/>
      <c r="AM1116" s="166"/>
      <c r="AN1116" s="166"/>
      <c r="AO1116" s="166"/>
      <c r="AP1116" s="166"/>
      <c r="AQ1116" s="166"/>
      <c r="AR1116" s="166"/>
      <c r="AS1116" s="166"/>
      <c r="AT1116" s="166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6"/>
      <c r="BG1116" s="166"/>
      <c r="BH1116" s="166"/>
    </row>
    <row r="1117" spans="1:60" ht="12.75" outlineLevel="1">
      <c r="A1117" s="182"/>
      <c r="B1117" s="183"/>
      <c r="C1117" s="184" t="s">
        <v>1579</v>
      </c>
      <c r="D1117" s="185"/>
      <c r="E1117" s="186">
        <v>37.872</v>
      </c>
      <c r="F1117" s="165"/>
      <c r="G1117" s="165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  <c r="U1117" s="165"/>
      <c r="V1117" s="165"/>
      <c r="W1117" s="165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 t="s">
        <v>267</v>
      </c>
      <c r="AH1117" s="166">
        <v>0</v>
      </c>
      <c r="AI1117" s="166"/>
      <c r="AJ1117" s="166"/>
      <c r="AK1117" s="166"/>
      <c r="AL1117" s="166"/>
      <c r="AM1117" s="166"/>
      <c r="AN1117" s="166"/>
      <c r="AO1117" s="166"/>
      <c r="AP1117" s="166"/>
      <c r="AQ1117" s="166"/>
      <c r="AR1117" s="166"/>
      <c r="AS1117" s="166"/>
      <c r="AT1117" s="166"/>
      <c r="AU1117" s="166"/>
      <c r="AV1117" s="166"/>
      <c r="AW1117" s="166"/>
      <c r="AX1117" s="166"/>
      <c r="AY1117" s="166"/>
      <c r="AZ1117" s="166"/>
      <c r="BA1117" s="166"/>
      <c r="BB1117" s="166"/>
      <c r="BC1117" s="166"/>
      <c r="BD1117" s="166"/>
      <c r="BE1117" s="166"/>
      <c r="BF1117" s="166"/>
      <c r="BG1117" s="166"/>
      <c r="BH1117" s="166"/>
    </row>
    <row r="1118" spans="1:60" ht="12.75" outlineLevel="1">
      <c r="A1118" s="182"/>
      <c r="B1118" s="183"/>
      <c r="C1118" s="184" t="s">
        <v>1580</v>
      </c>
      <c r="D1118" s="185"/>
      <c r="E1118" s="186">
        <v>60</v>
      </c>
      <c r="F1118" s="165"/>
      <c r="G1118" s="165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  <c r="U1118" s="165"/>
      <c r="V1118" s="165"/>
      <c r="W1118" s="165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 t="s">
        <v>267</v>
      </c>
      <c r="AH1118" s="166">
        <v>0</v>
      </c>
      <c r="AI1118" s="166"/>
      <c r="AJ1118" s="166"/>
      <c r="AK1118" s="166"/>
      <c r="AL1118" s="166"/>
      <c r="AM1118" s="166"/>
      <c r="AN1118" s="166"/>
      <c r="AO1118" s="166"/>
      <c r="AP1118" s="166"/>
      <c r="AQ1118" s="166"/>
      <c r="AR1118" s="166"/>
      <c r="AS1118" s="166"/>
      <c r="AT1118" s="166"/>
      <c r="AU1118" s="166"/>
      <c r="AV1118" s="166"/>
      <c r="AW1118" s="166"/>
      <c r="AX1118" s="166"/>
      <c r="AY1118" s="166"/>
      <c r="AZ1118" s="166"/>
      <c r="BA1118" s="166"/>
      <c r="BB1118" s="166"/>
      <c r="BC1118" s="166"/>
      <c r="BD1118" s="166"/>
      <c r="BE1118" s="166"/>
      <c r="BF1118" s="166"/>
      <c r="BG1118" s="166"/>
      <c r="BH1118" s="166"/>
    </row>
    <row r="1119" spans="1:60" ht="12.75" outlineLevel="1">
      <c r="A1119" s="182"/>
      <c r="B1119" s="183"/>
      <c r="C1119" s="184" t="s">
        <v>1581</v>
      </c>
      <c r="D1119" s="185"/>
      <c r="E1119" s="186">
        <v>239.608</v>
      </c>
      <c r="F1119" s="165"/>
      <c r="G1119" s="165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  <c r="U1119" s="165"/>
      <c r="V1119" s="165"/>
      <c r="W1119" s="165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 t="s">
        <v>267</v>
      </c>
      <c r="AH1119" s="166">
        <v>0</v>
      </c>
      <c r="AI1119" s="166"/>
      <c r="AJ1119" s="166"/>
      <c r="AK1119" s="166"/>
      <c r="AL1119" s="166"/>
      <c r="AM1119" s="166"/>
      <c r="AN1119" s="166"/>
      <c r="AO1119" s="166"/>
      <c r="AP1119" s="166"/>
      <c r="AQ1119" s="166"/>
      <c r="AR1119" s="166"/>
      <c r="AS1119" s="166"/>
      <c r="AT1119" s="166"/>
      <c r="AU1119" s="166"/>
      <c r="AV1119" s="166"/>
      <c r="AW1119" s="166"/>
      <c r="AX1119" s="166"/>
      <c r="AY1119" s="166"/>
      <c r="AZ1119" s="166"/>
      <c r="BA1119" s="166"/>
      <c r="BB1119" s="166"/>
      <c r="BC1119" s="166"/>
      <c r="BD1119" s="166"/>
      <c r="BE1119" s="166"/>
      <c r="BF1119" s="166"/>
      <c r="BG1119" s="166"/>
      <c r="BH1119" s="166"/>
    </row>
    <row r="1120" spans="1:60" ht="12.75" outlineLevel="1">
      <c r="A1120" s="182"/>
      <c r="B1120" s="183"/>
      <c r="C1120" s="199" t="s">
        <v>1582</v>
      </c>
      <c r="D1120" s="200"/>
      <c r="E1120" s="201">
        <v>33.748</v>
      </c>
      <c r="F1120" s="165"/>
      <c r="G1120" s="165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  <c r="U1120" s="165"/>
      <c r="V1120" s="165"/>
      <c r="W1120" s="165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 t="s">
        <v>267</v>
      </c>
      <c r="AH1120" s="166">
        <v>4</v>
      </c>
      <c r="AI1120" s="166"/>
      <c r="AJ1120" s="166"/>
      <c r="AK1120" s="166"/>
      <c r="AL1120" s="166"/>
      <c r="AM1120" s="166"/>
      <c r="AN1120" s="166"/>
      <c r="AO1120" s="166"/>
      <c r="AP1120" s="166"/>
      <c r="AQ1120" s="166"/>
      <c r="AR1120" s="166"/>
      <c r="AS1120" s="166"/>
      <c r="AT1120" s="166"/>
      <c r="AU1120" s="166"/>
      <c r="AV1120" s="166"/>
      <c r="AW1120" s="166"/>
      <c r="AX1120" s="166"/>
      <c r="AY1120" s="166"/>
      <c r="AZ1120" s="166"/>
      <c r="BA1120" s="166"/>
      <c r="BB1120" s="166"/>
      <c r="BC1120" s="166"/>
      <c r="BD1120" s="166"/>
      <c r="BE1120" s="166"/>
      <c r="BF1120" s="166"/>
      <c r="BG1120" s="166"/>
      <c r="BH1120" s="166"/>
    </row>
    <row r="1121" spans="1:60" ht="22.5" outlineLevel="1">
      <c r="A1121" s="167">
        <v>400</v>
      </c>
      <c r="B1121" s="168" t="s">
        <v>1583</v>
      </c>
      <c r="C1121" s="169" t="s">
        <v>1584</v>
      </c>
      <c r="D1121" s="170" t="s">
        <v>1577</v>
      </c>
      <c r="E1121" s="171">
        <v>1902.1244</v>
      </c>
      <c r="F1121" s="172"/>
      <c r="G1121" s="173">
        <f>ROUND(E1121*F1121,2)</f>
        <v>0</v>
      </c>
      <c r="H1121" s="164"/>
      <c r="I1121" s="165">
        <f>ROUND(E1121*H1121,2)</f>
        <v>0</v>
      </c>
      <c r="J1121" s="164"/>
      <c r="K1121" s="165">
        <f>ROUND(E1121*J1121,2)</f>
        <v>0</v>
      </c>
      <c r="L1121" s="165">
        <v>21</v>
      </c>
      <c r="M1121" s="165">
        <f>G1121*(1+L1121/100)</f>
        <v>0</v>
      </c>
      <c r="N1121" s="165">
        <v>0</v>
      </c>
      <c r="O1121" s="165">
        <f>ROUND(E1121*N1121,2)</f>
        <v>0</v>
      </c>
      <c r="P1121" s="165">
        <v>0</v>
      </c>
      <c r="Q1121" s="165">
        <f>ROUND(E1121*P1121,2)</f>
        <v>0</v>
      </c>
      <c r="R1121" s="165"/>
      <c r="S1121" s="165" t="s">
        <v>220</v>
      </c>
      <c r="T1121" s="165" t="s">
        <v>221</v>
      </c>
      <c r="U1121" s="165">
        <v>0</v>
      </c>
      <c r="V1121" s="165">
        <f>ROUND(E1121*U1121,2)</f>
        <v>0</v>
      </c>
      <c r="W1121" s="165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 t="s">
        <v>1123</v>
      </c>
      <c r="AH1121" s="166"/>
      <c r="AI1121" s="166"/>
      <c r="AJ1121" s="166"/>
      <c r="AK1121" s="166"/>
      <c r="AL1121" s="166"/>
      <c r="AM1121" s="166"/>
      <c r="AN1121" s="166"/>
      <c r="AO1121" s="166"/>
      <c r="AP1121" s="166"/>
      <c r="AQ1121" s="166"/>
      <c r="AR1121" s="166"/>
      <c r="AS1121" s="166"/>
      <c r="AT1121" s="166"/>
      <c r="AU1121" s="166"/>
      <c r="AV1121" s="166"/>
      <c r="AW1121" s="166"/>
      <c r="AX1121" s="166"/>
      <c r="AY1121" s="166"/>
      <c r="AZ1121" s="166"/>
      <c r="BA1121" s="166"/>
      <c r="BB1121" s="166"/>
      <c r="BC1121" s="166"/>
      <c r="BD1121" s="166"/>
      <c r="BE1121" s="166"/>
      <c r="BF1121" s="166"/>
      <c r="BG1121" s="166"/>
      <c r="BH1121" s="166"/>
    </row>
    <row r="1122" spans="1:60" ht="12.75" outlineLevel="1">
      <c r="A1122" s="182"/>
      <c r="B1122" s="183"/>
      <c r="C1122" s="184" t="s">
        <v>1585</v>
      </c>
      <c r="D1122" s="185"/>
      <c r="E1122" s="186"/>
      <c r="F1122" s="165"/>
      <c r="G1122" s="165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  <c r="U1122" s="165"/>
      <c r="V1122" s="165"/>
      <c r="W1122" s="165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 t="s">
        <v>267</v>
      </c>
      <c r="AH1122" s="166">
        <v>0</v>
      </c>
      <c r="AI1122" s="166"/>
      <c r="AJ1122" s="166"/>
      <c r="AK1122" s="166"/>
      <c r="AL1122" s="166"/>
      <c r="AM1122" s="166"/>
      <c r="AN1122" s="166"/>
      <c r="AO1122" s="166"/>
      <c r="AP1122" s="166"/>
      <c r="AQ1122" s="166"/>
      <c r="AR1122" s="166"/>
      <c r="AS1122" s="166"/>
      <c r="AT1122" s="166"/>
      <c r="AU1122" s="166"/>
      <c r="AV1122" s="166"/>
      <c r="AW1122" s="166"/>
      <c r="AX1122" s="166"/>
      <c r="AY1122" s="166"/>
      <c r="AZ1122" s="166"/>
      <c r="BA1122" s="166"/>
      <c r="BB1122" s="166"/>
      <c r="BC1122" s="166"/>
      <c r="BD1122" s="166"/>
      <c r="BE1122" s="166"/>
      <c r="BF1122" s="166"/>
      <c r="BG1122" s="166"/>
      <c r="BH1122" s="166"/>
    </row>
    <row r="1123" spans="1:60" ht="12.75" outlineLevel="1">
      <c r="A1123" s="182"/>
      <c r="B1123" s="183"/>
      <c r="C1123" s="184" t="s">
        <v>1586</v>
      </c>
      <c r="D1123" s="185"/>
      <c r="E1123" s="186">
        <v>269.031</v>
      </c>
      <c r="F1123" s="165"/>
      <c r="G1123" s="165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  <c r="U1123" s="165"/>
      <c r="V1123" s="165"/>
      <c r="W1123" s="165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 t="s">
        <v>267</v>
      </c>
      <c r="AH1123" s="166">
        <v>0</v>
      </c>
      <c r="AI1123" s="166"/>
      <c r="AJ1123" s="166"/>
      <c r="AK1123" s="166"/>
      <c r="AL1123" s="166"/>
      <c r="AM1123" s="166"/>
      <c r="AN1123" s="166"/>
      <c r="AO1123" s="166"/>
      <c r="AP1123" s="166"/>
      <c r="AQ1123" s="166"/>
      <c r="AR1123" s="166"/>
      <c r="AS1123" s="166"/>
      <c r="AT1123" s="166"/>
      <c r="AU1123" s="166"/>
      <c r="AV1123" s="166"/>
      <c r="AW1123" s="166"/>
      <c r="AX1123" s="166"/>
      <c r="AY1123" s="166"/>
      <c r="AZ1123" s="166"/>
      <c r="BA1123" s="166"/>
      <c r="BB1123" s="166"/>
      <c r="BC1123" s="166"/>
      <c r="BD1123" s="166"/>
      <c r="BE1123" s="166"/>
      <c r="BF1123" s="166"/>
      <c r="BG1123" s="166"/>
      <c r="BH1123" s="166"/>
    </row>
    <row r="1124" spans="1:60" ht="12.75" outlineLevel="1">
      <c r="A1124" s="182"/>
      <c r="B1124" s="183"/>
      <c r="C1124" s="184" t="s">
        <v>1587</v>
      </c>
      <c r="D1124" s="185"/>
      <c r="E1124" s="186">
        <v>25.622</v>
      </c>
      <c r="F1124" s="165"/>
      <c r="G1124" s="165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  <c r="U1124" s="165"/>
      <c r="V1124" s="165"/>
      <c r="W1124" s="165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 t="s">
        <v>267</v>
      </c>
      <c r="AH1124" s="166">
        <v>0</v>
      </c>
      <c r="AI1124" s="166"/>
      <c r="AJ1124" s="166"/>
      <c r="AK1124" s="166"/>
      <c r="AL1124" s="166"/>
      <c r="AM1124" s="166"/>
      <c r="AN1124" s="166"/>
      <c r="AO1124" s="166"/>
      <c r="AP1124" s="166"/>
      <c r="AQ1124" s="166"/>
      <c r="AR1124" s="166"/>
      <c r="AS1124" s="166"/>
      <c r="AT1124" s="166"/>
      <c r="AU1124" s="166"/>
      <c r="AV1124" s="166"/>
      <c r="AW1124" s="166"/>
      <c r="AX1124" s="166"/>
      <c r="AY1124" s="166"/>
      <c r="AZ1124" s="166"/>
      <c r="BA1124" s="166"/>
      <c r="BB1124" s="166"/>
      <c r="BC1124" s="166"/>
      <c r="BD1124" s="166"/>
      <c r="BE1124" s="166"/>
      <c r="BF1124" s="166"/>
      <c r="BG1124" s="166"/>
      <c r="BH1124" s="166"/>
    </row>
    <row r="1125" spans="1:60" ht="12.75" outlineLevel="1">
      <c r="A1125" s="182"/>
      <c r="B1125" s="183"/>
      <c r="C1125" s="184" t="s">
        <v>1588</v>
      </c>
      <c r="D1125" s="185"/>
      <c r="E1125" s="186">
        <v>195.566</v>
      </c>
      <c r="F1125" s="165"/>
      <c r="G1125" s="165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  <c r="U1125" s="165"/>
      <c r="V1125" s="165"/>
      <c r="W1125" s="165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 t="s">
        <v>267</v>
      </c>
      <c r="AH1125" s="166">
        <v>0</v>
      </c>
      <c r="AI1125" s="166"/>
      <c r="AJ1125" s="166"/>
      <c r="AK1125" s="166"/>
      <c r="AL1125" s="166"/>
      <c r="AM1125" s="166"/>
      <c r="AN1125" s="166"/>
      <c r="AO1125" s="166"/>
      <c r="AP1125" s="166"/>
      <c r="AQ1125" s="166"/>
      <c r="AR1125" s="166"/>
      <c r="AS1125" s="166"/>
      <c r="AT1125" s="166"/>
      <c r="AU1125" s="166"/>
      <c r="AV1125" s="166"/>
      <c r="AW1125" s="166"/>
      <c r="AX1125" s="166"/>
      <c r="AY1125" s="166"/>
      <c r="AZ1125" s="166"/>
      <c r="BA1125" s="166"/>
      <c r="BB1125" s="166"/>
      <c r="BC1125" s="166"/>
      <c r="BD1125" s="166"/>
      <c r="BE1125" s="166"/>
      <c r="BF1125" s="166"/>
      <c r="BG1125" s="166"/>
      <c r="BH1125" s="166"/>
    </row>
    <row r="1126" spans="1:60" ht="12.75" outlineLevel="1">
      <c r="A1126" s="182"/>
      <c r="B1126" s="183"/>
      <c r="C1126" s="184" t="s">
        <v>1589</v>
      </c>
      <c r="D1126" s="185"/>
      <c r="E1126" s="186">
        <v>279.38</v>
      </c>
      <c r="F1126" s="165"/>
      <c r="G1126" s="165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  <c r="U1126" s="165"/>
      <c r="V1126" s="165"/>
      <c r="W1126" s="165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 t="s">
        <v>267</v>
      </c>
      <c r="AH1126" s="166">
        <v>0</v>
      </c>
      <c r="AI1126" s="166"/>
      <c r="AJ1126" s="166"/>
      <c r="AK1126" s="166"/>
      <c r="AL1126" s="166"/>
      <c r="AM1126" s="166"/>
      <c r="AN1126" s="166"/>
      <c r="AO1126" s="166"/>
      <c r="AP1126" s="166"/>
      <c r="AQ1126" s="166"/>
      <c r="AR1126" s="166"/>
      <c r="AS1126" s="166"/>
      <c r="AT1126" s="166"/>
      <c r="AU1126" s="166"/>
      <c r="AV1126" s="166"/>
      <c r="AW1126" s="166"/>
      <c r="AX1126" s="166"/>
      <c r="AY1126" s="166"/>
      <c r="AZ1126" s="166"/>
      <c r="BA1126" s="166"/>
      <c r="BB1126" s="166"/>
      <c r="BC1126" s="166"/>
      <c r="BD1126" s="166"/>
      <c r="BE1126" s="166"/>
      <c r="BF1126" s="166"/>
      <c r="BG1126" s="166"/>
      <c r="BH1126" s="166"/>
    </row>
    <row r="1127" spans="1:60" ht="12.75" outlineLevel="1">
      <c r="A1127" s="182"/>
      <c r="B1127" s="183"/>
      <c r="C1127" s="184" t="s">
        <v>1590</v>
      </c>
      <c r="D1127" s="185"/>
      <c r="E1127" s="186"/>
      <c r="F1127" s="165"/>
      <c r="G1127" s="165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  <c r="U1127" s="165"/>
      <c r="V1127" s="165"/>
      <c r="W1127" s="165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 t="s">
        <v>267</v>
      </c>
      <c r="AH1127" s="166">
        <v>0</v>
      </c>
      <c r="AI1127" s="166"/>
      <c r="AJ1127" s="166"/>
      <c r="AK1127" s="166"/>
      <c r="AL1127" s="166"/>
      <c r="AM1127" s="166"/>
      <c r="AN1127" s="166"/>
      <c r="AO1127" s="166"/>
      <c r="AP1127" s="166"/>
      <c r="AQ1127" s="166"/>
      <c r="AR1127" s="166"/>
      <c r="AS1127" s="166"/>
      <c r="AT1127" s="166"/>
      <c r="AU1127" s="166"/>
      <c r="AV1127" s="166"/>
      <c r="AW1127" s="166"/>
      <c r="AX1127" s="166"/>
      <c r="AY1127" s="166"/>
      <c r="AZ1127" s="166"/>
      <c r="BA1127" s="166"/>
      <c r="BB1127" s="166"/>
      <c r="BC1127" s="166"/>
      <c r="BD1127" s="166"/>
      <c r="BE1127" s="166"/>
      <c r="BF1127" s="166"/>
      <c r="BG1127" s="166"/>
      <c r="BH1127" s="166"/>
    </row>
    <row r="1128" spans="1:60" ht="12.75" outlineLevel="1">
      <c r="A1128" s="182"/>
      <c r="B1128" s="183"/>
      <c r="C1128" s="184" t="s">
        <v>1591</v>
      </c>
      <c r="D1128" s="185"/>
      <c r="E1128" s="186">
        <v>518.32</v>
      </c>
      <c r="F1128" s="165"/>
      <c r="G1128" s="165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  <c r="U1128" s="165"/>
      <c r="V1128" s="165"/>
      <c r="W1128" s="165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 t="s">
        <v>267</v>
      </c>
      <c r="AH1128" s="166">
        <v>0</v>
      </c>
      <c r="AI1128" s="166"/>
      <c r="AJ1128" s="166"/>
      <c r="AK1128" s="166"/>
      <c r="AL1128" s="166"/>
      <c r="AM1128" s="166"/>
      <c r="AN1128" s="166"/>
      <c r="AO1128" s="166"/>
      <c r="AP1128" s="166"/>
      <c r="AQ1128" s="166"/>
      <c r="AR1128" s="166"/>
      <c r="AS1128" s="166"/>
      <c r="AT1128" s="166"/>
      <c r="AU1128" s="166"/>
      <c r="AV1128" s="166"/>
      <c r="AW1128" s="166"/>
      <c r="AX1128" s="166"/>
      <c r="AY1128" s="166"/>
      <c r="AZ1128" s="166"/>
      <c r="BA1128" s="166"/>
      <c r="BB1128" s="166"/>
      <c r="BC1128" s="166"/>
      <c r="BD1128" s="166"/>
      <c r="BE1128" s="166"/>
      <c r="BF1128" s="166"/>
      <c r="BG1128" s="166"/>
      <c r="BH1128" s="166"/>
    </row>
    <row r="1129" spans="1:60" ht="12.75" outlineLevel="1">
      <c r="A1129" s="182"/>
      <c r="B1129" s="183"/>
      <c r="C1129" s="184" t="s">
        <v>1592</v>
      </c>
      <c r="D1129" s="185"/>
      <c r="E1129" s="186">
        <v>45.36</v>
      </c>
      <c r="F1129" s="165"/>
      <c r="G1129" s="165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  <c r="U1129" s="165"/>
      <c r="V1129" s="165"/>
      <c r="W1129" s="165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 t="s">
        <v>267</v>
      </c>
      <c r="AH1129" s="166">
        <v>0</v>
      </c>
      <c r="AI1129" s="166"/>
      <c r="AJ1129" s="166"/>
      <c r="AK1129" s="166"/>
      <c r="AL1129" s="166"/>
      <c r="AM1129" s="166"/>
      <c r="AN1129" s="166"/>
      <c r="AO1129" s="166"/>
      <c r="AP1129" s="166"/>
      <c r="AQ1129" s="166"/>
      <c r="AR1129" s="166"/>
      <c r="AS1129" s="166"/>
      <c r="AT1129" s="166"/>
      <c r="AU1129" s="166"/>
      <c r="AV1129" s="166"/>
      <c r="AW1129" s="166"/>
      <c r="AX1129" s="166"/>
      <c r="AY1129" s="166"/>
      <c r="AZ1129" s="166"/>
      <c r="BA1129" s="166"/>
      <c r="BB1129" s="166"/>
      <c r="BC1129" s="166"/>
      <c r="BD1129" s="166"/>
      <c r="BE1129" s="166"/>
      <c r="BF1129" s="166"/>
      <c r="BG1129" s="166"/>
      <c r="BH1129" s="166"/>
    </row>
    <row r="1130" spans="1:60" ht="12.75" outlineLevel="1">
      <c r="A1130" s="182"/>
      <c r="B1130" s="183"/>
      <c r="C1130" s="184" t="s">
        <v>1593</v>
      </c>
      <c r="D1130" s="185"/>
      <c r="E1130" s="186">
        <v>320.4</v>
      </c>
      <c r="F1130" s="165"/>
      <c r="G1130" s="165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  <c r="U1130" s="165"/>
      <c r="V1130" s="165"/>
      <c r="W1130" s="165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 t="s">
        <v>267</v>
      </c>
      <c r="AH1130" s="166">
        <v>0</v>
      </c>
      <c r="AI1130" s="166"/>
      <c r="AJ1130" s="166"/>
      <c r="AK1130" s="166"/>
      <c r="AL1130" s="166"/>
      <c r="AM1130" s="166"/>
      <c r="AN1130" s="166"/>
      <c r="AO1130" s="166"/>
      <c r="AP1130" s="166"/>
      <c r="AQ1130" s="166"/>
      <c r="AR1130" s="166"/>
      <c r="AS1130" s="166"/>
      <c r="AT1130" s="166"/>
      <c r="AU1130" s="166"/>
      <c r="AV1130" s="166"/>
      <c r="AW1130" s="166"/>
      <c r="AX1130" s="166"/>
      <c r="AY1130" s="166"/>
      <c r="AZ1130" s="166"/>
      <c r="BA1130" s="166"/>
      <c r="BB1130" s="166"/>
      <c r="BC1130" s="166"/>
      <c r="BD1130" s="166"/>
      <c r="BE1130" s="166"/>
      <c r="BF1130" s="166"/>
      <c r="BG1130" s="166"/>
      <c r="BH1130" s="166"/>
    </row>
    <row r="1131" spans="1:60" ht="12.75" outlineLevel="1">
      <c r="A1131" s="182"/>
      <c r="B1131" s="183"/>
      <c r="C1131" s="184" t="s">
        <v>1594</v>
      </c>
      <c r="D1131" s="185"/>
      <c r="E1131" s="186">
        <v>28.26</v>
      </c>
      <c r="F1131" s="165"/>
      <c r="G1131" s="165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  <c r="U1131" s="165"/>
      <c r="V1131" s="165"/>
      <c r="W1131" s="165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 t="s">
        <v>267</v>
      </c>
      <c r="AH1131" s="166">
        <v>0</v>
      </c>
      <c r="AI1131" s="166"/>
      <c r="AJ1131" s="166"/>
      <c r="AK1131" s="166"/>
      <c r="AL1131" s="166"/>
      <c r="AM1131" s="166"/>
      <c r="AN1131" s="166"/>
      <c r="AO1131" s="166"/>
      <c r="AP1131" s="166"/>
      <c r="AQ1131" s="166"/>
      <c r="AR1131" s="166"/>
      <c r="AS1131" s="166"/>
      <c r="AT1131" s="166"/>
      <c r="AU1131" s="166"/>
      <c r="AV1131" s="166"/>
      <c r="AW1131" s="166"/>
      <c r="AX1131" s="166"/>
      <c r="AY1131" s="166"/>
      <c r="AZ1131" s="166"/>
      <c r="BA1131" s="166"/>
      <c r="BB1131" s="166"/>
      <c r="BC1131" s="166"/>
      <c r="BD1131" s="166"/>
      <c r="BE1131" s="166"/>
      <c r="BF1131" s="166"/>
      <c r="BG1131" s="166"/>
      <c r="BH1131" s="166"/>
    </row>
    <row r="1132" spans="1:60" ht="12.75" outlineLevel="1">
      <c r="A1132" s="182"/>
      <c r="B1132" s="183"/>
      <c r="C1132" s="184" t="s">
        <v>1595</v>
      </c>
      <c r="D1132" s="185"/>
      <c r="E1132" s="186">
        <v>40.2</v>
      </c>
      <c r="F1132" s="165"/>
      <c r="G1132" s="165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  <c r="U1132" s="165"/>
      <c r="V1132" s="165"/>
      <c r="W1132" s="165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 t="s">
        <v>267</v>
      </c>
      <c r="AH1132" s="166">
        <v>0</v>
      </c>
      <c r="AI1132" s="166"/>
      <c r="AJ1132" s="166"/>
      <c r="AK1132" s="166"/>
      <c r="AL1132" s="166"/>
      <c r="AM1132" s="166"/>
      <c r="AN1132" s="166"/>
      <c r="AO1132" s="166"/>
      <c r="AP1132" s="166"/>
      <c r="AQ1132" s="166"/>
      <c r="AR1132" s="166"/>
      <c r="AS1132" s="166"/>
      <c r="AT1132" s="166"/>
      <c r="AU1132" s="166"/>
      <c r="AV1132" s="166"/>
      <c r="AW1132" s="166"/>
      <c r="AX1132" s="166"/>
      <c r="AY1132" s="166"/>
      <c r="AZ1132" s="166"/>
      <c r="BA1132" s="166"/>
      <c r="BB1132" s="166"/>
      <c r="BC1132" s="166"/>
      <c r="BD1132" s="166"/>
      <c r="BE1132" s="166"/>
      <c r="BF1132" s="166"/>
      <c r="BG1132" s="166"/>
      <c r="BH1132" s="166"/>
    </row>
    <row r="1133" spans="1:60" ht="12.75" outlineLevel="1">
      <c r="A1133" s="182"/>
      <c r="B1133" s="183"/>
      <c r="C1133" s="184" t="s">
        <v>1596</v>
      </c>
      <c r="D1133" s="185"/>
      <c r="E1133" s="186">
        <v>7.065</v>
      </c>
      <c r="F1133" s="165"/>
      <c r="G1133" s="165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  <c r="U1133" s="165"/>
      <c r="V1133" s="165"/>
      <c r="W1133" s="165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 t="s">
        <v>267</v>
      </c>
      <c r="AH1133" s="166">
        <v>0</v>
      </c>
      <c r="AI1133" s="166"/>
      <c r="AJ1133" s="166"/>
      <c r="AK1133" s="166"/>
      <c r="AL1133" s="166"/>
      <c r="AM1133" s="166"/>
      <c r="AN1133" s="166"/>
      <c r="AO1133" s="166"/>
      <c r="AP1133" s="166"/>
      <c r="AQ1133" s="166"/>
      <c r="AR1133" s="166"/>
      <c r="AS1133" s="166"/>
      <c r="AT1133" s="166"/>
      <c r="AU1133" s="166"/>
      <c r="AV1133" s="166"/>
      <c r="AW1133" s="166"/>
      <c r="AX1133" s="166"/>
      <c r="AY1133" s="166"/>
      <c r="AZ1133" s="166"/>
      <c r="BA1133" s="166"/>
      <c r="BB1133" s="166"/>
      <c r="BC1133" s="166"/>
      <c r="BD1133" s="166"/>
      <c r="BE1133" s="166"/>
      <c r="BF1133" s="166"/>
      <c r="BG1133" s="166"/>
      <c r="BH1133" s="166"/>
    </row>
    <row r="1134" spans="1:60" ht="12.75" outlineLevel="1">
      <c r="A1134" s="182"/>
      <c r="B1134" s="183"/>
      <c r="C1134" s="199" t="s">
        <v>1582</v>
      </c>
      <c r="D1134" s="200"/>
      <c r="E1134" s="201">
        <v>172.9204</v>
      </c>
      <c r="F1134" s="165"/>
      <c r="G1134" s="165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  <c r="U1134" s="165"/>
      <c r="V1134" s="165"/>
      <c r="W1134" s="165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 t="s">
        <v>267</v>
      </c>
      <c r="AH1134" s="166">
        <v>4</v>
      </c>
      <c r="AI1134" s="166"/>
      <c r="AJ1134" s="166"/>
      <c r="AK1134" s="166"/>
      <c r="AL1134" s="166"/>
      <c r="AM1134" s="166"/>
      <c r="AN1134" s="166"/>
      <c r="AO1134" s="166"/>
      <c r="AP1134" s="166"/>
      <c r="AQ1134" s="166"/>
      <c r="AR1134" s="166"/>
      <c r="AS1134" s="166"/>
      <c r="AT1134" s="166"/>
      <c r="AU1134" s="166"/>
      <c r="AV1134" s="166"/>
      <c r="AW1134" s="166"/>
      <c r="AX1134" s="166"/>
      <c r="AY1134" s="166"/>
      <c r="AZ1134" s="166"/>
      <c r="BA1134" s="166"/>
      <c r="BB1134" s="166"/>
      <c r="BC1134" s="166"/>
      <c r="BD1134" s="166"/>
      <c r="BE1134" s="166"/>
      <c r="BF1134" s="166"/>
      <c r="BG1134" s="166"/>
      <c r="BH1134" s="166"/>
    </row>
    <row r="1135" spans="1:60" ht="12.75" outlineLevel="1">
      <c r="A1135" s="167">
        <v>401</v>
      </c>
      <c r="B1135" s="168" t="s">
        <v>1597</v>
      </c>
      <c r="C1135" s="169" t="s">
        <v>1598</v>
      </c>
      <c r="D1135" s="170" t="s">
        <v>1577</v>
      </c>
      <c r="E1135" s="171">
        <v>371.228</v>
      </c>
      <c r="F1135" s="172"/>
      <c r="G1135" s="173">
        <f>ROUND(E1135*F1135,2)</f>
        <v>0</v>
      </c>
      <c r="H1135" s="164"/>
      <c r="I1135" s="165">
        <f>ROUND(E1135*H1135,2)</f>
        <v>0</v>
      </c>
      <c r="J1135" s="164"/>
      <c r="K1135" s="165">
        <f>ROUND(E1135*J1135,2)</f>
        <v>0</v>
      </c>
      <c r="L1135" s="165">
        <v>21</v>
      </c>
      <c r="M1135" s="165">
        <f>G1135*(1+L1135/100)</f>
        <v>0</v>
      </c>
      <c r="N1135" s="165">
        <v>0</v>
      </c>
      <c r="O1135" s="165">
        <f>ROUND(E1135*N1135,2)</f>
        <v>0</v>
      </c>
      <c r="P1135" s="165">
        <v>0</v>
      </c>
      <c r="Q1135" s="165">
        <f>ROUND(E1135*P1135,2)</f>
        <v>0</v>
      </c>
      <c r="R1135" s="165"/>
      <c r="S1135" s="165" t="s">
        <v>243</v>
      </c>
      <c r="T1135" s="165" t="s">
        <v>221</v>
      </c>
      <c r="U1135" s="165">
        <v>0</v>
      </c>
      <c r="V1135" s="165">
        <f>ROUND(E1135*U1135,2)</f>
        <v>0</v>
      </c>
      <c r="W1135" s="165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 t="s">
        <v>282</v>
      </c>
      <c r="AH1135" s="166"/>
      <c r="AI1135" s="166"/>
      <c r="AJ1135" s="166"/>
      <c r="AK1135" s="166"/>
      <c r="AL1135" s="166"/>
      <c r="AM1135" s="166"/>
      <c r="AN1135" s="166"/>
      <c r="AO1135" s="166"/>
      <c r="AP1135" s="166"/>
      <c r="AQ1135" s="166"/>
      <c r="AR1135" s="166"/>
      <c r="AS1135" s="166"/>
      <c r="AT1135" s="166"/>
      <c r="AU1135" s="166"/>
      <c r="AV1135" s="166"/>
      <c r="AW1135" s="166"/>
      <c r="AX1135" s="166"/>
      <c r="AY1135" s="166"/>
      <c r="AZ1135" s="166"/>
      <c r="BA1135" s="166"/>
      <c r="BB1135" s="166"/>
      <c r="BC1135" s="166"/>
      <c r="BD1135" s="166"/>
      <c r="BE1135" s="166"/>
      <c r="BF1135" s="166"/>
      <c r="BG1135" s="166"/>
      <c r="BH1135" s="166"/>
    </row>
    <row r="1136" spans="1:60" ht="12.75" outlineLevel="1">
      <c r="A1136" s="182"/>
      <c r="B1136" s="183"/>
      <c r="C1136" s="184" t="s">
        <v>1599</v>
      </c>
      <c r="D1136" s="185"/>
      <c r="E1136" s="186">
        <v>371.228</v>
      </c>
      <c r="F1136" s="165"/>
      <c r="G1136" s="165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  <c r="U1136" s="165"/>
      <c r="V1136" s="165"/>
      <c r="W1136" s="165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 t="s">
        <v>267</v>
      </c>
      <c r="AH1136" s="166">
        <v>5</v>
      </c>
      <c r="AI1136" s="166"/>
      <c r="AJ1136" s="166"/>
      <c r="AK1136" s="166"/>
      <c r="AL1136" s="166"/>
      <c r="AM1136" s="166"/>
      <c r="AN1136" s="166"/>
      <c r="AO1136" s="166"/>
      <c r="AP1136" s="166"/>
      <c r="AQ1136" s="166"/>
      <c r="AR1136" s="166"/>
      <c r="AS1136" s="166"/>
      <c r="AT1136" s="166"/>
      <c r="AU1136" s="166"/>
      <c r="AV1136" s="166"/>
      <c r="AW1136" s="166"/>
      <c r="AX1136" s="166"/>
      <c r="AY1136" s="166"/>
      <c r="AZ1136" s="166"/>
      <c r="BA1136" s="166"/>
      <c r="BB1136" s="166"/>
      <c r="BC1136" s="166"/>
      <c r="BD1136" s="166"/>
      <c r="BE1136" s="166"/>
      <c r="BF1136" s="166"/>
      <c r="BG1136" s="166"/>
      <c r="BH1136" s="166"/>
    </row>
    <row r="1137" spans="1:60" ht="33.75" outlineLevel="1">
      <c r="A1137" s="167">
        <v>402</v>
      </c>
      <c r="B1137" s="168" t="s">
        <v>1600</v>
      </c>
      <c r="C1137" s="169" t="s">
        <v>1601</v>
      </c>
      <c r="D1137" s="170" t="s">
        <v>301</v>
      </c>
      <c r="E1137" s="171">
        <v>2</v>
      </c>
      <c r="F1137" s="172"/>
      <c r="G1137" s="173">
        <f>ROUND(E1137*F1137,2)</f>
        <v>0</v>
      </c>
      <c r="H1137" s="164"/>
      <c r="I1137" s="165">
        <f>ROUND(E1137*H1137,2)</f>
        <v>0</v>
      </c>
      <c r="J1137" s="164"/>
      <c r="K1137" s="165">
        <f>ROUND(E1137*J1137,2)</f>
        <v>0</v>
      </c>
      <c r="L1137" s="165">
        <v>21</v>
      </c>
      <c r="M1137" s="165">
        <f>G1137*(1+L1137/100)</f>
        <v>0</v>
      </c>
      <c r="N1137" s="165">
        <v>0</v>
      </c>
      <c r="O1137" s="165">
        <f>ROUND(E1137*N1137,2)</f>
        <v>0</v>
      </c>
      <c r="P1137" s="165">
        <v>0</v>
      </c>
      <c r="Q1137" s="165">
        <f>ROUND(E1137*P1137,2)</f>
        <v>0</v>
      </c>
      <c r="R1137" s="165"/>
      <c r="S1137" s="165" t="s">
        <v>243</v>
      </c>
      <c r="T1137" s="165" t="s">
        <v>221</v>
      </c>
      <c r="U1137" s="165">
        <v>0</v>
      </c>
      <c r="V1137" s="165">
        <f>ROUND(E1137*U1137,2)</f>
        <v>0</v>
      </c>
      <c r="W1137" s="165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 t="s">
        <v>282</v>
      </c>
      <c r="AH1137" s="166"/>
      <c r="AI1137" s="166"/>
      <c r="AJ1137" s="166"/>
      <c r="AK1137" s="166"/>
      <c r="AL1137" s="166"/>
      <c r="AM1137" s="166"/>
      <c r="AN1137" s="166"/>
      <c r="AO1137" s="166"/>
      <c r="AP1137" s="166"/>
      <c r="AQ1137" s="166"/>
      <c r="AR1137" s="166"/>
      <c r="AS1137" s="166"/>
      <c r="AT1137" s="166"/>
      <c r="AU1137" s="166"/>
      <c r="AV1137" s="166"/>
      <c r="AW1137" s="166"/>
      <c r="AX1137" s="166"/>
      <c r="AY1137" s="166"/>
      <c r="AZ1137" s="166"/>
      <c r="BA1137" s="166"/>
      <c r="BB1137" s="166"/>
      <c r="BC1137" s="166"/>
      <c r="BD1137" s="166"/>
      <c r="BE1137" s="166"/>
      <c r="BF1137" s="166"/>
      <c r="BG1137" s="166"/>
      <c r="BH1137" s="166"/>
    </row>
    <row r="1138" spans="1:60" ht="12.75" outlineLevel="1">
      <c r="A1138" s="182"/>
      <c r="B1138" s="183"/>
      <c r="C1138" s="184" t="s">
        <v>1602</v>
      </c>
      <c r="D1138" s="185"/>
      <c r="E1138" s="186">
        <v>2</v>
      </c>
      <c r="F1138" s="165"/>
      <c r="G1138" s="165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  <c r="U1138" s="165"/>
      <c r="V1138" s="165"/>
      <c r="W1138" s="165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 t="s">
        <v>267</v>
      </c>
      <c r="AH1138" s="166">
        <v>0</v>
      </c>
      <c r="AI1138" s="166"/>
      <c r="AJ1138" s="166"/>
      <c r="AK1138" s="166"/>
      <c r="AL1138" s="166"/>
      <c r="AM1138" s="166"/>
      <c r="AN1138" s="166"/>
      <c r="AO1138" s="166"/>
      <c r="AP1138" s="166"/>
      <c r="AQ1138" s="166"/>
      <c r="AR1138" s="166"/>
      <c r="AS1138" s="166"/>
      <c r="AT1138" s="166"/>
      <c r="AU1138" s="166"/>
      <c r="AV1138" s="166"/>
      <c r="AW1138" s="166"/>
      <c r="AX1138" s="166"/>
      <c r="AY1138" s="166"/>
      <c r="AZ1138" s="166"/>
      <c r="BA1138" s="166"/>
      <c r="BB1138" s="166"/>
      <c r="BC1138" s="166"/>
      <c r="BD1138" s="166"/>
      <c r="BE1138" s="166"/>
      <c r="BF1138" s="166"/>
      <c r="BG1138" s="166"/>
      <c r="BH1138" s="166"/>
    </row>
    <row r="1139" spans="1:60" ht="22.5" outlineLevel="1">
      <c r="A1139" s="167">
        <v>403</v>
      </c>
      <c r="B1139" s="168" t="s">
        <v>1603</v>
      </c>
      <c r="C1139" s="169" t="s">
        <v>1604</v>
      </c>
      <c r="D1139" s="170" t="s">
        <v>301</v>
      </c>
      <c r="E1139" s="171">
        <v>1</v>
      </c>
      <c r="F1139" s="172"/>
      <c r="G1139" s="173">
        <f>ROUND(E1139*F1139,2)</f>
        <v>0</v>
      </c>
      <c r="H1139" s="164"/>
      <c r="I1139" s="165">
        <f>ROUND(E1139*H1139,2)</f>
        <v>0</v>
      </c>
      <c r="J1139" s="164"/>
      <c r="K1139" s="165">
        <f>ROUND(E1139*J1139,2)</f>
        <v>0</v>
      </c>
      <c r="L1139" s="165">
        <v>21</v>
      </c>
      <c r="M1139" s="165">
        <f>G1139*(1+L1139/100)</f>
        <v>0</v>
      </c>
      <c r="N1139" s="165">
        <v>0</v>
      </c>
      <c r="O1139" s="165">
        <f>ROUND(E1139*N1139,2)</f>
        <v>0</v>
      </c>
      <c r="P1139" s="165">
        <v>0</v>
      </c>
      <c r="Q1139" s="165">
        <f>ROUND(E1139*P1139,2)</f>
        <v>0</v>
      </c>
      <c r="R1139" s="165"/>
      <c r="S1139" s="165" t="s">
        <v>243</v>
      </c>
      <c r="T1139" s="165" t="s">
        <v>221</v>
      </c>
      <c r="U1139" s="165">
        <v>0</v>
      </c>
      <c r="V1139" s="165">
        <f>ROUND(E1139*U1139,2)</f>
        <v>0</v>
      </c>
      <c r="W1139" s="165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 t="s">
        <v>282</v>
      </c>
      <c r="AH1139" s="166"/>
      <c r="AI1139" s="166"/>
      <c r="AJ1139" s="166"/>
      <c r="AK1139" s="166"/>
      <c r="AL1139" s="166"/>
      <c r="AM1139" s="166"/>
      <c r="AN1139" s="166"/>
      <c r="AO1139" s="166"/>
      <c r="AP1139" s="166"/>
      <c r="AQ1139" s="166"/>
      <c r="AR1139" s="166"/>
      <c r="AS1139" s="166"/>
      <c r="AT1139" s="166"/>
      <c r="AU1139" s="166"/>
      <c r="AV1139" s="166"/>
      <c r="AW1139" s="166"/>
      <c r="AX1139" s="166"/>
      <c r="AY1139" s="166"/>
      <c r="AZ1139" s="166"/>
      <c r="BA1139" s="166"/>
      <c r="BB1139" s="166"/>
      <c r="BC1139" s="166"/>
      <c r="BD1139" s="166"/>
      <c r="BE1139" s="166"/>
      <c r="BF1139" s="166"/>
      <c r="BG1139" s="166"/>
      <c r="BH1139" s="166"/>
    </row>
    <row r="1140" spans="1:60" ht="12.75" outlineLevel="1">
      <c r="A1140" s="182"/>
      <c r="B1140" s="183"/>
      <c r="C1140" s="184" t="s">
        <v>1605</v>
      </c>
      <c r="D1140" s="185"/>
      <c r="E1140" s="186">
        <v>1</v>
      </c>
      <c r="F1140" s="165"/>
      <c r="G1140" s="165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  <c r="U1140" s="165"/>
      <c r="V1140" s="165"/>
      <c r="W1140" s="165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 t="s">
        <v>267</v>
      </c>
      <c r="AH1140" s="166">
        <v>0</v>
      </c>
      <c r="AI1140" s="166"/>
      <c r="AJ1140" s="166"/>
      <c r="AK1140" s="166"/>
      <c r="AL1140" s="166"/>
      <c r="AM1140" s="166"/>
      <c r="AN1140" s="166"/>
      <c r="AO1140" s="166"/>
      <c r="AP1140" s="166"/>
      <c r="AQ1140" s="166"/>
      <c r="AR1140" s="166"/>
      <c r="AS1140" s="166"/>
      <c r="AT1140" s="166"/>
      <c r="AU1140" s="166"/>
      <c r="AV1140" s="166"/>
      <c r="AW1140" s="166"/>
      <c r="AX1140" s="166"/>
      <c r="AY1140" s="166"/>
      <c r="AZ1140" s="166"/>
      <c r="BA1140" s="166"/>
      <c r="BB1140" s="166"/>
      <c r="BC1140" s="166"/>
      <c r="BD1140" s="166"/>
      <c r="BE1140" s="166"/>
      <c r="BF1140" s="166"/>
      <c r="BG1140" s="166"/>
      <c r="BH1140" s="166"/>
    </row>
    <row r="1141" spans="1:60" ht="22.5" outlineLevel="1">
      <c r="A1141" s="167">
        <v>404</v>
      </c>
      <c r="B1141" s="168" t="s">
        <v>1606</v>
      </c>
      <c r="C1141" s="169" t="s">
        <v>1604</v>
      </c>
      <c r="D1141" s="170" t="s">
        <v>301</v>
      </c>
      <c r="E1141" s="171">
        <v>1</v>
      </c>
      <c r="F1141" s="172"/>
      <c r="G1141" s="173">
        <f>ROUND(E1141*F1141,2)</f>
        <v>0</v>
      </c>
      <c r="H1141" s="164"/>
      <c r="I1141" s="165">
        <f>ROUND(E1141*H1141,2)</f>
        <v>0</v>
      </c>
      <c r="J1141" s="164"/>
      <c r="K1141" s="165">
        <f>ROUND(E1141*J1141,2)</f>
        <v>0</v>
      </c>
      <c r="L1141" s="165">
        <v>21</v>
      </c>
      <c r="M1141" s="165">
        <f>G1141*(1+L1141/100)</f>
        <v>0</v>
      </c>
      <c r="N1141" s="165">
        <v>0</v>
      </c>
      <c r="O1141" s="165">
        <f>ROUND(E1141*N1141,2)</f>
        <v>0</v>
      </c>
      <c r="P1141" s="165">
        <v>0</v>
      </c>
      <c r="Q1141" s="165">
        <f>ROUND(E1141*P1141,2)</f>
        <v>0</v>
      </c>
      <c r="R1141" s="165"/>
      <c r="S1141" s="165" t="s">
        <v>243</v>
      </c>
      <c r="T1141" s="165" t="s">
        <v>221</v>
      </c>
      <c r="U1141" s="165">
        <v>0</v>
      </c>
      <c r="V1141" s="165">
        <f>ROUND(E1141*U1141,2)</f>
        <v>0</v>
      </c>
      <c r="W1141" s="165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 t="s">
        <v>282</v>
      </c>
      <c r="AH1141" s="166"/>
      <c r="AI1141" s="166"/>
      <c r="AJ1141" s="166"/>
      <c r="AK1141" s="166"/>
      <c r="AL1141" s="166"/>
      <c r="AM1141" s="166"/>
      <c r="AN1141" s="166"/>
      <c r="AO1141" s="166"/>
      <c r="AP1141" s="166"/>
      <c r="AQ1141" s="166"/>
      <c r="AR1141" s="166"/>
      <c r="AS1141" s="166"/>
      <c r="AT1141" s="166"/>
      <c r="AU1141" s="166"/>
      <c r="AV1141" s="166"/>
      <c r="AW1141" s="166"/>
      <c r="AX1141" s="166"/>
      <c r="AY1141" s="166"/>
      <c r="AZ1141" s="166"/>
      <c r="BA1141" s="166"/>
      <c r="BB1141" s="166"/>
      <c r="BC1141" s="166"/>
      <c r="BD1141" s="166"/>
      <c r="BE1141" s="166"/>
      <c r="BF1141" s="166"/>
      <c r="BG1141" s="166"/>
      <c r="BH1141" s="166"/>
    </row>
    <row r="1142" spans="1:60" ht="12.75" outlineLevel="1">
      <c r="A1142" s="182"/>
      <c r="B1142" s="183"/>
      <c r="C1142" s="184" t="s">
        <v>1607</v>
      </c>
      <c r="D1142" s="185"/>
      <c r="E1142" s="186">
        <v>1</v>
      </c>
      <c r="F1142" s="165"/>
      <c r="G1142" s="165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  <c r="U1142" s="165"/>
      <c r="V1142" s="165"/>
      <c r="W1142" s="165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 t="s">
        <v>267</v>
      </c>
      <c r="AH1142" s="166">
        <v>0</v>
      </c>
      <c r="AI1142" s="166"/>
      <c r="AJ1142" s="166"/>
      <c r="AK1142" s="166"/>
      <c r="AL1142" s="166"/>
      <c r="AM1142" s="166"/>
      <c r="AN1142" s="166"/>
      <c r="AO1142" s="166"/>
      <c r="AP1142" s="166"/>
      <c r="AQ1142" s="166"/>
      <c r="AR1142" s="166"/>
      <c r="AS1142" s="166"/>
      <c r="AT1142" s="166"/>
      <c r="AU1142" s="166"/>
      <c r="AV1142" s="166"/>
      <c r="AW1142" s="166"/>
      <c r="AX1142" s="166"/>
      <c r="AY1142" s="166"/>
      <c r="AZ1142" s="166"/>
      <c r="BA1142" s="166"/>
      <c r="BB1142" s="166"/>
      <c r="BC1142" s="166"/>
      <c r="BD1142" s="166"/>
      <c r="BE1142" s="166"/>
      <c r="BF1142" s="166"/>
      <c r="BG1142" s="166"/>
      <c r="BH1142" s="166"/>
    </row>
    <row r="1143" spans="1:60" ht="22.5" outlineLevel="1">
      <c r="A1143" s="167">
        <v>405</v>
      </c>
      <c r="B1143" s="168" t="s">
        <v>1608</v>
      </c>
      <c r="C1143" s="169" t="s">
        <v>1609</v>
      </c>
      <c r="D1143" s="170" t="s">
        <v>301</v>
      </c>
      <c r="E1143" s="171">
        <v>1</v>
      </c>
      <c r="F1143" s="172"/>
      <c r="G1143" s="173">
        <f>ROUND(E1143*F1143,2)</f>
        <v>0</v>
      </c>
      <c r="H1143" s="164"/>
      <c r="I1143" s="165">
        <f>ROUND(E1143*H1143,2)</f>
        <v>0</v>
      </c>
      <c r="J1143" s="164"/>
      <c r="K1143" s="165">
        <f>ROUND(E1143*J1143,2)</f>
        <v>0</v>
      </c>
      <c r="L1143" s="165">
        <v>21</v>
      </c>
      <c r="M1143" s="165">
        <f>G1143*(1+L1143/100)</f>
        <v>0</v>
      </c>
      <c r="N1143" s="165">
        <v>0</v>
      </c>
      <c r="O1143" s="165">
        <f>ROUND(E1143*N1143,2)</f>
        <v>0</v>
      </c>
      <c r="P1143" s="165">
        <v>0</v>
      </c>
      <c r="Q1143" s="165">
        <f>ROUND(E1143*P1143,2)</f>
        <v>0</v>
      </c>
      <c r="R1143" s="165"/>
      <c r="S1143" s="165" t="s">
        <v>243</v>
      </c>
      <c r="T1143" s="165" t="s">
        <v>221</v>
      </c>
      <c r="U1143" s="165">
        <v>0</v>
      </c>
      <c r="V1143" s="165">
        <f>ROUND(E1143*U1143,2)</f>
        <v>0</v>
      </c>
      <c r="W1143" s="165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 t="s">
        <v>282</v>
      </c>
      <c r="AH1143" s="166"/>
      <c r="AI1143" s="166"/>
      <c r="AJ1143" s="166"/>
      <c r="AK1143" s="166"/>
      <c r="AL1143" s="166"/>
      <c r="AM1143" s="166"/>
      <c r="AN1143" s="166"/>
      <c r="AO1143" s="166"/>
      <c r="AP1143" s="166"/>
      <c r="AQ1143" s="166"/>
      <c r="AR1143" s="166"/>
      <c r="AS1143" s="166"/>
      <c r="AT1143" s="166"/>
      <c r="AU1143" s="166"/>
      <c r="AV1143" s="166"/>
      <c r="AW1143" s="166"/>
      <c r="AX1143" s="166"/>
      <c r="AY1143" s="166"/>
      <c r="AZ1143" s="166"/>
      <c r="BA1143" s="166"/>
      <c r="BB1143" s="166"/>
      <c r="BC1143" s="166"/>
      <c r="BD1143" s="166"/>
      <c r="BE1143" s="166"/>
      <c r="BF1143" s="166"/>
      <c r="BG1143" s="166"/>
      <c r="BH1143" s="166"/>
    </row>
    <row r="1144" spans="1:60" ht="12.75" outlineLevel="1">
      <c r="A1144" s="182"/>
      <c r="B1144" s="183"/>
      <c r="C1144" s="184" t="s">
        <v>1610</v>
      </c>
      <c r="D1144" s="185"/>
      <c r="E1144" s="186">
        <v>1</v>
      </c>
      <c r="F1144" s="165"/>
      <c r="G1144" s="165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  <c r="U1144" s="165"/>
      <c r="V1144" s="165"/>
      <c r="W1144" s="165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 t="s">
        <v>267</v>
      </c>
      <c r="AH1144" s="166">
        <v>0</v>
      </c>
      <c r="AI1144" s="166"/>
      <c r="AJ1144" s="166"/>
      <c r="AK1144" s="166"/>
      <c r="AL1144" s="166"/>
      <c r="AM1144" s="166"/>
      <c r="AN1144" s="166"/>
      <c r="AO1144" s="166"/>
      <c r="AP1144" s="166"/>
      <c r="AQ1144" s="166"/>
      <c r="AR1144" s="166"/>
      <c r="AS1144" s="166"/>
      <c r="AT1144" s="166"/>
      <c r="AU1144" s="166"/>
      <c r="AV1144" s="166"/>
      <c r="AW1144" s="166"/>
      <c r="AX1144" s="166"/>
      <c r="AY1144" s="166"/>
      <c r="AZ1144" s="166"/>
      <c r="BA1144" s="166"/>
      <c r="BB1144" s="166"/>
      <c r="BC1144" s="166"/>
      <c r="BD1144" s="166"/>
      <c r="BE1144" s="166"/>
      <c r="BF1144" s="166"/>
      <c r="BG1144" s="166"/>
      <c r="BH1144" s="166"/>
    </row>
    <row r="1145" spans="1:60" ht="22.5" outlineLevel="1">
      <c r="A1145" s="167">
        <v>406</v>
      </c>
      <c r="B1145" s="168" t="s">
        <v>1611</v>
      </c>
      <c r="C1145" s="169" t="s">
        <v>1612</v>
      </c>
      <c r="D1145" s="170" t="s">
        <v>301</v>
      </c>
      <c r="E1145" s="171">
        <v>1</v>
      </c>
      <c r="F1145" s="172"/>
      <c r="G1145" s="173">
        <f>ROUND(E1145*F1145,2)</f>
        <v>0</v>
      </c>
      <c r="H1145" s="164"/>
      <c r="I1145" s="165">
        <f>ROUND(E1145*H1145,2)</f>
        <v>0</v>
      </c>
      <c r="J1145" s="164"/>
      <c r="K1145" s="165">
        <f>ROUND(E1145*J1145,2)</f>
        <v>0</v>
      </c>
      <c r="L1145" s="165">
        <v>21</v>
      </c>
      <c r="M1145" s="165">
        <f>G1145*(1+L1145/100)</f>
        <v>0</v>
      </c>
      <c r="N1145" s="165">
        <v>0</v>
      </c>
      <c r="O1145" s="165">
        <f>ROUND(E1145*N1145,2)</f>
        <v>0</v>
      </c>
      <c r="P1145" s="165">
        <v>0</v>
      </c>
      <c r="Q1145" s="165">
        <f>ROUND(E1145*P1145,2)</f>
        <v>0</v>
      </c>
      <c r="R1145" s="165"/>
      <c r="S1145" s="165" t="s">
        <v>243</v>
      </c>
      <c r="T1145" s="165" t="s">
        <v>221</v>
      </c>
      <c r="U1145" s="165">
        <v>0</v>
      </c>
      <c r="V1145" s="165">
        <f>ROUND(E1145*U1145,2)</f>
        <v>0</v>
      </c>
      <c r="W1145" s="165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 t="s">
        <v>282</v>
      </c>
      <c r="AH1145" s="166"/>
      <c r="AI1145" s="166"/>
      <c r="AJ1145" s="166"/>
      <c r="AK1145" s="166"/>
      <c r="AL1145" s="166"/>
      <c r="AM1145" s="166"/>
      <c r="AN1145" s="166"/>
      <c r="AO1145" s="166"/>
      <c r="AP1145" s="166"/>
      <c r="AQ1145" s="166"/>
      <c r="AR1145" s="166"/>
      <c r="AS1145" s="166"/>
      <c r="AT1145" s="166"/>
      <c r="AU1145" s="166"/>
      <c r="AV1145" s="166"/>
      <c r="AW1145" s="166"/>
      <c r="AX1145" s="166"/>
      <c r="AY1145" s="166"/>
      <c r="AZ1145" s="166"/>
      <c r="BA1145" s="166"/>
      <c r="BB1145" s="166"/>
      <c r="BC1145" s="166"/>
      <c r="BD1145" s="166"/>
      <c r="BE1145" s="166"/>
      <c r="BF1145" s="166"/>
      <c r="BG1145" s="166"/>
      <c r="BH1145" s="166"/>
    </row>
    <row r="1146" spans="1:60" ht="12.75" outlineLevel="1">
      <c r="A1146" s="182"/>
      <c r="B1146" s="183"/>
      <c r="C1146" s="184" t="s">
        <v>1613</v>
      </c>
      <c r="D1146" s="185"/>
      <c r="E1146" s="186">
        <v>1</v>
      </c>
      <c r="F1146" s="165"/>
      <c r="G1146" s="165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  <c r="U1146" s="165"/>
      <c r="V1146" s="165"/>
      <c r="W1146" s="165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 t="s">
        <v>267</v>
      </c>
      <c r="AH1146" s="166">
        <v>0</v>
      </c>
      <c r="AI1146" s="166"/>
      <c r="AJ1146" s="166"/>
      <c r="AK1146" s="166"/>
      <c r="AL1146" s="166"/>
      <c r="AM1146" s="166"/>
      <c r="AN1146" s="166"/>
      <c r="AO1146" s="166"/>
      <c r="AP1146" s="166"/>
      <c r="AQ1146" s="166"/>
      <c r="AR1146" s="166"/>
      <c r="AS1146" s="166"/>
      <c r="AT1146" s="166"/>
      <c r="AU1146" s="166"/>
      <c r="AV1146" s="166"/>
      <c r="AW1146" s="166"/>
      <c r="AX1146" s="166"/>
      <c r="AY1146" s="166"/>
      <c r="AZ1146" s="166"/>
      <c r="BA1146" s="166"/>
      <c r="BB1146" s="166"/>
      <c r="BC1146" s="166"/>
      <c r="BD1146" s="166"/>
      <c r="BE1146" s="166"/>
      <c r="BF1146" s="166"/>
      <c r="BG1146" s="166"/>
      <c r="BH1146" s="166"/>
    </row>
    <row r="1147" spans="1:60" ht="22.5" outlineLevel="1">
      <c r="A1147" s="167">
        <v>407</v>
      </c>
      <c r="B1147" s="168" t="s">
        <v>1614</v>
      </c>
      <c r="C1147" s="169" t="s">
        <v>1604</v>
      </c>
      <c r="D1147" s="170" t="s">
        <v>301</v>
      </c>
      <c r="E1147" s="171">
        <v>1</v>
      </c>
      <c r="F1147" s="172"/>
      <c r="G1147" s="173">
        <f>ROUND(E1147*F1147,2)</f>
        <v>0</v>
      </c>
      <c r="H1147" s="164"/>
      <c r="I1147" s="165">
        <f>ROUND(E1147*H1147,2)</f>
        <v>0</v>
      </c>
      <c r="J1147" s="164"/>
      <c r="K1147" s="165">
        <f>ROUND(E1147*J1147,2)</f>
        <v>0</v>
      </c>
      <c r="L1147" s="165">
        <v>21</v>
      </c>
      <c r="M1147" s="165">
        <f>G1147*(1+L1147/100)</f>
        <v>0</v>
      </c>
      <c r="N1147" s="165">
        <v>0</v>
      </c>
      <c r="O1147" s="165">
        <f>ROUND(E1147*N1147,2)</f>
        <v>0</v>
      </c>
      <c r="P1147" s="165">
        <v>0</v>
      </c>
      <c r="Q1147" s="165">
        <f>ROUND(E1147*P1147,2)</f>
        <v>0</v>
      </c>
      <c r="R1147" s="165"/>
      <c r="S1147" s="165" t="s">
        <v>243</v>
      </c>
      <c r="T1147" s="165" t="s">
        <v>221</v>
      </c>
      <c r="U1147" s="165">
        <v>0</v>
      </c>
      <c r="V1147" s="165">
        <f>ROUND(E1147*U1147,2)</f>
        <v>0</v>
      </c>
      <c r="W1147" s="165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 t="s">
        <v>282</v>
      </c>
      <c r="AH1147" s="166"/>
      <c r="AI1147" s="166"/>
      <c r="AJ1147" s="166"/>
      <c r="AK1147" s="166"/>
      <c r="AL1147" s="166"/>
      <c r="AM1147" s="166"/>
      <c r="AN1147" s="166"/>
      <c r="AO1147" s="166"/>
      <c r="AP1147" s="166"/>
      <c r="AQ1147" s="166"/>
      <c r="AR1147" s="166"/>
      <c r="AS1147" s="166"/>
      <c r="AT1147" s="166"/>
      <c r="AU1147" s="166"/>
      <c r="AV1147" s="166"/>
      <c r="AW1147" s="166"/>
      <c r="AX1147" s="166"/>
      <c r="AY1147" s="166"/>
      <c r="AZ1147" s="166"/>
      <c r="BA1147" s="166"/>
      <c r="BB1147" s="166"/>
      <c r="BC1147" s="166"/>
      <c r="BD1147" s="166"/>
      <c r="BE1147" s="166"/>
      <c r="BF1147" s="166"/>
      <c r="BG1147" s="166"/>
      <c r="BH1147" s="166"/>
    </row>
    <row r="1148" spans="1:60" ht="12.75" outlineLevel="1">
      <c r="A1148" s="182"/>
      <c r="B1148" s="183"/>
      <c r="C1148" s="184" t="s">
        <v>1615</v>
      </c>
      <c r="D1148" s="185"/>
      <c r="E1148" s="186">
        <v>1</v>
      </c>
      <c r="F1148" s="165"/>
      <c r="G1148" s="165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  <c r="U1148" s="165"/>
      <c r="V1148" s="165"/>
      <c r="W1148" s="165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 t="s">
        <v>267</v>
      </c>
      <c r="AH1148" s="166">
        <v>0</v>
      </c>
      <c r="AI1148" s="166"/>
      <c r="AJ1148" s="166"/>
      <c r="AK1148" s="166"/>
      <c r="AL1148" s="166"/>
      <c r="AM1148" s="166"/>
      <c r="AN1148" s="166"/>
      <c r="AO1148" s="166"/>
      <c r="AP1148" s="166"/>
      <c r="AQ1148" s="166"/>
      <c r="AR1148" s="166"/>
      <c r="AS1148" s="166"/>
      <c r="AT1148" s="166"/>
      <c r="AU1148" s="166"/>
      <c r="AV1148" s="166"/>
      <c r="AW1148" s="166"/>
      <c r="AX1148" s="166"/>
      <c r="AY1148" s="166"/>
      <c r="AZ1148" s="166"/>
      <c r="BA1148" s="166"/>
      <c r="BB1148" s="166"/>
      <c r="BC1148" s="166"/>
      <c r="BD1148" s="166"/>
      <c r="BE1148" s="166"/>
      <c r="BF1148" s="166"/>
      <c r="BG1148" s="166"/>
      <c r="BH1148" s="166"/>
    </row>
    <row r="1149" spans="1:60" ht="22.5" outlineLevel="1">
      <c r="A1149" s="167">
        <v>408</v>
      </c>
      <c r="B1149" s="168" t="s">
        <v>1616</v>
      </c>
      <c r="C1149" s="169" t="s">
        <v>1604</v>
      </c>
      <c r="D1149" s="170" t="s">
        <v>301</v>
      </c>
      <c r="E1149" s="171">
        <v>1</v>
      </c>
      <c r="F1149" s="172"/>
      <c r="G1149" s="173">
        <f>ROUND(E1149*F1149,2)</f>
        <v>0</v>
      </c>
      <c r="H1149" s="164"/>
      <c r="I1149" s="165">
        <f>ROUND(E1149*H1149,2)</f>
        <v>0</v>
      </c>
      <c r="J1149" s="164"/>
      <c r="K1149" s="165">
        <f>ROUND(E1149*J1149,2)</f>
        <v>0</v>
      </c>
      <c r="L1149" s="165">
        <v>21</v>
      </c>
      <c r="M1149" s="165">
        <f>G1149*(1+L1149/100)</f>
        <v>0</v>
      </c>
      <c r="N1149" s="165">
        <v>0</v>
      </c>
      <c r="O1149" s="165">
        <f>ROUND(E1149*N1149,2)</f>
        <v>0</v>
      </c>
      <c r="P1149" s="165">
        <v>0</v>
      </c>
      <c r="Q1149" s="165">
        <f>ROUND(E1149*P1149,2)</f>
        <v>0</v>
      </c>
      <c r="R1149" s="165"/>
      <c r="S1149" s="165" t="s">
        <v>243</v>
      </c>
      <c r="T1149" s="165" t="s">
        <v>221</v>
      </c>
      <c r="U1149" s="165">
        <v>0</v>
      </c>
      <c r="V1149" s="165">
        <f>ROUND(E1149*U1149,2)</f>
        <v>0</v>
      </c>
      <c r="W1149" s="165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 t="s">
        <v>282</v>
      </c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R1149" s="166"/>
      <c r="AS1149" s="166"/>
      <c r="AT1149" s="166"/>
      <c r="AU1149" s="166"/>
      <c r="AV1149" s="166"/>
      <c r="AW1149" s="166"/>
      <c r="AX1149" s="166"/>
      <c r="AY1149" s="166"/>
      <c r="AZ1149" s="166"/>
      <c r="BA1149" s="166"/>
      <c r="BB1149" s="166"/>
      <c r="BC1149" s="166"/>
      <c r="BD1149" s="166"/>
      <c r="BE1149" s="166"/>
      <c r="BF1149" s="166"/>
      <c r="BG1149" s="166"/>
      <c r="BH1149" s="166"/>
    </row>
    <row r="1150" spans="1:60" ht="12.75" outlineLevel="1">
      <c r="A1150" s="182"/>
      <c r="B1150" s="183"/>
      <c r="C1150" s="184" t="s">
        <v>1617</v>
      </c>
      <c r="D1150" s="185"/>
      <c r="E1150" s="186">
        <v>1</v>
      </c>
      <c r="F1150" s="165"/>
      <c r="G1150" s="165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  <c r="U1150" s="165"/>
      <c r="V1150" s="165"/>
      <c r="W1150" s="165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 t="s">
        <v>267</v>
      </c>
      <c r="AH1150" s="166">
        <v>0</v>
      </c>
      <c r="AI1150" s="166"/>
      <c r="AJ1150" s="166"/>
      <c r="AK1150" s="166"/>
      <c r="AL1150" s="166"/>
      <c r="AM1150" s="166"/>
      <c r="AN1150" s="166"/>
      <c r="AO1150" s="166"/>
      <c r="AP1150" s="166"/>
      <c r="AQ1150" s="166"/>
      <c r="AR1150" s="166"/>
      <c r="AS1150" s="166"/>
      <c r="AT1150" s="166"/>
      <c r="AU1150" s="166"/>
      <c r="AV1150" s="166"/>
      <c r="AW1150" s="166"/>
      <c r="AX1150" s="166"/>
      <c r="AY1150" s="166"/>
      <c r="AZ1150" s="166"/>
      <c r="BA1150" s="166"/>
      <c r="BB1150" s="166"/>
      <c r="BC1150" s="166"/>
      <c r="BD1150" s="166"/>
      <c r="BE1150" s="166"/>
      <c r="BF1150" s="166"/>
      <c r="BG1150" s="166"/>
      <c r="BH1150" s="166"/>
    </row>
    <row r="1151" spans="1:60" ht="22.5" outlineLevel="1">
      <c r="A1151" s="167">
        <v>409</v>
      </c>
      <c r="B1151" s="168" t="s">
        <v>1618</v>
      </c>
      <c r="C1151" s="169" t="s">
        <v>1619</v>
      </c>
      <c r="D1151" s="170" t="s">
        <v>301</v>
      </c>
      <c r="E1151" s="171">
        <v>2</v>
      </c>
      <c r="F1151" s="172"/>
      <c r="G1151" s="173">
        <f>ROUND(E1151*F1151,2)</f>
        <v>0</v>
      </c>
      <c r="H1151" s="164"/>
      <c r="I1151" s="165">
        <f>ROUND(E1151*H1151,2)</f>
        <v>0</v>
      </c>
      <c r="J1151" s="164"/>
      <c r="K1151" s="165">
        <f>ROUND(E1151*J1151,2)</f>
        <v>0</v>
      </c>
      <c r="L1151" s="165">
        <v>21</v>
      </c>
      <c r="M1151" s="165">
        <f>G1151*(1+L1151/100)</f>
        <v>0</v>
      </c>
      <c r="N1151" s="165">
        <v>0</v>
      </c>
      <c r="O1151" s="165">
        <f>ROUND(E1151*N1151,2)</f>
        <v>0</v>
      </c>
      <c r="P1151" s="165">
        <v>0</v>
      </c>
      <c r="Q1151" s="165">
        <f>ROUND(E1151*P1151,2)</f>
        <v>0</v>
      </c>
      <c r="R1151" s="165"/>
      <c r="S1151" s="165" t="s">
        <v>243</v>
      </c>
      <c r="T1151" s="165" t="s">
        <v>221</v>
      </c>
      <c r="U1151" s="165">
        <v>0</v>
      </c>
      <c r="V1151" s="165">
        <f>ROUND(E1151*U1151,2)</f>
        <v>0</v>
      </c>
      <c r="W1151" s="165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 t="s">
        <v>282</v>
      </c>
      <c r="AH1151" s="166"/>
      <c r="AI1151" s="166"/>
      <c r="AJ1151" s="166"/>
      <c r="AK1151" s="166"/>
      <c r="AL1151" s="166"/>
      <c r="AM1151" s="166"/>
      <c r="AN1151" s="166"/>
      <c r="AO1151" s="166"/>
      <c r="AP1151" s="166"/>
      <c r="AQ1151" s="166"/>
      <c r="AR1151" s="166"/>
      <c r="AS1151" s="166"/>
      <c r="AT1151" s="166"/>
      <c r="AU1151" s="166"/>
      <c r="AV1151" s="166"/>
      <c r="AW1151" s="166"/>
      <c r="AX1151" s="166"/>
      <c r="AY1151" s="166"/>
      <c r="AZ1151" s="166"/>
      <c r="BA1151" s="166"/>
      <c r="BB1151" s="166"/>
      <c r="BC1151" s="166"/>
      <c r="BD1151" s="166"/>
      <c r="BE1151" s="166"/>
      <c r="BF1151" s="166"/>
      <c r="BG1151" s="166"/>
      <c r="BH1151" s="166"/>
    </row>
    <row r="1152" spans="1:60" ht="12.75" outlineLevel="1">
      <c r="A1152" s="182"/>
      <c r="B1152" s="183"/>
      <c r="C1152" s="184" t="s">
        <v>1620</v>
      </c>
      <c r="D1152" s="185"/>
      <c r="E1152" s="186">
        <v>2</v>
      </c>
      <c r="F1152" s="165"/>
      <c r="G1152" s="165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  <c r="U1152" s="165"/>
      <c r="V1152" s="165"/>
      <c r="W1152" s="165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 t="s">
        <v>267</v>
      </c>
      <c r="AH1152" s="166">
        <v>0</v>
      </c>
      <c r="AI1152" s="166"/>
      <c r="AJ1152" s="166"/>
      <c r="AK1152" s="166"/>
      <c r="AL1152" s="166"/>
      <c r="AM1152" s="166"/>
      <c r="AN1152" s="166"/>
      <c r="AO1152" s="166"/>
      <c r="AP1152" s="166"/>
      <c r="AQ1152" s="166"/>
      <c r="AR1152" s="166"/>
      <c r="AS1152" s="166"/>
      <c r="AT1152" s="166"/>
      <c r="AU1152" s="166"/>
      <c r="AV1152" s="166"/>
      <c r="AW1152" s="166"/>
      <c r="AX1152" s="166"/>
      <c r="AY1152" s="166"/>
      <c r="AZ1152" s="166"/>
      <c r="BA1152" s="166"/>
      <c r="BB1152" s="166"/>
      <c r="BC1152" s="166"/>
      <c r="BD1152" s="166"/>
      <c r="BE1152" s="166"/>
      <c r="BF1152" s="166"/>
      <c r="BG1152" s="166"/>
      <c r="BH1152" s="166"/>
    </row>
    <row r="1153" spans="1:60" ht="12.75" outlineLevel="1">
      <c r="A1153" s="167">
        <v>410</v>
      </c>
      <c r="B1153" s="168" t="s">
        <v>1621</v>
      </c>
      <c r="C1153" s="169" t="s">
        <v>1622</v>
      </c>
      <c r="D1153" s="170" t="s">
        <v>294</v>
      </c>
      <c r="E1153" s="171">
        <v>11.6</v>
      </c>
      <c r="F1153" s="172"/>
      <c r="G1153" s="173">
        <f>ROUND(E1153*F1153,2)</f>
        <v>0</v>
      </c>
      <c r="H1153" s="164"/>
      <c r="I1153" s="165">
        <f>ROUND(E1153*H1153,2)</f>
        <v>0</v>
      </c>
      <c r="J1153" s="164"/>
      <c r="K1153" s="165">
        <f>ROUND(E1153*J1153,2)</f>
        <v>0</v>
      </c>
      <c r="L1153" s="165">
        <v>21</v>
      </c>
      <c r="M1153" s="165">
        <f>G1153*(1+L1153/100)</f>
        <v>0</v>
      </c>
      <c r="N1153" s="165">
        <v>0</v>
      </c>
      <c r="O1153" s="165">
        <f>ROUND(E1153*N1153,2)</f>
        <v>0</v>
      </c>
      <c r="P1153" s="165">
        <v>0</v>
      </c>
      <c r="Q1153" s="165">
        <f>ROUND(E1153*P1153,2)</f>
        <v>0</v>
      </c>
      <c r="R1153" s="165"/>
      <c r="S1153" s="165" t="s">
        <v>243</v>
      </c>
      <c r="T1153" s="165" t="s">
        <v>221</v>
      </c>
      <c r="U1153" s="165">
        <v>0</v>
      </c>
      <c r="V1153" s="165">
        <f>ROUND(E1153*U1153,2)</f>
        <v>0</v>
      </c>
      <c r="W1153" s="165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 t="s">
        <v>420</v>
      </c>
      <c r="AH1153" s="166"/>
      <c r="AI1153" s="166"/>
      <c r="AJ1153" s="166"/>
      <c r="AK1153" s="166"/>
      <c r="AL1153" s="166"/>
      <c r="AM1153" s="166"/>
      <c r="AN1153" s="166"/>
      <c r="AO1153" s="166"/>
      <c r="AP1153" s="166"/>
      <c r="AQ1153" s="166"/>
      <c r="AR1153" s="166"/>
      <c r="AS1153" s="166"/>
      <c r="AT1153" s="166"/>
      <c r="AU1153" s="166"/>
      <c r="AV1153" s="166"/>
      <c r="AW1153" s="166"/>
      <c r="AX1153" s="166"/>
      <c r="AY1153" s="166"/>
      <c r="AZ1153" s="166"/>
      <c r="BA1153" s="166"/>
      <c r="BB1153" s="166"/>
      <c r="BC1153" s="166"/>
      <c r="BD1153" s="166"/>
      <c r="BE1153" s="166"/>
      <c r="BF1153" s="166"/>
      <c r="BG1153" s="166"/>
      <c r="BH1153" s="166"/>
    </row>
    <row r="1154" spans="1:60" ht="12.75" outlineLevel="1">
      <c r="A1154" s="182"/>
      <c r="B1154" s="183"/>
      <c r="C1154" s="184" t="s">
        <v>1623</v>
      </c>
      <c r="D1154" s="185"/>
      <c r="E1154" s="186">
        <v>5.8</v>
      </c>
      <c r="F1154" s="165"/>
      <c r="G1154" s="165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  <c r="U1154" s="165"/>
      <c r="V1154" s="165"/>
      <c r="W1154" s="165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 t="s">
        <v>267</v>
      </c>
      <c r="AH1154" s="166">
        <v>0</v>
      </c>
      <c r="AI1154" s="166"/>
      <c r="AJ1154" s="166"/>
      <c r="AK1154" s="166"/>
      <c r="AL1154" s="166"/>
      <c r="AM1154" s="166"/>
      <c r="AN1154" s="166"/>
      <c r="AO1154" s="166"/>
      <c r="AP1154" s="166"/>
      <c r="AQ1154" s="166"/>
      <c r="AR1154" s="166"/>
      <c r="AS1154" s="166"/>
      <c r="AT1154" s="166"/>
      <c r="AU1154" s="166"/>
      <c r="AV1154" s="166"/>
      <c r="AW1154" s="166"/>
      <c r="AX1154" s="166"/>
      <c r="AY1154" s="166"/>
      <c r="AZ1154" s="166"/>
      <c r="BA1154" s="166"/>
      <c r="BB1154" s="166"/>
      <c r="BC1154" s="166"/>
      <c r="BD1154" s="166"/>
      <c r="BE1154" s="166"/>
      <c r="BF1154" s="166"/>
      <c r="BG1154" s="166"/>
      <c r="BH1154" s="166"/>
    </row>
    <row r="1155" spans="1:60" ht="12.75" outlineLevel="1">
      <c r="A1155" s="182"/>
      <c r="B1155" s="183"/>
      <c r="C1155" s="184" t="s">
        <v>1624</v>
      </c>
      <c r="D1155" s="185"/>
      <c r="E1155" s="186">
        <v>5.8</v>
      </c>
      <c r="F1155" s="165"/>
      <c r="G1155" s="165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  <c r="U1155" s="165"/>
      <c r="V1155" s="165"/>
      <c r="W1155" s="165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 t="s">
        <v>267</v>
      </c>
      <c r="AH1155" s="166">
        <v>0</v>
      </c>
      <c r="AI1155" s="166"/>
      <c r="AJ1155" s="166"/>
      <c r="AK1155" s="166"/>
      <c r="AL1155" s="166"/>
      <c r="AM1155" s="166"/>
      <c r="AN1155" s="166"/>
      <c r="AO1155" s="166"/>
      <c r="AP1155" s="166"/>
      <c r="AQ1155" s="166"/>
      <c r="AR1155" s="166"/>
      <c r="AS1155" s="166"/>
      <c r="AT1155" s="166"/>
      <c r="AU1155" s="166"/>
      <c r="AV1155" s="166"/>
      <c r="AW1155" s="166"/>
      <c r="AX1155" s="166"/>
      <c r="AY1155" s="166"/>
      <c r="AZ1155" s="166"/>
      <c r="BA1155" s="166"/>
      <c r="BB1155" s="166"/>
      <c r="BC1155" s="166"/>
      <c r="BD1155" s="166"/>
      <c r="BE1155" s="166"/>
      <c r="BF1155" s="166"/>
      <c r="BG1155" s="166"/>
      <c r="BH1155" s="166"/>
    </row>
    <row r="1156" spans="1:60" ht="22.5" outlineLevel="1">
      <c r="A1156" s="167">
        <v>411</v>
      </c>
      <c r="B1156" s="168" t="s">
        <v>1625</v>
      </c>
      <c r="C1156" s="169" t="s">
        <v>1626</v>
      </c>
      <c r="D1156" s="170" t="s">
        <v>366</v>
      </c>
      <c r="E1156" s="171">
        <v>0.04166</v>
      </c>
      <c r="F1156" s="172"/>
      <c r="G1156" s="173">
        <f>ROUND(E1156*F1156,2)</f>
        <v>0</v>
      </c>
      <c r="H1156" s="164"/>
      <c r="I1156" s="165">
        <f>ROUND(E1156*H1156,2)</f>
        <v>0</v>
      </c>
      <c r="J1156" s="164"/>
      <c r="K1156" s="165">
        <f>ROUND(E1156*J1156,2)</f>
        <v>0</v>
      </c>
      <c r="L1156" s="165">
        <v>21</v>
      </c>
      <c r="M1156" s="165">
        <f>G1156*(1+L1156/100)</f>
        <v>0</v>
      </c>
      <c r="N1156" s="165">
        <v>0</v>
      </c>
      <c r="O1156" s="165">
        <f>ROUND(E1156*N1156,2)</f>
        <v>0</v>
      </c>
      <c r="P1156" s="165">
        <v>0</v>
      </c>
      <c r="Q1156" s="165">
        <f>ROUND(E1156*P1156,2)</f>
        <v>0</v>
      </c>
      <c r="R1156" s="165" t="s">
        <v>219</v>
      </c>
      <c r="S1156" s="165" t="s">
        <v>220</v>
      </c>
      <c r="T1156" s="165" t="s">
        <v>221</v>
      </c>
      <c r="U1156" s="165">
        <v>0</v>
      </c>
      <c r="V1156" s="165">
        <f>ROUND(E1156*U1156,2)</f>
        <v>0</v>
      </c>
      <c r="W1156" s="165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 t="s">
        <v>222</v>
      </c>
      <c r="AH1156" s="166"/>
      <c r="AI1156" s="166"/>
      <c r="AJ1156" s="166"/>
      <c r="AK1156" s="166"/>
      <c r="AL1156" s="166"/>
      <c r="AM1156" s="166"/>
      <c r="AN1156" s="166"/>
      <c r="AO1156" s="166"/>
      <c r="AP1156" s="166"/>
      <c r="AQ1156" s="166"/>
      <c r="AR1156" s="166"/>
      <c r="AS1156" s="166"/>
      <c r="AT1156" s="166"/>
      <c r="AU1156" s="166"/>
      <c r="AV1156" s="166"/>
      <c r="AW1156" s="166"/>
      <c r="AX1156" s="166"/>
      <c r="AY1156" s="166"/>
      <c r="AZ1156" s="166"/>
      <c r="BA1156" s="166"/>
      <c r="BB1156" s="166"/>
      <c r="BC1156" s="166"/>
      <c r="BD1156" s="166"/>
      <c r="BE1156" s="166"/>
      <c r="BF1156" s="166"/>
      <c r="BG1156" s="166"/>
      <c r="BH1156" s="166"/>
    </row>
    <row r="1157" spans="1:60" ht="12.75" outlineLevel="1">
      <c r="A1157" s="182"/>
      <c r="B1157" s="183"/>
      <c r="C1157" s="184" t="s">
        <v>1578</v>
      </c>
      <c r="D1157" s="185"/>
      <c r="E1157" s="186"/>
      <c r="F1157" s="165"/>
      <c r="G1157" s="165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  <c r="U1157" s="165"/>
      <c r="V1157" s="165"/>
      <c r="W1157" s="165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 t="s">
        <v>267</v>
      </c>
      <c r="AH1157" s="166">
        <v>0</v>
      </c>
      <c r="AI1157" s="166"/>
      <c r="AJ1157" s="166"/>
      <c r="AK1157" s="166"/>
      <c r="AL1157" s="166"/>
      <c r="AM1157" s="166"/>
      <c r="AN1157" s="166"/>
      <c r="AO1157" s="166"/>
      <c r="AP1157" s="166"/>
      <c r="AQ1157" s="166"/>
      <c r="AR1157" s="166"/>
      <c r="AS1157" s="166"/>
      <c r="AT1157" s="166"/>
      <c r="AU1157" s="166"/>
      <c r="AV1157" s="166"/>
      <c r="AW1157" s="166"/>
      <c r="AX1157" s="166"/>
      <c r="AY1157" s="166"/>
      <c r="AZ1157" s="166"/>
      <c r="BA1157" s="166"/>
      <c r="BB1157" s="166"/>
      <c r="BC1157" s="166"/>
      <c r="BD1157" s="166"/>
      <c r="BE1157" s="166"/>
      <c r="BF1157" s="166"/>
      <c r="BG1157" s="166"/>
      <c r="BH1157" s="166"/>
    </row>
    <row r="1158" spans="1:60" ht="12.75" outlineLevel="1">
      <c r="A1158" s="182"/>
      <c r="B1158" s="183"/>
      <c r="C1158" s="184" t="s">
        <v>1627</v>
      </c>
      <c r="D1158" s="185"/>
      <c r="E1158" s="186">
        <v>0.04166</v>
      </c>
      <c r="F1158" s="165"/>
      <c r="G1158" s="165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  <c r="U1158" s="165"/>
      <c r="V1158" s="165"/>
      <c r="W1158" s="165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 t="s">
        <v>267</v>
      </c>
      <c r="AH1158" s="166">
        <v>0</v>
      </c>
      <c r="AI1158" s="166"/>
      <c r="AJ1158" s="166"/>
      <c r="AK1158" s="166"/>
      <c r="AL1158" s="166"/>
      <c r="AM1158" s="166"/>
      <c r="AN1158" s="166"/>
      <c r="AO1158" s="166"/>
      <c r="AP1158" s="166"/>
      <c r="AQ1158" s="166"/>
      <c r="AR1158" s="166"/>
      <c r="AS1158" s="166"/>
      <c r="AT1158" s="166"/>
      <c r="AU1158" s="166"/>
      <c r="AV1158" s="166"/>
      <c r="AW1158" s="166"/>
      <c r="AX1158" s="166"/>
      <c r="AY1158" s="166"/>
      <c r="AZ1158" s="166"/>
      <c r="BA1158" s="166"/>
      <c r="BB1158" s="166"/>
      <c r="BC1158" s="166"/>
      <c r="BD1158" s="166"/>
      <c r="BE1158" s="166"/>
      <c r="BF1158" s="166"/>
      <c r="BG1158" s="166"/>
      <c r="BH1158" s="166"/>
    </row>
    <row r="1159" spans="1:60" ht="22.5" outlineLevel="1">
      <c r="A1159" s="167">
        <v>412</v>
      </c>
      <c r="B1159" s="168" t="s">
        <v>1628</v>
      </c>
      <c r="C1159" s="169" t="s">
        <v>1629</v>
      </c>
      <c r="D1159" s="170" t="s">
        <v>366</v>
      </c>
      <c r="E1159" s="171">
        <v>0.26357</v>
      </c>
      <c r="F1159" s="172"/>
      <c r="G1159" s="173">
        <f>ROUND(E1159*F1159,2)</f>
        <v>0</v>
      </c>
      <c r="H1159" s="164"/>
      <c r="I1159" s="165">
        <f>ROUND(E1159*H1159,2)</f>
        <v>0</v>
      </c>
      <c r="J1159" s="164"/>
      <c r="K1159" s="165">
        <f>ROUND(E1159*J1159,2)</f>
        <v>0</v>
      </c>
      <c r="L1159" s="165">
        <v>21</v>
      </c>
      <c r="M1159" s="165">
        <f>G1159*(1+L1159/100)</f>
        <v>0</v>
      </c>
      <c r="N1159" s="165">
        <v>0</v>
      </c>
      <c r="O1159" s="165">
        <f>ROUND(E1159*N1159,2)</f>
        <v>0</v>
      </c>
      <c r="P1159" s="165">
        <v>0</v>
      </c>
      <c r="Q1159" s="165">
        <f>ROUND(E1159*P1159,2)</f>
        <v>0</v>
      </c>
      <c r="R1159" s="165" t="s">
        <v>219</v>
      </c>
      <c r="S1159" s="165" t="s">
        <v>220</v>
      </c>
      <c r="T1159" s="165" t="s">
        <v>221</v>
      </c>
      <c r="U1159" s="165">
        <v>0</v>
      </c>
      <c r="V1159" s="165">
        <f>ROUND(E1159*U1159,2)</f>
        <v>0</v>
      </c>
      <c r="W1159" s="165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 t="s">
        <v>222</v>
      </c>
      <c r="AH1159" s="166"/>
      <c r="AI1159" s="166"/>
      <c r="AJ1159" s="166"/>
      <c r="AK1159" s="166"/>
      <c r="AL1159" s="166"/>
      <c r="AM1159" s="166"/>
      <c r="AN1159" s="166"/>
      <c r="AO1159" s="166"/>
      <c r="AP1159" s="166"/>
      <c r="AQ1159" s="166"/>
      <c r="AR1159" s="166"/>
      <c r="AS1159" s="166"/>
      <c r="AT1159" s="166"/>
      <c r="AU1159" s="166"/>
      <c r="AV1159" s="166"/>
      <c r="AW1159" s="166"/>
      <c r="AX1159" s="166"/>
      <c r="AY1159" s="166"/>
      <c r="AZ1159" s="166"/>
      <c r="BA1159" s="166"/>
      <c r="BB1159" s="166"/>
      <c r="BC1159" s="166"/>
      <c r="BD1159" s="166"/>
      <c r="BE1159" s="166"/>
      <c r="BF1159" s="166"/>
      <c r="BG1159" s="166"/>
      <c r="BH1159" s="166"/>
    </row>
    <row r="1160" spans="1:60" ht="12.75" outlineLevel="1">
      <c r="A1160" s="182"/>
      <c r="B1160" s="183"/>
      <c r="C1160" s="184" t="s">
        <v>1578</v>
      </c>
      <c r="D1160" s="185"/>
      <c r="E1160" s="186"/>
      <c r="F1160" s="165"/>
      <c r="G1160" s="165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  <c r="U1160" s="165"/>
      <c r="V1160" s="165"/>
      <c r="W1160" s="165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 t="s">
        <v>267</v>
      </c>
      <c r="AH1160" s="166">
        <v>0</v>
      </c>
      <c r="AI1160" s="166"/>
      <c r="AJ1160" s="166"/>
      <c r="AK1160" s="166"/>
      <c r="AL1160" s="166"/>
      <c r="AM1160" s="166"/>
      <c r="AN1160" s="166"/>
      <c r="AO1160" s="166"/>
      <c r="AP1160" s="166"/>
      <c r="AQ1160" s="166"/>
      <c r="AR1160" s="166"/>
      <c r="AS1160" s="166"/>
      <c r="AT1160" s="166"/>
      <c r="AU1160" s="166"/>
      <c r="AV1160" s="166"/>
      <c r="AW1160" s="166"/>
      <c r="AX1160" s="166"/>
      <c r="AY1160" s="166"/>
      <c r="AZ1160" s="166"/>
      <c r="BA1160" s="166"/>
      <c r="BB1160" s="166"/>
      <c r="BC1160" s="166"/>
      <c r="BD1160" s="166"/>
      <c r="BE1160" s="166"/>
      <c r="BF1160" s="166"/>
      <c r="BG1160" s="166"/>
      <c r="BH1160" s="166"/>
    </row>
    <row r="1161" spans="1:60" ht="12.75" outlineLevel="1">
      <c r="A1161" s="182"/>
      <c r="B1161" s="183"/>
      <c r="C1161" s="184" t="s">
        <v>1630</v>
      </c>
      <c r="D1161" s="185"/>
      <c r="E1161" s="186">
        <v>0.26357</v>
      </c>
      <c r="F1161" s="165"/>
      <c r="G1161" s="165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  <c r="U1161" s="165"/>
      <c r="V1161" s="165"/>
      <c r="W1161" s="165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 t="s">
        <v>267</v>
      </c>
      <c r="AH1161" s="166">
        <v>0</v>
      </c>
      <c r="AI1161" s="166"/>
      <c r="AJ1161" s="166"/>
      <c r="AK1161" s="166"/>
      <c r="AL1161" s="166"/>
      <c r="AM1161" s="166"/>
      <c r="AN1161" s="166"/>
      <c r="AO1161" s="166"/>
      <c r="AP1161" s="166"/>
      <c r="AQ1161" s="166"/>
      <c r="AR1161" s="166"/>
      <c r="AS1161" s="166"/>
      <c r="AT1161" s="166"/>
      <c r="AU1161" s="166"/>
      <c r="AV1161" s="166"/>
      <c r="AW1161" s="166"/>
      <c r="AX1161" s="166"/>
      <c r="AY1161" s="166"/>
      <c r="AZ1161" s="166"/>
      <c r="BA1161" s="166"/>
      <c r="BB1161" s="166"/>
      <c r="BC1161" s="166"/>
      <c r="BD1161" s="166"/>
      <c r="BE1161" s="166"/>
      <c r="BF1161" s="166"/>
      <c r="BG1161" s="166"/>
      <c r="BH1161" s="166"/>
    </row>
    <row r="1162" spans="1:60" ht="22.5" outlineLevel="1">
      <c r="A1162" s="167">
        <v>413</v>
      </c>
      <c r="B1162" s="168" t="s">
        <v>1628</v>
      </c>
      <c r="C1162" s="169" t="s">
        <v>1629</v>
      </c>
      <c r="D1162" s="170" t="s">
        <v>366</v>
      </c>
      <c r="E1162" s="171">
        <v>0.04422</v>
      </c>
      <c r="F1162" s="172"/>
      <c r="G1162" s="173">
        <f>ROUND(E1162*F1162,2)</f>
        <v>0</v>
      </c>
      <c r="H1162" s="164"/>
      <c r="I1162" s="165">
        <f>ROUND(E1162*H1162,2)</f>
        <v>0</v>
      </c>
      <c r="J1162" s="164"/>
      <c r="K1162" s="165">
        <f>ROUND(E1162*J1162,2)</f>
        <v>0</v>
      </c>
      <c r="L1162" s="165">
        <v>21</v>
      </c>
      <c r="M1162" s="165">
        <f>G1162*(1+L1162/100)</f>
        <v>0</v>
      </c>
      <c r="N1162" s="165">
        <v>0</v>
      </c>
      <c r="O1162" s="165">
        <f>ROUND(E1162*N1162,2)</f>
        <v>0</v>
      </c>
      <c r="P1162" s="165">
        <v>0</v>
      </c>
      <c r="Q1162" s="165">
        <f>ROUND(E1162*P1162,2)</f>
        <v>0</v>
      </c>
      <c r="R1162" s="165" t="s">
        <v>219</v>
      </c>
      <c r="S1162" s="165" t="s">
        <v>220</v>
      </c>
      <c r="T1162" s="165" t="s">
        <v>221</v>
      </c>
      <c r="U1162" s="165">
        <v>0</v>
      </c>
      <c r="V1162" s="165">
        <f>ROUND(E1162*U1162,2)</f>
        <v>0</v>
      </c>
      <c r="W1162" s="165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 t="s">
        <v>222</v>
      </c>
      <c r="AH1162" s="166"/>
      <c r="AI1162" s="166"/>
      <c r="AJ1162" s="166"/>
      <c r="AK1162" s="166"/>
      <c r="AL1162" s="166"/>
      <c r="AM1162" s="166"/>
      <c r="AN1162" s="166"/>
      <c r="AO1162" s="166"/>
      <c r="AP1162" s="166"/>
      <c r="AQ1162" s="166"/>
      <c r="AR1162" s="166"/>
      <c r="AS1162" s="166"/>
      <c r="AT1162" s="166"/>
      <c r="AU1162" s="166"/>
      <c r="AV1162" s="166"/>
      <c r="AW1162" s="166"/>
      <c r="AX1162" s="166"/>
      <c r="AY1162" s="166"/>
      <c r="AZ1162" s="166"/>
      <c r="BA1162" s="166"/>
      <c r="BB1162" s="166"/>
      <c r="BC1162" s="166"/>
      <c r="BD1162" s="166"/>
      <c r="BE1162" s="166"/>
      <c r="BF1162" s="166"/>
      <c r="BG1162" s="166"/>
      <c r="BH1162" s="166"/>
    </row>
    <row r="1163" spans="1:60" ht="12.75" outlineLevel="1">
      <c r="A1163" s="182"/>
      <c r="B1163" s="183"/>
      <c r="C1163" s="184" t="s">
        <v>1631</v>
      </c>
      <c r="D1163" s="185"/>
      <c r="E1163" s="186">
        <v>0.04422</v>
      </c>
      <c r="F1163" s="165"/>
      <c r="G1163" s="165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  <c r="U1163" s="165"/>
      <c r="V1163" s="165"/>
      <c r="W1163" s="165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 t="s">
        <v>267</v>
      </c>
      <c r="AH1163" s="166">
        <v>0</v>
      </c>
      <c r="AI1163" s="166"/>
      <c r="AJ1163" s="166"/>
      <c r="AK1163" s="166"/>
      <c r="AL1163" s="166"/>
      <c r="AM1163" s="166"/>
      <c r="AN1163" s="166"/>
      <c r="AO1163" s="166"/>
      <c r="AP1163" s="166"/>
      <c r="AQ1163" s="166"/>
      <c r="AR1163" s="166"/>
      <c r="AS1163" s="166"/>
      <c r="AT1163" s="166"/>
      <c r="AU1163" s="166"/>
      <c r="AV1163" s="166"/>
      <c r="AW1163" s="166"/>
      <c r="AX1163" s="166"/>
      <c r="AY1163" s="166"/>
      <c r="AZ1163" s="166"/>
      <c r="BA1163" s="166"/>
      <c r="BB1163" s="166"/>
      <c r="BC1163" s="166"/>
      <c r="BD1163" s="166"/>
      <c r="BE1163" s="166"/>
      <c r="BF1163" s="166"/>
      <c r="BG1163" s="166"/>
      <c r="BH1163" s="166"/>
    </row>
    <row r="1164" spans="1:60" ht="22.5" outlineLevel="1">
      <c r="A1164" s="167">
        <v>414</v>
      </c>
      <c r="B1164" s="168" t="s">
        <v>1632</v>
      </c>
      <c r="C1164" s="169" t="s">
        <v>1633</v>
      </c>
      <c r="D1164" s="170" t="s">
        <v>366</v>
      </c>
      <c r="E1164" s="171">
        <v>0.35244000000000003</v>
      </c>
      <c r="F1164" s="172"/>
      <c r="G1164" s="173">
        <f>ROUND(E1164*F1164,2)</f>
        <v>0</v>
      </c>
      <c r="H1164" s="164"/>
      <c r="I1164" s="165">
        <f>ROUND(E1164*H1164,2)</f>
        <v>0</v>
      </c>
      <c r="J1164" s="164"/>
      <c r="K1164" s="165">
        <f>ROUND(E1164*J1164,2)</f>
        <v>0</v>
      </c>
      <c r="L1164" s="165">
        <v>21</v>
      </c>
      <c r="M1164" s="165">
        <f>G1164*(1+L1164/100)</f>
        <v>0</v>
      </c>
      <c r="N1164" s="165">
        <v>0</v>
      </c>
      <c r="O1164" s="165">
        <f>ROUND(E1164*N1164,2)</f>
        <v>0</v>
      </c>
      <c r="P1164" s="165">
        <v>0</v>
      </c>
      <c r="Q1164" s="165">
        <f>ROUND(E1164*P1164,2)</f>
        <v>0</v>
      </c>
      <c r="R1164" s="165" t="s">
        <v>219</v>
      </c>
      <c r="S1164" s="165" t="s">
        <v>220</v>
      </c>
      <c r="T1164" s="165" t="s">
        <v>221</v>
      </c>
      <c r="U1164" s="165">
        <v>0</v>
      </c>
      <c r="V1164" s="165">
        <f>ROUND(E1164*U1164,2)</f>
        <v>0</v>
      </c>
      <c r="W1164" s="165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 t="s">
        <v>222</v>
      </c>
      <c r="AH1164" s="166"/>
      <c r="AI1164" s="166"/>
      <c r="AJ1164" s="166"/>
      <c r="AK1164" s="166"/>
      <c r="AL1164" s="166"/>
      <c r="AM1164" s="166"/>
      <c r="AN1164" s="166"/>
      <c r="AO1164" s="166"/>
      <c r="AP1164" s="166"/>
      <c r="AQ1164" s="166"/>
      <c r="AR1164" s="166"/>
      <c r="AS1164" s="166"/>
      <c r="AT1164" s="166"/>
      <c r="AU1164" s="166"/>
      <c r="AV1164" s="166"/>
      <c r="AW1164" s="166"/>
      <c r="AX1164" s="166"/>
      <c r="AY1164" s="166"/>
      <c r="AZ1164" s="166"/>
      <c r="BA1164" s="166"/>
      <c r="BB1164" s="166"/>
      <c r="BC1164" s="166"/>
      <c r="BD1164" s="166"/>
      <c r="BE1164" s="166"/>
      <c r="BF1164" s="166"/>
      <c r="BG1164" s="166"/>
      <c r="BH1164" s="166"/>
    </row>
    <row r="1165" spans="1:60" ht="12.75" outlineLevel="1">
      <c r="A1165" s="182"/>
      <c r="B1165" s="183"/>
      <c r="C1165" s="184" t="s">
        <v>1634</v>
      </c>
      <c r="D1165" s="185"/>
      <c r="E1165" s="186">
        <v>0.35244000000000003</v>
      </c>
      <c r="F1165" s="165"/>
      <c r="G1165" s="165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  <c r="U1165" s="165"/>
      <c r="V1165" s="165"/>
      <c r="W1165" s="165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 t="s">
        <v>267</v>
      </c>
      <c r="AH1165" s="166">
        <v>0</v>
      </c>
      <c r="AI1165" s="166"/>
      <c r="AJ1165" s="166"/>
      <c r="AK1165" s="166"/>
      <c r="AL1165" s="166"/>
      <c r="AM1165" s="166"/>
      <c r="AN1165" s="166"/>
      <c r="AO1165" s="166"/>
      <c r="AP1165" s="166"/>
      <c r="AQ1165" s="166"/>
      <c r="AR1165" s="166"/>
      <c r="AS1165" s="166"/>
      <c r="AT1165" s="166"/>
      <c r="AU1165" s="166"/>
      <c r="AV1165" s="166"/>
      <c r="AW1165" s="166"/>
      <c r="AX1165" s="166"/>
      <c r="AY1165" s="166"/>
      <c r="AZ1165" s="166"/>
      <c r="BA1165" s="166"/>
      <c r="BB1165" s="166"/>
      <c r="BC1165" s="166"/>
      <c r="BD1165" s="166"/>
      <c r="BE1165" s="166"/>
      <c r="BF1165" s="166"/>
      <c r="BG1165" s="166"/>
      <c r="BH1165" s="166"/>
    </row>
    <row r="1166" spans="1:60" ht="22.5" outlineLevel="1">
      <c r="A1166" s="167">
        <v>415</v>
      </c>
      <c r="B1166" s="168" t="s">
        <v>1635</v>
      </c>
      <c r="C1166" s="169" t="s">
        <v>1636</v>
      </c>
      <c r="D1166" s="170" t="s">
        <v>366</v>
      </c>
      <c r="E1166" s="171">
        <v>0.57015</v>
      </c>
      <c r="F1166" s="172"/>
      <c r="G1166" s="173">
        <f>ROUND(E1166*F1166,2)</f>
        <v>0</v>
      </c>
      <c r="H1166" s="164"/>
      <c r="I1166" s="165">
        <f>ROUND(E1166*H1166,2)</f>
        <v>0</v>
      </c>
      <c r="J1166" s="164"/>
      <c r="K1166" s="165">
        <f>ROUND(E1166*J1166,2)</f>
        <v>0</v>
      </c>
      <c r="L1166" s="165">
        <v>21</v>
      </c>
      <c r="M1166" s="165">
        <f>G1166*(1+L1166/100)</f>
        <v>0</v>
      </c>
      <c r="N1166" s="165">
        <v>0</v>
      </c>
      <c r="O1166" s="165">
        <f>ROUND(E1166*N1166,2)</f>
        <v>0</v>
      </c>
      <c r="P1166" s="165">
        <v>0</v>
      </c>
      <c r="Q1166" s="165">
        <f>ROUND(E1166*P1166,2)</f>
        <v>0</v>
      </c>
      <c r="R1166" s="165" t="s">
        <v>219</v>
      </c>
      <c r="S1166" s="165" t="s">
        <v>220</v>
      </c>
      <c r="T1166" s="165" t="s">
        <v>221</v>
      </c>
      <c r="U1166" s="165">
        <v>0</v>
      </c>
      <c r="V1166" s="165">
        <f>ROUND(E1166*U1166,2)</f>
        <v>0</v>
      </c>
      <c r="W1166" s="165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 t="s">
        <v>222</v>
      </c>
      <c r="AH1166" s="166"/>
      <c r="AI1166" s="166"/>
      <c r="AJ1166" s="166"/>
      <c r="AK1166" s="166"/>
      <c r="AL1166" s="166"/>
      <c r="AM1166" s="166"/>
      <c r="AN1166" s="166"/>
      <c r="AO1166" s="166"/>
      <c r="AP1166" s="166"/>
      <c r="AQ1166" s="166"/>
      <c r="AR1166" s="166"/>
      <c r="AS1166" s="166"/>
      <c r="AT1166" s="166"/>
      <c r="AU1166" s="166"/>
      <c r="AV1166" s="166"/>
      <c r="AW1166" s="166"/>
      <c r="AX1166" s="166"/>
      <c r="AY1166" s="166"/>
      <c r="AZ1166" s="166"/>
      <c r="BA1166" s="166"/>
      <c r="BB1166" s="166"/>
      <c r="BC1166" s="166"/>
      <c r="BD1166" s="166"/>
      <c r="BE1166" s="166"/>
      <c r="BF1166" s="166"/>
      <c r="BG1166" s="166"/>
      <c r="BH1166" s="166"/>
    </row>
    <row r="1167" spans="1:60" ht="12.75" outlineLevel="1">
      <c r="A1167" s="182"/>
      <c r="B1167" s="183"/>
      <c r="C1167" s="184" t="s">
        <v>1590</v>
      </c>
      <c r="D1167" s="185"/>
      <c r="E1167" s="186"/>
      <c r="F1167" s="165"/>
      <c r="G1167" s="165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  <c r="U1167" s="165"/>
      <c r="V1167" s="165"/>
      <c r="W1167" s="165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 t="s">
        <v>267</v>
      </c>
      <c r="AH1167" s="166">
        <v>0</v>
      </c>
      <c r="AI1167" s="166"/>
      <c r="AJ1167" s="166"/>
      <c r="AK1167" s="166"/>
      <c r="AL1167" s="166"/>
      <c r="AM1167" s="166"/>
      <c r="AN1167" s="166"/>
      <c r="AO1167" s="166"/>
      <c r="AP1167" s="166"/>
      <c r="AQ1167" s="166"/>
      <c r="AR1167" s="166"/>
      <c r="AS1167" s="166"/>
      <c r="AT1167" s="166"/>
      <c r="AU1167" s="166"/>
      <c r="AV1167" s="166"/>
      <c r="AW1167" s="166"/>
      <c r="AX1167" s="166"/>
      <c r="AY1167" s="166"/>
      <c r="AZ1167" s="166"/>
      <c r="BA1167" s="166"/>
      <c r="BB1167" s="166"/>
      <c r="BC1167" s="166"/>
      <c r="BD1167" s="166"/>
      <c r="BE1167" s="166"/>
      <c r="BF1167" s="166"/>
      <c r="BG1167" s="166"/>
      <c r="BH1167" s="166"/>
    </row>
    <row r="1168" spans="1:60" ht="12.75" outlineLevel="1">
      <c r="A1168" s="182"/>
      <c r="B1168" s="183"/>
      <c r="C1168" s="184" t="s">
        <v>1637</v>
      </c>
      <c r="D1168" s="185"/>
      <c r="E1168" s="186">
        <v>0.57015</v>
      </c>
      <c r="F1168" s="165"/>
      <c r="G1168" s="165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  <c r="U1168" s="165"/>
      <c r="V1168" s="165"/>
      <c r="W1168" s="165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 t="s">
        <v>267</v>
      </c>
      <c r="AH1168" s="166">
        <v>0</v>
      </c>
      <c r="AI1168" s="166"/>
      <c r="AJ1168" s="166"/>
      <c r="AK1168" s="166"/>
      <c r="AL1168" s="166"/>
      <c r="AM1168" s="166"/>
      <c r="AN1168" s="166"/>
      <c r="AO1168" s="166"/>
      <c r="AP1168" s="166"/>
      <c r="AQ1168" s="166"/>
      <c r="AR1168" s="166"/>
      <c r="AS1168" s="166"/>
      <c r="AT1168" s="166"/>
      <c r="AU1168" s="166"/>
      <c r="AV1168" s="166"/>
      <c r="AW1168" s="166"/>
      <c r="AX1168" s="166"/>
      <c r="AY1168" s="166"/>
      <c r="AZ1168" s="166"/>
      <c r="BA1168" s="166"/>
      <c r="BB1168" s="166"/>
      <c r="BC1168" s="166"/>
      <c r="BD1168" s="166"/>
      <c r="BE1168" s="166"/>
      <c r="BF1168" s="166"/>
      <c r="BG1168" s="166"/>
      <c r="BH1168" s="166"/>
    </row>
    <row r="1169" spans="1:60" ht="22.5" outlineLevel="1">
      <c r="A1169" s="167">
        <v>416</v>
      </c>
      <c r="B1169" s="168" t="s">
        <v>1638</v>
      </c>
      <c r="C1169" s="169" t="s">
        <v>1639</v>
      </c>
      <c r="D1169" s="170" t="s">
        <v>366</v>
      </c>
      <c r="E1169" s="171">
        <v>0.0499</v>
      </c>
      <c r="F1169" s="172"/>
      <c r="G1169" s="173">
        <f>ROUND(E1169*F1169,2)</f>
        <v>0</v>
      </c>
      <c r="H1169" s="164"/>
      <c r="I1169" s="165">
        <f>ROUND(E1169*H1169,2)</f>
        <v>0</v>
      </c>
      <c r="J1169" s="164"/>
      <c r="K1169" s="165">
        <f>ROUND(E1169*J1169,2)</f>
        <v>0</v>
      </c>
      <c r="L1169" s="165">
        <v>21</v>
      </c>
      <c r="M1169" s="165">
        <f>G1169*(1+L1169/100)</f>
        <v>0</v>
      </c>
      <c r="N1169" s="165">
        <v>0</v>
      </c>
      <c r="O1169" s="165">
        <f>ROUND(E1169*N1169,2)</f>
        <v>0</v>
      </c>
      <c r="P1169" s="165">
        <v>0</v>
      </c>
      <c r="Q1169" s="165">
        <f>ROUND(E1169*P1169,2)</f>
        <v>0</v>
      </c>
      <c r="R1169" s="165" t="s">
        <v>219</v>
      </c>
      <c r="S1169" s="165" t="s">
        <v>220</v>
      </c>
      <c r="T1169" s="165" t="s">
        <v>221</v>
      </c>
      <c r="U1169" s="165">
        <v>0</v>
      </c>
      <c r="V1169" s="165">
        <f>ROUND(E1169*U1169,2)</f>
        <v>0</v>
      </c>
      <c r="W1169" s="165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 t="s">
        <v>222</v>
      </c>
      <c r="AH1169" s="166"/>
      <c r="AI1169" s="166"/>
      <c r="AJ1169" s="166"/>
      <c r="AK1169" s="166"/>
      <c r="AL1169" s="166"/>
      <c r="AM1169" s="166"/>
      <c r="AN1169" s="166"/>
      <c r="AO1169" s="166"/>
      <c r="AP1169" s="166"/>
      <c r="AQ1169" s="166"/>
      <c r="AR1169" s="166"/>
      <c r="AS1169" s="166"/>
      <c r="AT1169" s="166"/>
      <c r="AU1169" s="166"/>
      <c r="AV1169" s="166"/>
      <c r="AW1169" s="166"/>
      <c r="AX1169" s="166"/>
      <c r="AY1169" s="166"/>
      <c r="AZ1169" s="166"/>
      <c r="BA1169" s="166"/>
      <c r="BB1169" s="166"/>
      <c r="BC1169" s="166"/>
      <c r="BD1169" s="166"/>
      <c r="BE1169" s="166"/>
      <c r="BF1169" s="166"/>
      <c r="BG1169" s="166"/>
      <c r="BH1169" s="166"/>
    </row>
    <row r="1170" spans="1:60" ht="12.75" outlineLevel="1">
      <c r="A1170" s="182"/>
      <c r="B1170" s="183"/>
      <c r="C1170" s="184" t="s">
        <v>1590</v>
      </c>
      <c r="D1170" s="185"/>
      <c r="E1170" s="186"/>
      <c r="F1170" s="165"/>
      <c r="G1170" s="165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  <c r="U1170" s="165"/>
      <c r="V1170" s="165"/>
      <c r="W1170" s="165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 t="s">
        <v>267</v>
      </c>
      <c r="AH1170" s="166">
        <v>0</v>
      </c>
      <c r="AI1170" s="166"/>
      <c r="AJ1170" s="166"/>
      <c r="AK1170" s="166"/>
      <c r="AL1170" s="166"/>
      <c r="AM1170" s="166"/>
      <c r="AN1170" s="166"/>
      <c r="AO1170" s="166"/>
      <c r="AP1170" s="166"/>
      <c r="AQ1170" s="166"/>
      <c r="AR1170" s="166"/>
      <c r="AS1170" s="166"/>
      <c r="AT1170" s="166"/>
      <c r="AU1170" s="166"/>
      <c r="AV1170" s="166"/>
      <c r="AW1170" s="166"/>
      <c r="AX1170" s="166"/>
      <c r="AY1170" s="166"/>
      <c r="AZ1170" s="166"/>
      <c r="BA1170" s="166"/>
      <c r="BB1170" s="166"/>
      <c r="BC1170" s="166"/>
      <c r="BD1170" s="166"/>
      <c r="BE1170" s="166"/>
      <c r="BF1170" s="166"/>
      <c r="BG1170" s="166"/>
      <c r="BH1170" s="166"/>
    </row>
    <row r="1171" spans="1:60" ht="12.75" outlineLevel="1">
      <c r="A1171" s="182"/>
      <c r="B1171" s="183"/>
      <c r="C1171" s="184" t="s">
        <v>1640</v>
      </c>
      <c r="D1171" s="185"/>
      <c r="E1171" s="186">
        <v>0.0499</v>
      </c>
      <c r="F1171" s="165"/>
      <c r="G1171" s="165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  <c r="U1171" s="165"/>
      <c r="V1171" s="165"/>
      <c r="W1171" s="165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 t="s">
        <v>267</v>
      </c>
      <c r="AH1171" s="166">
        <v>0</v>
      </c>
      <c r="AI1171" s="166"/>
      <c r="AJ1171" s="166"/>
      <c r="AK1171" s="166"/>
      <c r="AL1171" s="166"/>
      <c r="AM1171" s="166"/>
      <c r="AN1171" s="166"/>
      <c r="AO1171" s="166"/>
      <c r="AP1171" s="166"/>
      <c r="AQ1171" s="166"/>
      <c r="AR1171" s="166"/>
      <c r="AS1171" s="166"/>
      <c r="AT1171" s="166"/>
      <c r="AU1171" s="166"/>
      <c r="AV1171" s="166"/>
      <c r="AW1171" s="166"/>
      <c r="AX1171" s="166"/>
      <c r="AY1171" s="166"/>
      <c r="AZ1171" s="166"/>
      <c r="BA1171" s="166"/>
      <c r="BB1171" s="166"/>
      <c r="BC1171" s="166"/>
      <c r="BD1171" s="166"/>
      <c r="BE1171" s="166"/>
      <c r="BF1171" s="166"/>
      <c r="BG1171" s="166"/>
      <c r="BH1171" s="166"/>
    </row>
    <row r="1172" spans="1:60" ht="22.5" outlineLevel="1">
      <c r="A1172" s="167">
        <v>417</v>
      </c>
      <c r="B1172" s="168" t="s">
        <v>1638</v>
      </c>
      <c r="C1172" s="169" t="s">
        <v>1639</v>
      </c>
      <c r="D1172" s="170" t="s">
        <v>366</v>
      </c>
      <c r="E1172" s="171">
        <v>0.038860000000000006</v>
      </c>
      <c r="F1172" s="172"/>
      <c r="G1172" s="173">
        <f>ROUND(E1172*F1172,2)</f>
        <v>0</v>
      </c>
      <c r="H1172" s="164"/>
      <c r="I1172" s="165">
        <f>ROUND(E1172*H1172,2)</f>
        <v>0</v>
      </c>
      <c r="J1172" s="164"/>
      <c r="K1172" s="165">
        <f>ROUND(E1172*J1172,2)</f>
        <v>0</v>
      </c>
      <c r="L1172" s="165">
        <v>21</v>
      </c>
      <c r="M1172" s="165">
        <f>G1172*(1+L1172/100)</f>
        <v>0</v>
      </c>
      <c r="N1172" s="165">
        <v>0</v>
      </c>
      <c r="O1172" s="165">
        <f>ROUND(E1172*N1172,2)</f>
        <v>0</v>
      </c>
      <c r="P1172" s="165">
        <v>0</v>
      </c>
      <c r="Q1172" s="165">
        <f>ROUND(E1172*P1172,2)</f>
        <v>0</v>
      </c>
      <c r="R1172" s="165" t="s">
        <v>219</v>
      </c>
      <c r="S1172" s="165" t="s">
        <v>220</v>
      </c>
      <c r="T1172" s="165" t="s">
        <v>221</v>
      </c>
      <c r="U1172" s="165">
        <v>0</v>
      </c>
      <c r="V1172" s="165">
        <f>ROUND(E1172*U1172,2)</f>
        <v>0</v>
      </c>
      <c r="W1172" s="165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 t="s">
        <v>222</v>
      </c>
      <c r="AH1172" s="166"/>
      <c r="AI1172" s="166"/>
      <c r="AJ1172" s="166"/>
      <c r="AK1172" s="166"/>
      <c r="AL1172" s="166"/>
      <c r="AM1172" s="166"/>
      <c r="AN1172" s="166"/>
      <c r="AO1172" s="166"/>
      <c r="AP1172" s="166"/>
      <c r="AQ1172" s="166"/>
      <c r="AR1172" s="166"/>
      <c r="AS1172" s="166"/>
      <c r="AT1172" s="166"/>
      <c r="AU1172" s="166"/>
      <c r="AV1172" s="166"/>
      <c r="AW1172" s="166"/>
      <c r="AX1172" s="166"/>
      <c r="AY1172" s="166"/>
      <c r="AZ1172" s="166"/>
      <c r="BA1172" s="166"/>
      <c r="BB1172" s="166"/>
      <c r="BC1172" s="166"/>
      <c r="BD1172" s="166"/>
      <c r="BE1172" s="166"/>
      <c r="BF1172" s="166"/>
      <c r="BG1172" s="166"/>
      <c r="BH1172" s="166"/>
    </row>
    <row r="1173" spans="1:60" ht="12.75" outlineLevel="1">
      <c r="A1173" s="182"/>
      <c r="B1173" s="183"/>
      <c r="C1173" s="184" t="s">
        <v>1641</v>
      </c>
      <c r="D1173" s="185"/>
      <c r="E1173" s="186">
        <v>0.031090000000000003</v>
      </c>
      <c r="F1173" s="165"/>
      <c r="G1173" s="165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  <c r="U1173" s="165"/>
      <c r="V1173" s="165"/>
      <c r="W1173" s="165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 t="s">
        <v>267</v>
      </c>
      <c r="AH1173" s="166">
        <v>0</v>
      </c>
      <c r="AI1173" s="166"/>
      <c r="AJ1173" s="166"/>
      <c r="AK1173" s="166"/>
      <c r="AL1173" s="166"/>
      <c r="AM1173" s="166"/>
      <c r="AN1173" s="166"/>
      <c r="AO1173" s="166"/>
      <c r="AP1173" s="166"/>
      <c r="AQ1173" s="166"/>
      <c r="AR1173" s="166"/>
      <c r="AS1173" s="166"/>
      <c r="AT1173" s="166"/>
      <c r="AU1173" s="166"/>
      <c r="AV1173" s="166"/>
      <c r="AW1173" s="166"/>
      <c r="AX1173" s="166"/>
      <c r="AY1173" s="166"/>
      <c r="AZ1173" s="166"/>
      <c r="BA1173" s="166"/>
      <c r="BB1173" s="166"/>
      <c r="BC1173" s="166"/>
      <c r="BD1173" s="166"/>
      <c r="BE1173" s="166"/>
      <c r="BF1173" s="166"/>
      <c r="BG1173" s="166"/>
      <c r="BH1173" s="166"/>
    </row>
    <row r="1174" spans="1:60" ht="12.75" outlineLevel="1">
      <c r="A1174" s="182"/>
      <c r="B1174" s="183"/>
      <c r="C1174" s="184" t="s">
        <v>1642</v>
      </c>
      <c r="D1174" s="185"/>
      <c r="E1174" s="186">
        <v>0.007770000000000001</v>
      </c>
      <c r="F1174" s="165"/>
      <c r="G1174" s="165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  <c r="U1174" s="165"/>
      <c r="V1174" s="165"/>
      <c r="W1174" s="165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 t="s">
        <v>267</v>
      </c>
      <c r="AH1174" s="166">
        <v>0</v>
      </c>
      <c r="AI1174" s="166"/>
      <c r="AJ1174" s="166"/>
      <c r="AK1174" s="166"/>
      <c r="AL1174" s="166"/>
      <c r="AM1174" s="166"/>
      <c r="AN1174" s="166"/>
      <c r="AO1174" s="166"/>
      <c r="AP1174" s="166"/>
      <c r="AQ1174" s="166"/>
      <c r="AR1174" s="166"/>
      <c r="AS1174" s="166"/>
      <c r="AT1174" s="166"/>
      <c r="AU1174" s="166"/>
      <c r="AV1174" s="166"/>
      <c r="AW1174" s="166"/>
      <c r="AX1174" s="166"/>
      <c r="AY1174" s="166"/>
      <c r="AZ1174" s="166"/>
      <c r="BA1174" s="166"/>
      <c r="BB1174" s="166"/>
      <c r="BC1174" s="166"/>
      <c r="BD1174" s="166"/>
      <c r="BE1174" s="166"/>
      <c r="BF1174" s="166"/>
      <c r="BG1174" s="166"/>
      <c r="BH1174" s="166"/>
    </row>
    <row r="1175" spans="1:60" ht="12.75" outlineLevel="1">
      <c r="A1175" s="167">
        <v>418</v>
      </c>
      <c r="B1175" s="168" t="s">
        <v>1643</v>
      </c>
      <c r="C1175" s="169" t="s">
        <v>1644</v>
      </c>
      <c r="D1175" s="170" t="s">
        <v>366</v>
      </c>
      <c r="E1175" s="171">
        <v>0.26667</v>
      </c>
      <c r="F1175" s="172"/>
      <c r="G1175" s="173">
        <f>ROUND(E1175*F1175,2)</f>
        <v>0</v>
      </c>
      <c r="H1175" s="164"/>
      <c r="I1175" s="165">
        <f>ROUND(E1175*H1175,2)</f>
        <v>0</v>
      </c>
      <c r="J1175" s="164"/>
      <c r="K1175" s="165">
        <f>ROUND(E1175*J1175,2)</f>
        <v>0</v>
      </c>
      <c r="L1175" s="165">
        <v>21</v>
      </c>
      <c r="M1175" s="165">
        <f>G1175*(1+L1175/100)</f>
        <v>0</v>
      </c>
      <c r="N1175" s="165">
        <v>0</v>
      </c>
      <c r="O1175" s="165">
        <f>ROUND(E1175*N1175,2)</f>
        <v>0</v>
      </c>
      <c r="P1175" s="165">
        <v>0</v>
      </c>
      <c r="Q1175" s="165">
        <f>ROUND(E1175*P1175,2)</f>
        <v>0</v>
      </c>
      <c r="R1175" s="165"/>
      <c r="S1175" s="165" t="s">
        <v>243</v>
      </c>
      <c r="T1175" s="165" t="s">
        <v>221</v>
      </c>
      <c r="U1175" s="165">
        <v>0</v>
      </c>
      <c r="V1175" s="165">
        <f>ROUND(E1175*U1175,2)</f>
        <v>0</v>
      </c>
      <c r="W1175" s="165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 t="s">
        <v>840</v>
      </c>
      <c r="AH1175" s="166"/>
      <c r="AI1175" s="166"/>
      <c r="AJ1175" s="166"/>
      <c r="AK1175" s="166"/>
      <c r="AL1175" s="166"/>
      <c r="AM1175" s="166"/>
      <c r="AN1175" s="166"/>
      <c r="AO1175" s="166"/>
      <c r="AP1175" s="166"/>
      <c r="AQ1175" s="166"/>
      <c r="AR1175" s="166"/>
      <c r="AS1175" s="166"/>
      <c r="AT1175" s="166"/>
      <c r="AU1175" s="166"/>
      <c r="AV1175" s="166"/>
      <c r="AW1175" s="166"/>
      <c r="AX1175" s="166"/>
      <c r="AY1175" s="166"/>
      <c r="AZ1175" s="166"/>
      <c r="BA1175" s="166"/>
      <c r="BB1175" s="166"/>
      <c r="BC1175" s="166"/>
      <c r="BD1175" s="166"/>
      <c r="BE1175" s="166"/>
      <c r="BF1175" s="166"/>
      <c r="BG1175" s="166"/>
      <c r="BH1175" s="166"/>
    </row>
    <row r="1176" spans="1:60" ht="12.75" outlineLevel="1">
      <c r="A1176" s="182"/>
      <c r="B1176" s="183"/>
      <c r="C1176" s="184" t="s">
        <v>1645</v>
      </c>
      <c r="D1176" s="185"/>
      <c r="E1176" s="186">
        <v>0.06</v>
      </c>
      <c r="F1176" s="165"/>
      <c r="G1176" s="165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  <c r="U1176" s="165"/>
      <c r="V1176" s="165"/>
      <c r="W1176" s="165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 t="s">
        <v>267</v>
      </c>
      <c r="AH1176" s="166">
        <v>0</v>
      </c>
      <c r="AI1176" s="166"/>
      <c r="AJ1176" s="166"/>
      <c r="AK1176" s="166"/>
      <c r="AL1176" s="166"/>
      <c r="AM1176" s="166"/>
      <c r="AN1176" s="166"/>
      <c r="AO1176" s="166"/>
      <c r="AP1176" s="166"/>
      <c r="AQ1176" s="166"/>
      <c r="AR1176" s="166"/>
      <c r="AS1176" s="166"/>
      <c r="AT1176" s="166"/>
      <c r="AU1176" s="166"/>
      <c r="AV1176" s="166"/>
      <c r="AW1176" s="166"/>
      <c r="AX1176" s="166"/>
      <c r="AY1176" s="166"/>
      <c r="AZ1176" s="166"/>
      <c r="BA1176" s="166"/>
      <c r="BB1176" s="166"/>
      <c r="BC1176" s="166"/>
      <c r="BD1176" s="166"/>
      <c r="BE1176" s="166"/>
      <c r="BF1176" s="166"/>
      <c r="BG1176" s="166"/>
      <c r="BH1176" s="166"/>
    </row>
    <row r="1177" spans="1:60" ht="12.75" outlineLevel="1">
      <c r="A1177" s="182"/>
      <c r="B1177" s="183"/>
      <c r="C1177" s="184" t="s">
        <v>1646</v>
      </c>
      <c r="D1177" s="185"/>
      <c r="E1177" s="186">
        <v>0.20667000000000002</v>
      </c>
      <c r="F1177" s="165"/>
      <c r="G1177" s="165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  <c r="U1177" s="165"/>
      <c r="V1177" s="165"/>
      <c r="W1177" s="165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 t="s">
        <v>267</v>
      </c>
      <c r="AH1177" s="166">
        <v>0</v>
      </c>
      <c r="AI1177" s="166"/>
      <c r="AJ1177" s="166"/>
      <c r="AK1177" s="166"/>
      <c r="AL1177" s="166"/>
      <c r="AM1177" s="166"/>
      <c r="AN1177" s="166"/>
      <c r="AO1177" s="166"/>
      <c r="AP1177" s="166"/>
      <c r="AQ1177" s="166"/>
      <c r="AR1177" s="166"/>
      <c r="AS1177" s="166"/>
      <c r="AT1177" s="166"/>
      <c r="AU1177" s="166"/>
      <c r="AV1177" s="166"/>
      <c r="AW1177" s="166"/>
      <c r="AX1177" s="166"/>
      <c r="AY1177" s="166"/>
      <c r="AZ1177" s="166"/>
      <c r="BA1177" s="166"/>
      <c r="BB1177" s="166"/>
      <c r="BC1177" s="166"/>
      <c r="BD1177" s="166"/>
      <c r="BE1177" s="166"/>
      <c r="BF1177" s="166"/>
      <c r="BG1177" s="166"/>
      <c r="BH1177" s="166"/>
    </row>
    <row r="1178" spans="1:60" ht="12.75" outlineLevel="1">
      <c r="A1178" s="167">
        <v>419</v>
      </c>
      <c r="B1178" s="168" t="s">
        <v>1647</v>
      </c>
      <c r="C1178" s="169" t="s">
        <v>1648</v>
      </c>
      <c r="D1178" s="170" t="s">
        <v>366</v>
      </c>
      <c r="E1178" s="171">
        <v>0.32412</v>
      </c>
      <c r="F1178" s="172"/>
      <c r="G1178" s="173">
        <f>ROUND(E1178*F1178,2)</f>
        <v>0</v>
      </c>
      <c r="H1178" s="164"/>
      <c r="I1178" s="165">
        <f>ROUND(E1178*H1178,2)</f>
        <v>0</v>
      </c>
      <c r="J1178" s="164"/>
      <c r="K1178" s="165">
        <f>ROUND(E1178*J1178,2)</f>
        <v>0</v>
      </c>
      <c r="L1178" s="165">
        <v>21</v>
      </c>
      <c r="M1178" s="165">
        <f>G1178*(1+L1178/100)</f>
        <v>0</v>
      </c>
      <c r="N1178" s="165">
        <v>0</v>
      </c>
      <c r="O1178" s="165">
        <f>ROUND(E1178*N1178,2)</f>
        <v>0</v>
      </c>
      <c r="P1178" s="165">
        <v>0</v>
      </c>
      <c r="Q1178" s="165">
        <f>ROUND(E1178*P1178,2)</f>
        <v>0</v>
      </c>
      <c r="R1178" s="165"/>
      <c r="S1178" s="165" t="s">
        <v>243</v>
      </c>
      <c r="T1178" s="165" t="s">
        <v>221</v>
      </c>
      <c r="U1178" s="165">
        <v>0</v>
      </c>
      <c r="V1178" s="165">
        <f>ROUND(E1178*U1178,2)</f>
        <v>0</v>
      </c>
      <c r="W1178" s="165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 t="s">
        <v>840</v>
      </c>
      <c r="AH1178" s="166"/>
      <c r="AI1178" s="166"/>
      <c r="AJ1178" s="166"/>
      <c r="AK1178" s="166"/>
      <c r="AL1178" s="166"/>
      <c r="AM1178" s="166"/>
      <c r="AN1178" s="166"/>
      <c r="AO1178" s="166"/>
      <c r="AP1178" s="166"/>
      <c r="AQ1178" s="166"/>
      <c r="AR1178" s="166"/>
      <c r="AS1178" s="166"/>
      <c r="AT1178" s="166"/>
      <c r="AU1178" s="166"/>
      <c r="AV1178" s="166"/>
      <c r="AW1178" s="166"/>
      <c r="AX1178" s="166"/>
      <c r="AY1178" s="166"/>
      <c r="AZ1178" s="166"/>
      <c r="BA1178" s="166"/>
      <c r="BB1178" s="166"/>
      <c r="BC1178" s="166"/>
      <c r="BD1178" s="166"/>
      <c r="BE1178" s="166"/>
      <c r="BF1178" s="166"/>
      <c r="BG1178" s="166"/>
      <c r="BH1178" s="166"/>
    </row>
    <row r="1179" spans="1:60" ht="12.75" outlineLevel="1">
      <c r="A1179" s="182"/>
      <c r="B1179" s="183"/>
      <c r="C1179" s="184" t="s">
        <v>1585</v>
      </c>
      <c r="D1179" s="185"/>
      <c r="E1179" s="186"/>
      <c r="F1179" s="165"/>
      <c r="G1179" s="165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  <c r="U1179" s="165"/>
      <c r="V1179" s="165"/>
      <c r="W1179" s="165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 t="s">
        <v>267</v>
      </c>
      <c r="AH1179" s="166">
        <v>0</v>
      </c>
      <c r="AI1179" s="166"/>
      <c r="AJ1179" s="166"/>
      <c r="AK1179" s="166"/>
      <c r="AL1179" s="166"/>
      <c r="AM1179" s="166"/>
      <c r="AN1179" s="166"/>
      <c r="AO1179" s="166"/>
      <c r="AP1179" s="166"/>
      <c r="AQ1179" s="166"/>
      <c r="AR1179" s="166"/>
      <c r="AS1179" s="166"/>
      <c r="AT1179" s="166"/>
      <c r="AU1179" s="166"/>
      <c r="AV1179" s="166"/>
      <c r="AW1179" s="166"/>
      <c r="AX1179" s="166"/>
      <c r="AY1179" s="166"/>
      <c r="AZ1179" s="166"/>
      <c r="BA1179" s="166"/>
      <c r="BB1179" s="166"/>
      <c r="BC1179" s="166"/>
      <c r="BD1179" s="166"/>
      <c r="BE1179" s="166"/>
      <c r="BF1179" s="166"/>
      <c r="BG1179" s="166"/>
      <c r="BH1179" s="166"/>
    </row>
    <row r="1180" spans="1:60" ht="12.75" outlineLevel="1">
      <c r="A1180" s="182"/>
      <c r="B1180" s="183"/>
      <c r="C1180" s="184" t="s">
        <v>1649</v>
      </c>
      <c r="D1180" s="185"/>
      <c r="E1180" s="186">
        <v>0.29593</v>
      </c>
      <c r="F1180" s="165"/>
      <c r="G1180" s="165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  <c r="U1180" s="165"/>
      <c r="V1180" s="165"/>
      <c r="W1180" s="165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 t="s">
        <v>267</v>
      </c>
      <c r="AH1180" s="166">
        <v>0</v>
      </c>
      <c r="AI1180" s="166"/>
      <c r="AJ1180" s="166"/>
      <c r="AK1180" s="166"/>
      <c r="AL1180" s="166"/>
      <c r="AM1180" s="166"/>
      <c r="AN1180" s="166"/>
      <c r="AO1180" s="166"/>
      <c r="AP1180" s="166"/>
      <c r="AQ1180" s="166"/>
      <c r="AR1180" s="166"/>
      <c r="AS1180" s="166"/>
      <c r="AT1180" s="166"/>
      <c r="AU1180" s="166"/>
      <c r="AV1180" s="166"/>
      <c r="AW1180" s="166"/>
      <c r="AX1180" s="166"/>
      <c r="AY1180" s="166"/>
      <c r="AZ1180" s="166"/>
      <c r="BA1180" s="166"/>
      <c r="BB1180" s="166"/>
      <c r="BC1180" s="166"/>
      <c r="BD1180" s="166"/>
      <c r="BE1180" s="166"/>
      <c r="BF1180" s="166"/>
      <c r="BG1180" s="166"/>
      <c r="BH1180" s="166"/>
    </row>
    <row r="1181" spans="1:60" ht="12.75" outlineLevel="1">
      <c r="A1181" s="182"/>
      <c r="B1181" s="183"/>
      <c r="C1181" s="184" t="s">
        <v>1650</v>
      </c>
      <c r="D1181" s="185"/>
      <c r="E1181" s="186">
        <v>0.028180000000000004</v>
      </c>
      <c r="F1181" s="165"/>
      <c r="G1181" s="165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  <c r="U1181" s="165"/>
      <c r="V1181" s="165"/>
      <c r="W1181" s="165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 t="s">
        <v>267</v>
      </c>
      <c r="AH1181" s="166">
        <v>0</v>
      </c>
      <c r="AI1181" s="166"/>
      <c r="AJ1181" s="166"/>
      <c r="AK1181" s="166"/>
      <c r="AL1181" s="166"/>
      <c r="AM1181" s="166"/>
      <c r="AN1181" s="166"/>
      <c r="AO1181" s="166"/>
      <c r="AP1181" s="166"/>
      <c r="AQ1181" s="166"/>
      <c r="AR1181" s="166"/>
      <c r="AS1181" s="166"/>
      <c r="AT1181" s="166"/>
      <c r="AU1181" s="166"/>
      <c r="AV1181" s="166"/>
      <c r="AW1181" s="166"/>
      <c r="AX1181" s="166"/>
      <c r="AY1181" s="166"/>
      <c r="AZ1181" s="166"/>
      <c r="BA1181" s="166"/>
      <c r="BB1181" s="166"/>
      <c r="BC1181" s="166"/>
      <c r="BD1181" s="166"/>
      <c r="BE1181" s="166"/>
      <c r="BF1181" s="166"/>
      <c r="BG1181" s="166"/>
      <c r="BH1181" s="166"/>
    </row>
    <row r="1182" spans="1:60" ht="12.75" outlineLevel="1">
      <c r="A1182" s="167">
        <v>420</v>
      </c>
      <c r="B1182" s="168" t="s">
        <v>1651</v>
      </c>
      <c r="C1182" s="169" t="s">
        <v>1652</v>
      </c>
      <c r="D1182" s="170" t="s">
        <v>366</v>
      </c>
      <c r="E1182" s="171">
        <v>0.52244</v>
      </c>
      <c r="F1182" s="172"/>
      <c r="G1182" s="173">
        <f>ROUND(E1182*F1182,2)</f>
        <v>0</v>
      </c>
      <c r="H1182" s="164"/>
      <c r="I1182" s="165">
        <f>ROUND(E1182*H1182,2)</f>
        <v>0</v>
      </c>
      <c r="J1182" s="164"/>
      <c r="K1182" s="165">
        <f>ROUND(E1182*J1182,2)</f>
        <v>0</v>
      </c>
      <c r="L1182" s="165">
        <v>21</v>
      </c>
      <c r="M1182" s="165">
        <f>G1182*(1+L1182/100)</f>
        <v>0</v>
      </c>
      <c r="N1182" s="165">
        <v>0</v>
      </c>
      <c r="O1182" s="165">
        <f>ROUND(E1182*N1182,2)</f>
        <v>0</v>
      </c>
      <c r="P1182" s="165">
        <v>0</v>
      </c>
      <c r="Q1182" s="165">
        <f>ROUND(E1182*P1182,2)</f>
        <v>0</v>
      </c>
      <c r="R1182" s="165"/>
      <c r="S1182" s="165" t="s">
        <v>243</v>
      </c>
      <c r="T1182" s="165" t="s">
        <v>221</v>
      </c>
      <c r="U1182" s="165">
        <v>0</v>
      </c>
      <c r="V1182" s="165">
        <f>ROUND(E1182*U1182,2)</f>
        <v>0</v>
      </c>
      <c r="W1182" s="165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 t="s">
        <v>840</v>
      </c>
      <c r="AH1182" s="166"/>
      <c r="AI1182" s="166"/>
      <c r="AJ1182" s="166"/>
      <c r="AK1182" s="166"/>
      <c r="AL1182" s="166"/>
      <c r="AM1182" s="166"/>
      <c r="AN1182" s="166"/>
      <c r="AO1182" s="166"/>
      <c r="AP1182" s="166"/>
      <c r="AQ1182" s="166"/>
      <c r="AR1182" s="166"/>
      <c r="AS1182" s="166"/>
      <c r="AT1182" s="166"/>
      <c r="AU1182" s="166"/>
      <c r="AV1182" s="166"/>
      <c r="AW1182" s="166"/>
      <c r="AX1182" s="166"/>
      <c r="AY1182" s="166"/>
      <c r="AZ1182" s="166"/>
      <c r="BA1182" s="166"/>
      <c r="BB1182" s="166"/>
      <c r="BC1182" s="166"/>
      <c r="BD1182" s="166"/>
      <c r="BE1182" s="166"/>
      <c r="BF1182" s="166"/>
      <c r="BG1182" s="166"/>
      <c r="BH1182" s="166"/>
    </row>
    <row r="1183" spans="1:60" ht="12.75" outlineLevel="1">
      <c r="A1183" s="182"/>
      <c r="B1183" s="183"/>
      <c r="C1183" s="184" t="s">
        <v>1585</v>
      </c>
      <c r="D1183" s="185"/>
      <c r="E1183" s="186"/>
      <c r="F1183" s="165"/>
      <c r="G1183" s="165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  <c r="U1183" s="165"/>
      <c r="V1183" s="165"/>
      <c r="W1183" s="165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 t="s">
        <v>267</v>
      </c>
      <c r="AH1183" s="166">
        <v>0</v>
      </c>
      <c r="AI1183" s="166"/>
      <c r="AJ1183" s="166"/>
      <c r="AK1183" s="166"/>
      <c r="AL1183" s="166"/>
      <c r="AM1183" s="166"/>
      <c r="AN1183" s="166"/>
      <c r="AO1183" s="166"/>
      <c r="AP1183" s="166"/>
      <c r="AQ1183" s="166"/>
      <c r="AR1183" s="166"/>
      <c r="AS1183" s="166"/>
      <c r="AT1183" s="166"/>
      <c r="AU1183" s="166"/>
      <c r="AV1183" s="166"/>
      <c r="AW1183" s="166"/>
      <c r="AX1183" s="166"/>
      <c r="AY1183" s="166"/>
      <c r="AZ1183" s="166"/>
      <c r="BA1183" s="166"/>
      <c r="BB1183" s="166"/>
      <c r="BC1183" s="166"/>
      <c r="BD1183" s="166"/>
      <c r="BE1183" s="166"/>
      <c r="BF1183" s="166"/>
      <c r="BG1183" s="166"/>
      <c r="BH1183" s="166"/>
    </row>
    <row r="1184" spans="1:60" ht="12.75" outlineLevel="1">
      <c r="A1184" s="182"/>
      <c r="B1184" s="183"/>
      <c r="C1184" s="184" t="s">
        <v>1653</v>
      </c>
      <c r="D1184" s="185"/>
      <c r="E1184" s="186">
        <v>0.21512</v>
      </c>
      <c r="F1184" s="165"/>
      <c r="G1184" s="165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  <c r="U1184" s="165"/>
      <c r="V1184" s="165"/>
      <c r="W1184" s="165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 t="s">
        <v>267</v>
      </c>
      <c r="AH1184" s="166">
        <v>0</v>
      </c>
      <c r="AI1184" s="166"/>
      <c r="AJ1184" s="166"/>
      <c r="AK1184" s="166"/>
      <c r="AL1184" s="166"/>
      <c r="AM1184" s="166"/>
      <c r="AN1184" s="166"/>
      <c r="AO1184" s="166"/>
      <c r="AP1184" s="166"/>
      <c r="AQ1184" s="166"/>
      <c r="AR1184" s="166"/>
      <c r="AS1184" s="166"/>
      <c r="AT1184" s="166"/>
      <c r="AU1184" s="166"/>
      <c r="AV1184" s="166"/>
      <c r="AW1184" s="166"/>
      <c r="AX1184" s="166"/>
      <c r="AY1184" s="166"/>
      <c r="AZ1184" s="166"/>
      <c r="BA1184" s="166"/>
      <c r="BB1184" s="166"/>
      <c r="BC1184" s="166"/>
      <c r="BD1184" s="166"/>
      <c r="BE1184" s="166"/>
      <c r="BF1184" s="166"/>
      <c r="BG1184" s="166"/>
      <c r="BH1184" s="166"/>
    </row>
    <row r="1185" spans="1:60" ht="12.75" outlineLevel="1">
      <c r="A1185" s="182"/>
      <c r="B1185" s="183"/>
      <c r="C1185" s="184" t="s">
        <v>1654</v>
      </c>
      <c r="D1185" s="185"/>
      <c r="E1185" s="186">
        <v>0.30732000000000004</v>
      </c>
      <c r="F1185" s="165"/>
      <c r="G1185" s="165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  <c r="U1185" s="165"/>
      <c r="V1185" s="165"/>
      <c r="W1185" s="165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 t="s">
        <v>267</v>
      </c>
      <c r="AH1185" s="166">
        <v>0</v>
      </c>
      <c r="AI1185" s="166"/>
      <c r="AJ1185" s="166"/>
      <c r="AK1185" s="166"/>
      <c r="AL1185" s="166"/>
      <c r="AM1185" s="166"/>
      <c r="AN1185" s="166"/>
      <c r="AO1185" s="166"/>
      <c r="AP1185" s="166"/>
      <c r="AQ1185" s="166"/>
      <c r="AR1185" s="166"/>
      <c r="AS1185" s="166"/>
      <c r="AT1185" s="166"/>
      <c r="AU1185" s="166"/>
      <c r="AV1185" s="166"/>
      <c r="AW1185" s="166"/>
      <c r="AX1185" s="166"/>
      <c r="AY1185" s="166"/>
      <c r="AZ1185" s="166"/>
      <c r="BA1185" s="166"/>
      <c r="BB1185" s="166"/>
      <c r="BC1185" s="166"/>
      <c r="BD1185" s="166"/>
      <c r="BE1185" s="166"/>
      <c r="BF1185" s="166"/>
      <c r="BG1185" s="166"/>
      <c r="BH1185" s="166"/>
    </row>
    <row r="1186" spans="1:60" ht="22.5" outlineLevel="1">
      <c r="A1186" s="182">
        <v>421</v>
      </c>
      <c r="B1186" s="183" t="s">
        <v>1655</v>
      </c>
      <c r="C1186" s="196" t="s">
        <v>1656</v>
      </c>
      <c r="D1186" s="197" t="s">
        <v>24</v>
      </c>
      <c r="E1186" s="198"/>
      <c r="F1186" s="164"/>
      <c r="G1186" s="165">
        <f>ROUND(E1186*F1186,2)</f>
        <v>0</v>
      </c>
      <c r="H1186" s="164"/>
      <c r="I1186" s="165">
        <f>ROUND(E1186*H1186,2)</f>
        <v>0</v>
      </c>
      <c r="J1186" s="164"/>
      <c r="K1186" s="165">
        <f>ROUND(E1186*J1186,2)</f>
        <v>0</v>
      </c>
      <c r="L1186" s="165">
        <v>21</v>
      </c>
      <c r="M1186" s="165">
        <f>G1186*(1+L1186/100)</f>
        <v>0</v>
      </c>
      <c r="N1186" s="165">
        <v>0</v>
      </c>
      <c r="O1186" s="165">
        <f>ROUND(E1186*N1186,2)</f>
        <v>0</v>
      </c>
      <c r="P1186" s="165">
        <v>0</v>
      </c>
      <c r="Q1186" s="165">
        <f>ROUND(E1186*P1186,2)</f>
        <v>0</v>
      </c>
      <c r="R1186" s="165"/>
      <c r="S1186" s="165" t="s">
        <v>220</v>
      </c>
      <c r="T1186" s="165" t="s">
        <v>221</v>
      </c>
      <c r="U1186" s="165">
        <v>0</v>
      </c>
      <c r="V1186" s="165">
        <f>ROUND(E1186*U1186,2)</f>
        <v>0</v>
      </c>
      <c r="W1186" s="165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 t="s">
        <v>1182</v>
      </c>
      <c r="AH1186" s="166"/>
      <c r="AI1186" s="166"/>
      <c r="AJ1186" s="166"/>
      <c r="AK1186" s="166"/>
      <c r="AL1186" s="166"/>
      <c r="AM1186" s="166"/>
      <c r="AN1186" s="166"/>
      <c r="AO1186" s="166"/>
      <c r="AP1186" s="166"/>
      <c r="AQ1186" s="166"/>
      <c r="AR1186" s="166"/>
      <c r="AS1186" s="166"/>
      <c r="AT1186" s="166"/>
      <c r="AU1186" s="166"/>
      <c r="AV1186" s="166"/>
      <c r="AW1186" s="166"/>
      <c r="AX1186" s="166"/>
      <c r="AY1186" s="166"/>
      <c r="AZ1186" s="166"/>
      <c r="BA1186" s="166"/>
      <c r="BB1186" s="166"/>
      <c r="BC1186" s="166"/>
      <c r="BD1186" s="166"/>
      <c r="BE1186" s="166"/>
      <c r="BF1186" s="166"/>
      <c r="BG1186" s="166"/>
      <c r="BH1186" s="166"/>
    </row>
    <row r="1187" spans="1:33" ht="12.75">
      <c r="A1187" s="149" t="s">
        <v>214</v>
      </c>
      <c r="B1187" s="150" t="s">
        <v>150</v>
      </c>
      <c r="C1187" s="151" t="s">
        <v>151</v>
      </c>
      <c r="D1187" s="152"/>
      <c r="E1187" s="153"/>
      <c r="F1187" s="154"/>
      <c r="G1187" s="155">
        <f>SUMIF(AG1188:AG1230,"&lt;&gt;NOR",G1188:G1230)</f>
        <v>0</v>
      </c>
      <c r="H1187" s="156"/>
      <c r="I1187" s="156">
        <f>SUM(I1188:I1230)</f>
        <v>0</v>
      </c>
      <c r="J1187" s="156"/>
      <c r="K1187" s="156">
        <f>SUM(K1188:K1230)</f>
        <v>0</v>
      </c>
      <c r="L1187" s="156"/>
      <c r="M1187" s="156">
        <f>SUM(M1188:M1230)</f>
        <v>0</v>
      </c>
      <c r="N1187" s="156"/>
      <c r="O1187" s="156">
        <f>SUM(O1188:O1230)</f>
        <v>0</v>
      </c>
      <c r="P1187" s="156"/>
      <c r="Q1187" s="156">
        <f>SUM(Q1188:Q1230)</f>
        <v>0</v>
      </c>
      <c r="R1187" s="156"/>
      <c r="S1187" s="156"/>
      <c r="T1187" s="156"/>
      <c r="U1187" s="156"/>
      <c r="V1187" s="156">
        <f>SUM(V1188:V1230)</f>
        <v>0</v>
      </c>
      <c r="W1187" s="156"/>
      <c r="AG1187" s="1" t="s">
        <v>215</v>
      </c>
    </row>
    <row r="1188" spans="1:60" ht="45" outlineLevel="1">
      <c r="A1188" s="167">
        <v>422</v>
      </c>
      <c r="B1188" s="168" t="s">
        <v>1657</v>
      </c>
      <c r="C1188" s="169" t="s">
        <v>1658</v>
      </c>
      <c r="D1188" s="170" t="s">
        <v>294</v>
      </c>
      <c r="E1188" s="171">
        <v>248.95</v>
      </c>
      <c r="F1188" s="172"/>
      <c r="G1188" s="173">
        <f>ROUND(E1188*F1188,2)</f>
        <v>0</v>
      </c>
      <c r="H1188" s="164"/>
      <c r="I1188" s="165">
        <f>ROUND(E1188*H1188,2)</f>
        <v>0</v>
      </c>
      <c r="J1188" s="164"/>
      <c r="K1188" s="165">
        <f>ROUND(E1188*J1188,2)</f>
        <v>0</v>
      </c>
      <c r="L1188" s="165">
        <v>21</v>
      </c>
      <c r="M1188" s="165">
        <f>G1188*(1+L1188/100)</f>
        <v>0</v>
      </c>
      <c r="N1188" s="165">
        <v>0</v>
      </c>
      <c r="O1188" s="165">
        <f>ROUND(E1188*N1188,2)</f>
        <v>0</v>
      </c>
      <c r="P1188" s="165">
        <v>0</v>
      </c>
      <c r="Q1188" s="165">
        <f>ROUND(E1188*P1188,2)</f>
        <v>0</v>
      </c>
      <c r="R1188" s="165"/>
      <c r="S1188" s="165" t="s">
        <v>220</v>
      </c>
      <c r="T1188" s="165" t="s">
        <v>221</v>
      </c>
      <c r="U1188" s="165">
        <v>0</v>
      </c>
      <c r="V1188" s="165">
        <f>ROUND(E1188*U1188,2)</f>
        <v>0</v>
      </c>
      <c r="W1188" s="165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 t="s">
        <v>1123</v>
      </c>
      <c r="AH1188" s="166"/>
      <c r="AI1188" s="166"/>
      <c r="AJ1188" s="166"/>
      <c r="AK1188" s="166"/>
      <c r="AL1188" s="166"/>
      <c r="AM1188" s="166"/>
      <c r="AN1188" s="166"/>
      <c r="AO1188" s="166"/>
      <c r="AP1188" s="166"/>
      <c r="AQ1188" s="166"/>
      <c r="AR1188" s="166"/>
      <c r="AS1188" s="166"/>
      <c r="AT1188" s="166"/>
      <c r="AU1188" s="166"/>
      <c r="AV1188" s="166"/>
      <c r="AW1188" s="166"/>
      <c r="AX1188" s="166"/>
      <c r="AY1188" s="166"/>
      <c r="AZ1188" s="166"/>
      <c r="BA1188" s="166"/>
      <c r="BB1188" s="166"/>
      <c r="BC1188" s="166"/>
      <c r="BD1188" s="166"/>
      <c r="BE1188" s="166"/>
      <c r="BF1188" s="166"/>
      <c r="BG1188" s="166"/>
      <c r="BH1188" s="166"/>
    </row>
    <row r="1189" spans="1:60" ht="33.75" outlineLevel="1">
      <c r="A1189" s="182"/>
      <c r="B1189" s="183"/>
      <c r="C1189" s="184" t="s">
        <v>1659</v>
      </c>
      <c r="D1189" s="185"/>
      <c r="E1189" s="186">
        <v>46.65</v>
      </c>
      <c r="F1189" s="165"/>
      <c r="G1189" s="165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  <c r="U1189" s="165"/>
      <c r="V1189" s="165"/>
      <c r="W1189" s="165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 t="s">
        <v>267</v>
      </c>
      <c r="AH1189" s="166">
        <v>0</v>
      </c>
      <c r="AI1189" s="166"/>
      <c r="AJ1189" s="166"/>
      <c r="AK1189" s="166"/>
      <c r="AL1189" s="166"/>
      <c r="AM1189" s="166"/>
      <c r="AN1189" s="166"/>
      <c r="AO1189" s="166"/>
      <c r="AP1189" s="166"/>
      <c r="AQ1189" s="166"/>
      <c r="AR1189" s="166"/>
      <c r="AS1189" s="166"/>
      <c r="AT1189" s="166"/>
      <c r="AU1189" s="166"/>
      <c r="AV1189" s="166"/>
      <c r="AW1189" s="166"/>
      <c r="AX1189" s="166"/>
      <c r="AY1189" s="166"/>
      <c r="AZ1189" s="166"/>
      <c r="BA1189" s="166"/>
      <c r="BB1189" s="166"/>
      <c r="BC1189" s="166"/>
      <c r="BD1189" s="166"/>
      <c r="BE1189" s="166"/>
      <c r="BF1189" s="166"/>
      <c r="BG1189" s="166"/>
      <c r="BH1189" s="166"/>
    </row>
    <row r="1190" spans="1:60" ht="33.75" outlineLevel="1">
      <c r="A1190" s="182"/>
      <c r="B1190" s="183"/>
      <c r="C1190" s="184" t="s">
        <v>1660</v>
      </c>
      <c r="D1190" s="185"/>
      <c r="E1190" s="186">
        <v>177.5</v>
      </c>
      <c r="F1190" s="165"/>
      <c r="G1190" s="165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  <c r="U1190" s="165"/>
      <c r="V1190" s="165"/>
      <c r="W1190" s="165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 t="s">
        <v>267</v>
      </c>
      <c r="AH1190" s="166">
        <v>0</v>
      </c>
      <c r="AI1190" s="166"/>
      <c r="AJ1190" s="166"/>
      <c r="AK1190" s="166"/>
      <c r="AL1190" s="166"/>
      <c r="AM1190" s="166"/>
      <c r="AN1190" s="166"/>
      <c r="AO1190" s="166"/>
      <c r="AP1190" s="166"/>
      <c r="AQ1190" s="166"/>
      <c r="AR1190" s="166"/>
      <c r="AS1190" s="166"/>
      <c r="AT1190" s="166"/>
      <c r="AU1190" s="166"/>
      <c r="AV1190" s="166"/>
      <c r="AW1190" s="166"/>
      <c r="AX1190" s="166"/>
      <c r="AY1190" s="166"/>
      <c r="AZ1190" s="166"/>
      <c r="BA1190" s="166"/>
      <c r="BB1190" s="166"/>
      <c r="BC1190" s="166"/>
      <c r="BD1190" s="166"/>
      <c r="BE1190" s="166"/>
      <c r="BF1190" s="166"/>
      <c r="BG1190" s="166"/>
      <c r="BH1190" s="166"/>
    </row>
    <row r="1191" spans="1:60" ht="12.75" outlineLevel="1">
      <c r="A1191" s="182"/>
      <c r="B1191" s="183"/>
      <c r="C1191" s="184" t="s">
        <v>1661</v>
      </c>
      <c r="D1191" s="185"/>
      <c r="E1191" s="186">
        <v>24.8</v>
      </c>
      <c r="F1191" s="165"/>
      <c r="G1191" s="165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  <c r="U1191" s="165"/>
      <c r="V1191" s="165"/>
      <c r="W1191" s="165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 t="s">
        <v>267</v>
      </c>
      <c r="AH1191" s="166">
        <v>0</v>
      </c>
      <c r="AI1191" s="166"/>
      <c r="AJ1191" s="166"/>
      <c r="AK1191" s="166"/>
      <c r="AL1191" s="166"/>
      <c r="AM1191" s="166"/>
      <c r="AN1191" s="166"/>
      <c r="AO1191" s="166"/>
      <c r="AP1191" s="166"/>
      <c r="AQ1191" s="166"/>
      <c r="AR1191" s="166"/>
      <c r="AS1191" s="166"/>
      <c r="AT1191" s="166"/>
      <c r="AU1191" s="166"/>
      <c r="AV1191" s="166"/>
      <c r="AW1191" s="166"/>
      <c r="AX1191" s="166"/>
      <c r="AY1191" s="166"/>
      <c r="AZ1191" s="166"/>
      <c r="BA1191" s="166"/>
      <c r="BB1191" s="166"/>
      <c r="BC1191" s="166"/>
      <c r="BD1191" s="166"/>
      <c r="BE1191" s="166"/>
      <c r="BF1191" s="166"/>
      <c r="BG1191" s="166"/>
      <c r="BH1191" s="166"/>
    </row>
    <row r="1192" spans="1:60" ht="22.5" outlineLevel="1">
      <c r="A1192" s="167">
        <v>423</v>
      </c>
      <c r="B1192" s="168" t="s">
        <v>1662</v>
      </c>
      <c r="C1192" s="169" t="s">
        <v>1663</v>
      </c>
      <c r="D1192" s="170" t="s">
        <v>288</v>
      </c>
      <c r="E1192" s="171">
        <v>64.175</v>
      </c>
      <c r="F1192" s="172"/>
      <c r="G1192" s="173">
        <f>ROUND(E1192*F1192,2)</f>
        <v>0</v>
      </c>
      <c r="H1192" s="164"/>
      <c r="I1192" s="165">
        <f>ROUND(E1192*H1192,2)</f>
        <v>0</v>
      </c>
      <c r="J1192" s="164"/>
      <c r="K1192" s="165">
        <f>ROUND(E1192*J1192,2)</f>
        <v>0</v>
      </c>
      <c r="L1192" s="165">
        <v>21</v>
      </c>
      <c r="M1192" s="165">
        <f>G1192*(1+L1192/100)</f>
        <v>0</v>
      </c>
      <c r="N1192" s="165">
        <v>0</v>
      </c>
      <c r="O1192" s="165">
        <f>ROUND(E1192*N1192,2)</f>
        <v>0</v>
      </c>
      <c r="P1192" s="165">
        <v>0</v>
      </c>
      <c r="Q1192" s="165">
        <f>ROUND(E1192*P1192,2)</f>
        <v>0</v>
      </c>
      <c r="R1192" s="165"/>
      <c r="S1192" s="165" t="s">
        <v>220</v>
      </c>
      <c r="T1192" s="165" t="s">
        <v>221</v>
      </c>
      <c r="U1192" s="165">
        <v>0</v>
      </c>
      <c r="V1192" s="165">
        <f>ROUND(E1192*U1192,2)</f>
        <v>0</v>
      </c>
      <c r="W1192" s="165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 t="s">
        <v>1123</v>
      </c>
      <c r="AH1192" s="166"/>
      <c r="AI1192" s="166"/>
      <c r="AJ1192" s="166"/>
      <c r="AK1192" s="166"/>
      <c r="AL1192" s="166"/>
      <c r="AM1192" s="166"/>
      <c r="AN1192" s="166"/>
      <c r="AO1192" s="166"/>
      <c r="AP1192" s="166"/>
      <c r="AQ1192" s="166"/>
      <c r="AR1192" s="166"/>
      <c r="AS1192" s="166"/>
      <c r="AT1192" s="166"/>
      <c r="AU1192" s="166"/>
      <c r="AV1192" s="166"/>
      <c r="AW1192" s="166"/>
      <c r="AX1192" s="166"/>
      <c r="AY1192" s="166"/>
      <c r="AZ1192" s="166"/>
      <c r="BA1192" s="166"/>
      <c r="BB1192" s="166"/>
      <c r="BC1192" s="166"/>
      <c r="BD1192" s="166"/>
      <c r="BE1192" s="166"/>
      <c r="BF1192" s="166"/>
      <c r="BG1192" s="166"/>
      <c r="BH1192" s="166"/>
    </row>
    <row r="1193" spans="1:60" ht="12.75" outlineLevel="1">
      <c r="A1193" s="182"/>
      <c r="B1193" s="183"/>
      <c r="C1193" s="184" t="s">
        <v>1664</v>
      </c>
      <c r="D1193" s="185"/>
      <c r="E1193" s="186"/>
      <c r="F1193" s="165"/>
      <c r="G1193" s="165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  <c r="U1193" s="165"/>
      <c r="V1193" s="165"/>
      <c r="W1193" s="165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 t="s">
        <v>267</v>
      </c>
      <c r="AH1193" s="166">
        <v>0</v>
      </c>
      <c r="AI1193" s="166"/>
      <c r="AJ1193" s="166"/>
      <c r="AK1193" s="166"/>
      <c r="AL1193" s="166"/>
      <c r="AM1193" s="166"/>
      <c r="AN1193" s="166"/>
      <c r="AO1193" s="166"/>
      <c r="AP1193" s="166"/>
      <c r="AQ1193" s="166"/>
      <c r="AR1193" s="166"/>
      <c r="AS1193" s="166"/>
      <c r="AT1193" s="166"/>
      <c r="AU1193" s="166"/>
      <c r="AV1193" s="166"/>
      <c r="AW1193" s="166"/>
      <c r="AX1193" s="166"/>
      <c r="AY1193" s="166"/>
      <c r="AZ1193" s="166"/>
      <c r="BA1193" s="166"/>
      <c r="BB1193" s="166"/>
      <c r="BC1193" s="166"/>
      <c r="BD1193" s="166"/>
      <c r="BE1193" s="166"/>
      <c r="BF1193" s="166"/>
      <c r="BG1193" s="166"/>
      <c r="BH1193" s="166"/>
    </row>
    <row r="1194" spans="1:60" ht="12.75" outlineLevel="1">
      <c r="A1194" s="182"/>
      <c r="B1194" s="183"/>
      <c r="C1194" s="184" t="s">
        <v>1665</v>
      </c>
      <c r="D1194" s="185"/>
      <c r="E1194" s="186">
        <v>61.475</v>
      </c>
      <c r="F1194" s="165"/>
      <c r="G1194" s="165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  <c r="U1194" s="165"/>
      <c r="V1194" s="165"/>
      <c r="W1194" s="165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 t="s">
        <v>267</v>
      </c>
      <c r="AH1194" s="166">
        <v>0</v>
      </c>
      <c r="AI1194" s="166"/>
      <c r="AJ1194" s="166"/>
      <c r="AK1194" s="166"/>
      <c r="AL1194" s="166"/>
      <c r="AM1194" s="166"/>
      <c r="AN1194" s="166"/>
      <c r="AO1194" s="166"/>
      <c r="AP1194" s="166"/>
      <c r="AQ1194" s="166"/>
      <c r="AR1194" s="166"/>
      <c r="AS1194" s="166"/>
      <c r="AT1194" s="166"/>
      <c r="AU1194" s="166"/>
      <c r="AV1194" s="166"/>
      <c r="AW1194" s="166"/>
      <c r="AX1194" s="166"/>
      <c r="AY1194" s="166"/>
      <c r="AZ1194" s="166"/>
      <c r="BA1194" s="166"/>
      <c r="BB1194" s="166"/>
      <c r="BC1194" s="166"/>
      <c r="BD1194" s="166"/>
      <c r="BE1194" s="166"/>
      <c r="BF1194" s="166"/>
      <c r="BG1194" s="166"/>
      <c r="BH1194" s="166"/>
    </row>
    <row r="1195" spans="1:60" ht="12.75" outlineLevel="1">
      <c r="A1195" s="182"/>
      <c r="B1195" s="183"/>
      <c r="C1195" s="184" t="s">
        <v>1666</v>
      </c>
      <c r="D1195" s="185"/>
      <c r="E1195" s="186">
        <v>2.7</v>
      </c>
      <c r="F1195" s="165"/>
      <c r="G1195" s="165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  <c r="U1195" s="165"/>
      <c r="V1195" s="165"/>
      <c r="W1195" s="165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 t="s">
        <v>267</v>
      </c>
      <c r="AH1195" s="166">
        <v>0</v>
      </c>
      <c r="AI1195" s="166"/>
      <c r="AJ1195" s="166"/>
      <c r="AK1195" s="166"/>
      <c r="AL1195" s="166"/>
      <c r="AM1195" s="166"/>
      <c r="AN1195" s="166"/>
      <c r="AO1195" s="166"/>
      <c r="AP1195" s="166"/>
      <c r="AQ1195" s="166"/>
      <c r="AR1195" s="166"/>
      <c r="AS1195" s="166"/>
      <c r="AT1195" s="166"/>
      <c r="AU1195" s="166"/>
      <c r="AV1195" s="166"/>
      <c r="AW1195" s="166"/>
      <c r="AX1195" s="166"/>
      <c r="AY1195" s="166"/>
      <c r="AZ1195" s="166"/>
      <c r="BA1195" s="166"/>
      <c r="BB1195" s="166"/>
      <c r="BC1195" s="166"/>
      <c r="BD1195" s="166"/>
      <c r="BE1195" s="166"/>
      <c r="BF1195" s="166"/>
      <c r="BG1195" s="166"/>
      <c r="BH1195" s="166"/>
    </row>
    <row r="1196" spans="1:60" ht="33.75" outlineLevel="1">
      <c r="A1196" s="167">
        <v>424</v>
      </c>
      <c r="B1196" s="168" t="s">
        <v>1667</v>
      </c>
      <c r="C1196" s="169" t="s">
        <v>1668</v>
      </c>
      <c r="D1196" s="170" t="s">
        <v>301</v>
      </c>
      <c r="E1196" s="171">
        <v>2</v>
      </c>
      <c r="F1196" s="172"/>
      <c r="G1196" s="173">
        <f>ROUND(E1196*F1196,2)</f>
        <v>0</v>
      </c>
      <c r="H1196" s="164"/>
      <c r="I1196" s="165">
        <f>ROUND(E1196*H1196,2)</f>
        <v>0</v>
      </c>
      <c r="J1196" s="164"/>
      <c r="K1196" s="165">
        <f>ROUND(E1196*J1196,2)</f>
        <v>0</v>
      </c>
      <c r="L1196" s="165">
        <v>21</v>
      </c>
      <c r="M1196" s="165">
        <f>G1196*(1+L1196/100)</f>
        <v>0</v>
      </c>
      <c r="N1196" s="165">
        <v>0</v>
      </c>
      <c r="O1196" s="165">
        <f>ROUND(E1196*N1196,2)</f>
        <v>0</v>
      </c>
      <c r="P1196" s="165">
        <v>0</v>
      </c>
      <c r="Q1196" s="165">
        <f>ROUND(E1196*P1196,2)</f>
        <v>0</v>
      </c>
      <c r="R1196" s="165"/>
      <c r="S1196" s="165" t="s">
        <v>243</v>
      </c>
      <c r="T1196" s="165" t="s">
        <v>221</v>
      </c>
      <c r="U1196" s="165">
        <v>0</v>
      </c>
      <c r="V1196" s="165">
        <f>ROUND(E1196*U1196,2)</f>
        <v>0</v>
      </c>
      <c r="W1196" s="165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 t="s">
        <v>282</v>
      </c>
      <c r="AH1196" s="166"/>
      <c r="AI1196" s="166"/>
      <c r="AJ1196" s="166"/>
      <c r="AK1196" s="166"/>
      <c r="AL1196" s="166"/>
      <c r="AM1196" s="166"/>
      <c r="AN1196" s="166"/>
      <c r="AO1196" s="166"/>
      <c r="AP1196" s="166"/>
      <c r="AQ1196" s="166"/>
      <c r="AR1196" s="166"/>
      <c r="AS1196" s="166"/>
      <c r="AT1196" s="166"/>
      <c r="AU1196" s="166"/>
      <c r="AV1196" s="166"/>
      <c r="AW1196" s="166"/>
      <c r="AX1196" s="166"/>
      <c r="AY1196" s="166"/>
      <c r="AZ1196" s="166"/>
      <c r="BA1196" s="166"/>
      <c r="BB1196" s="166"/>
      <c r="BC1196" s="166"/>
      <c r="BD1196" s="166"/>
      <c r="BE1196" s="166"/>
      <c r="BF1196" s="166"/>
      <c r="BG1196" s="166"/>
      <c r="BH1196" s="166"/>
    </row>
    <row r="1197" spans="1:60" ht="12.75" outlineLevel="1">
      <c r="A1197" s="182"/>
      <c r="B1197" s="183"/>
      <c r="C1197" s="184" t="s">
        <v>1669</v>
      </c>
      <c r="D1197" s="185"/>
      <c r="E1197" s="186">
        <v>2</v>
      </c>
      <c r="F1197" s="165"/>
      <c r="G1197" s="165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  <c r="U1197" s="165"/>
      <c r="V1197" s="165"/>
      <c r="W1197" s="165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 t="s">
        <v>267</v>
      </c>
      <c r="AH1197" s="166">
        <v>0</v>
      </c>
      <c r="AI1197" s="166"/>
      <c r="AJ1197" s="166"/>
      <c r="AK1197" s="166"/>
      <c r="AL1197" s="166"/>
      <c r="AM1197" s="166"/>
      <c r="AN1197" s="166"/>
      <c r="AO1197" s="166"/>
      <c r="AP1197" s="166"/>
      <c r="AQ1197" s="166"/>
      <c r="AR1197" s="166"/>
      <c r="AS1197" s="166"/>
      <c r="AT1197" s="166"/>
      <c r="AU1197" s="166"/>
      <c r="AV1197" s="166"/>
      <c r="AW1197" s="166"/>
      <c r="AX1197" s="166"/>
      <c r="AY1197" s="166"/>
      <c r="AZ1197" s="166"/>
      <c r="BA1197" s="166"/>
      <c r="BB1197" s="166"/>
      <c r="BC1197" s="166"/>
      <c r="BD1197" s="166"/>
      <c r="BE1197" s="166"/>
      <c r="BF1197" s="166"/>
      <c r="BG1197" s="166"/>
      <c r="BH1197" s="166"/>
    </row>
    <row r="1198" spans="1:60" ht="33.75" outlineLevel="1">
      <c r="A1198" s="167">
        <v>425</v>
      </c>
      <c r="B1198" s="168" t="s">
        <v>1670</v>
      </c>
      <c r="C1198" s="169" t="s">
        <v>1671</v>
      </c>
      <c r="D1198" s="170" t="s">
        <v>301</v>
      </c>
      <c r="E1198" s="171">
        <v>1</v>
      </c>
      <c r="F1198" s="172"/>
      <c r="G1198" s="173">
        <f>ROUND(E1198*F1198,2)</f>
        <v>0</v>
      </c>
      <c r="H1198" s="164"/>
      <c r="I1198" s="165">
        <f>ROUND(E1198*H1198,2)</f>
        <v>0</v>
      </c>
      <c r="J1198" s="164"/>
      <c r="K1198" s="165">
        <f>ROUND(E1198*J1198,2)</f>
        <v>0</v>
      </c>
      <c r="L1198" s="165">
        <v>21</v>
      </c>
      <c r="M1198" s="165">
        <f>G1198*(1+L1198/100)</f>
        <v>0</v>
      </c>
      <c r="N1198" s="165">
        <v>0</v>
      </c>
      <c r="O1198" s="165">
        <f>ROUND(E1198*N1198,2)</f>
        <v>0</v>
      </c>
      <c r="P1198" s="165">
        <v>0</v>
      </c>
      <c r="Q1198" s="165">
        <f>ROUND(E1198*P1198,2)</f>
        <v>0</v>
      </c>
      <c r="R1198" s="165"/>
      <c r="S1198" s="165" t="s">
        <v>243</v>
      </c>
      <c r="T1198" s="165" t="s">
        <v>221</v>
      </c>
      <c r="U1198" s="165">
        <v>0</v>
      </c>
      <c r="V1198" s="165">
        <f>ROUND(E1198*U1198,2)</f>
        <v>0</v>
      </c>
      <c r="W1198" s="165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 t="s">
        <v>282</v>
      </c>
      <c r="AH1198" s="166"/>
      <c r="AI1198" s="166"/>
      <c r="AJ1198" s="166"/>
      <c r="AK1198" s="166"/>
      <c r="AL1198" s="166"/>
      <c r="AM1198" s="166"/>
      <c r="AN1198" s="166"/>
      <c r="AO1198" s="166"/>
      <c r="AP1198" s="166"/>
      <c r="AQ1198" s="166"/>
      <c r="AR1198" s="166"/>
      <c r="AS1198" s="166"/>
      <c r="AT1198" s="166"/>
      <c r="AU1198" s="166"/>
      <c r="AV1198" s="166"/>
      <c r="AW1198" s="166"/>
      <c r="AX1198" s="166"/>
      <c r="AY1198" s="166"/>
      <c r="AZ1198" s="166"/>
      <c r="BA1198" s="166"/>
      <c r="BB1198" s="166"/>
      <c r="BC1198" s="166"/>
      <c r="BD1198" s="166"/>
      <c r="BE1198" s="166"/>
      <c r="BF1198" s="166"/>
      <c r="BG1198" s="166"/>
      <c r="BH1198" s="166"/>
    </row>
    <row r="1199" spans="1:60" ht="12.75" outlineLevel="1">
      <c r="A1199" s="182"/>
      <c r="B1199" s="183"/>
      <c r="C1199" s="184" t="s">
        <v>1672</v>
      </c>
      <c r="D1199" s="185"/>
      <c r="E1199" s="186">
        <v>1</v>
      </c>
      <c r="F1199" s="165"/>
      <c r="G1199" s="165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  <c r="U1199" s="165"/>
      <c r="V1199" s="165"/>
      <c r="W1199" s="165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 t="s">
        <v>267</v>
      </c>
      <c r="AH1199" s="166">
        <v>0</v>
      </c>
      <c r="AI1199" s="166"/>
      <c r="AJ1199" s="166"/>
      <c r="AK1199" s="166"/>
      <c r="AL1199" s="166"/>
      <c r="AM1199" s="166"/>
      <c r="AN1199" s="166"/>
      <c r="AO1199" s="166"/>
      <c r="AP1199" s="166"/>
      <c r="AQ1199" s="166"/>
      <c r="AR1199" s="166"/>
      <c r="AS1199" s="166"/>
      <c r="AT1199" s="166"/>
      <c r="AU1199" s="166"/>
      <c r="AV1199" s="166"/>
      <c r="AW1199" s="166"/>
      <c r="AX1199" s="166"/>
      <c r="AY1199" s="166"/>
      <c r="AZ1199" s="166"/>
      <c r="BA1199" s="166"/>
      <c r="BB1199" s="166"/>
      <c r="BC1199" s="166"/>
      <c r="BD1199" s="166"/>
      <c r="BE1199" s="166"/>
      <c r="BF1199" s="166"/>
      <c r="BG1199" s="166"/>
      <c r="BH1199" s="166"/>
    </row>
    <row r="1200" spans="1:60" ht="33.75" outlineLevel="1">
      <c r="A1200" s="167">
        <v>426</v>
      </c>
      <c r="B1200" s="168" t="s">
        <v>1673</v>
      </c>
      <c r="C1200" s="169" t="s">
        <v>1674</v>
      </c>
      <c r="D1200" s="170" t="s">
        <v>301</v>
      </c>
      <c r="E1200" s="171">
        <v>1</v>
      </c>
      <c r="F1200" s="172"/>
      <c r="G1200" s="173">
        <f>ROUND(E1200*F1200,2)</f>
        <v>0</v>
      </c>
      <c r="H1200" s="164"/>
      <c r="I1200" s="165">
        <f>ROUND(E1200*H1200,2)</f>
        <v>0</v>
      </c>
      <c r="J1200" s="164"/>
      <c r="K1200" s="165">
        <f>ROUND(E1200*J1200,2)</f>
        <v>0</v>
      </c>
      <c r="L1200" s="165">
        <v>21</v>
      </c>
      <c r="M1200" s="165">
        <f>G1200*(1+L1200/100)</f>
        <v>0</v>
      </c>
      <c r="N1200" s="165">
        <v>0</v>
      </c>
      <c r="O1200" s="165">
        <f>ROUND(E1200*N1200,2)</f>
        <v>0</v>
      </c>
      <c r="P1200" s="165">
        <v>0</v>
      </c>
      <c r="Q1200" s="165">
        <f>ROUND(E1200*P1200,2)</f>
        <v>0</v>
      </c>
      <c r="R1200" s="165"/>
      <c r="S1200" s="165" t="s">
        <v>243</v>
      </c>
      <c r="T1200" s="165" t="s">
        <v>221</v>
      </c>
      <c r="U1200" s="165">
        <v>0</v>
      </c>
      <c r="V1200" s="165">
        <f>ROUND(E1200*U1200,2)</f>
        <v>0</v>
      </c>
      <c r="W1200" s="165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 t="s">
        <v>282</v>
      </c>
      <c r="AH1200" s="166"/>
      <c r="AI1200" s="166"/>
      <c r="AJ1200" s="166"/>
      <c r="AK1200" s="166"/>
      <c r="AL1200" s="166"/>
      <c r="AM1200" s="166"/>
      <c r="AN1200" s="166"/>
      <c r="AO1200" s="166"/>
      <c r="AP1200" s="166"/>
      <c r="AQ1200" s="166"/>
      <c r="AR1200" s="166"/>
      <c r="AS1200" s="166"/>
      <c r="AT1200" s="166"/>
      <c r="AU1200" s="166"/>
      <c r="AV1200" s="166"/>
      <c r="AW1200" s="166"/>
      <c r="AX1200" s="166"/>
      <c r="AY1200" s="166"/>
      <c r="AZ1200" s="166"/>
      <c r="BA1200" s="166"/>
      <c r="BB1200" s="166"/>
      <c r="BC1200" s="166"/>
      <c r="BD1200" s="166"/>
      <c r="BE1200" s="166"/>
      <c r="BF1200" s="166"/>
      <c r="BG1200" s="166"/>
      <c r="BH1200" s="166"/>
    </row>
    <row r="1201" spans="1:60" ht="12.75" outlineLevel="1">
      <c r="A1201" s="182"/>
      <c r="B1201" s="183"/>
      <c r="C1201" s="184" t="s">
        <v>1675</v>
      </c>
      <c r="D1201" s="185"/>
      <c r="E1201" s="186">
        <v>1</v>
      </c>
      <c r="F1201" s="165"/>
      <c r="G1201" s="165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  <c r="U1201" s="165"/>
      <c r="V1201" s="165"/>
      <c r="W1201" s="165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 t="s">
        <v>267</v>
      </c>
      <c r="AH1201" s="166">
        <v>0</v>
      </c>
      <c r="AI1201" s="166"/>
      <c r="AJ1201" s="166"/>
      <c r="AK1201" s="166"/>
      <c r="AL1201" s="166"/>
      <c r="AM1201" s="166"/>
      <c r="AN1201" s="166"/>
      <c r="AO1201" s="166"/>
      <c r="AP1201" s="166"/>
      <c r="AQ1201" s="166"/>
      <c r="AR1201" s="166"/>
      <c r="AS1201" s="166"/>
      <c r="AT1201" s="166"/>
      <c r="AU1201" s="166"/>
      <c r="AV1201" s="166"/>
      <c r="AW1201" s="166"/>
      <c r="AX1201" s="166"/>
      <c r="AY1201" s="166"/>
      <c r="AZ1201" s="166"/>
      <c r="BA1201" s="166"/>
      <c r="BB1201" s="166"/>
      <c r="BC1201" s="166"/>
      <c r="BD1201" s="166"/>
      <c r="BE1201" s="166"/>
      <c r="BF1201" s="166"/>
      <c r="BG1201" s="166"/>
      <c r="BH1201" s="166"/>
    </row>
    <row r="1202" spans="1:60" ht="33.75" outlineLevel="1">
      <c r="A1202" s="167">
        <v>427</v>
      </c>
      <c r="B1202" s="168" t="s">
        <v>1676</v>
      </c>
      <c r="C1202" s="169" t="s">
        <v>1677</v>
      </c>
      <c r="D1202" s="170" t="s">
        <v>301</v>
      </c>
      <c r="E1202" s="171">
        <v>1</v>
      </c>
      <c r="F1202" s="172"/>
      <c r="G1202" s="173">
        <f>ROUND(E1202*F1202,2)</f>
        <v>0</v>
      </c>
      <c r="H1202" s="164"/>
      <c r="I1202" s="165">
        <f>ROUND(E1202*H1202,2)</f>
        <v>0</v>
      </c>
      <c r="J1202" s="164"/>
      <c r="K1202" s="165">
        <f>ROUND(E1202*J1202,2)</f>
        <v>0</v>
      </c>
      <c r="L1202" s="165">
        <v>21</v>
      </c>
      <c r="M1202" s="165">
        <f>G1202*(1+L1202/100)</f>
        <v>0</v>
      </c>
      <c r="N1202" s="165">
        <v>0</v>
      </c>
      <c r="O1202" s="165">
        <f>ROUND(E1202*N1202,2)</f>
        <v>0</v>
      </c>
      <c r="P1202" s="165">
        <v>0</v>
      </c>
      <c r="Q1202" s="165">
        <f>ROUND(E1202*P1202,2)</f>
        <v>0</v>
      </c>
      <c r="R1202" s="165"/>
      <c r="S1202" s="165" t="s">
        <v>243</v>
      </c>
      <c r="T1202" s="165" t="s">
        <v>221</v>
      </c>
      <c r="U1202" s="165">
        <v>0</v>
      </c>
      <c r="V1202" s="165">
        <f>ROUND(E1202*U1202,2)</f>
        <v>0</v>
      </c>
      <c r="W1202" s="165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 t="s">
        <v>282</v>
      </c>
      <c r="AH1202" s="166"/>
      <c r="AI1202" s="166"/>
      <c r="AJ1202" s="166"/>
      <c r="AK1202" s="166"/>
      <c r="AL1202" s="166"/>
      <c r="AM1202" s="166"/>
      <c r="AN1202" s="166"/>
      <c r="AO1202" s="166"/>
      <c r="AP1202" s="166"/>
      <c r="AQ1202" s="166"/>
      <c r="AR1202" s="166"/>
      <c r="AS1202" s="166"/>
      <c r="AT1202" s="166"/>
      <c r="AU1202" s="166"/>
      <c r="AV1202" s="166"/>
      <c r="AW1202" s="166"/>
      <c r="AX1202" s="166"/>
      <c r="AY1202" s="166"/>
      <c r="AZ1202" s="166"/>
      <c r="BA1202" s="166"/>
      <c r="BB1202" s="166"/>
      <c r="BC1202" s="166"/>
      <c r="BD1202" s="166"/>
      <c r="BE1202" s="166"/>
      <c r="BF1202" s="166"/>
      <c r="BG1202" s="166"/>
      <c r="BH1202" s="166"/>
    </row>
    <row r="1203" spans="1:60" ht="12.75" outlineLevel="1">
      <c r="A1203" s="182"/>
      <c r="B1203" s="183"/>
      <c r="C1203" s="184" t="s">
        <v>1678</v>
      </c>
      <c r="D1203" s="185"/>
      <c r="E1203" s="186">
        <v>1</v>
      </c>
      <c r="F1203" s="165"/>
      <c r="G1203" s="165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  <c r="U1203" s="165"/>
      <c r="V1203" s="165"/>
      <c r="W1203" s="165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 t="s">
        <v>267</v>
      </c>
      <c r="AH1203" s="166">
        <v>0</v>
      </c>
      <c r="AI1203" s="166"/>
      <c r="AJ1203" s="166"/>
      <c r="AK1203" s="166"/>
      <c r="AL1203" s="166"/>
      <c r="AM1203" s="166"/>
      <c r="AN1203" s="166"/>
      <c r="AO1203" s="166"/>
      <c r="AP1203" s="166"/>
      <c r="AQ1203" s="166"/>
      <c r="AR1203" s="166"/>
      <c r="AS1203" s="166"/>
      <c r="AT1203" s="166"/>
      <c r="AU1203" s="166"/>
      <c r="AV1203" s="166"/>
      <c r="AW1203" s="166"/>
      <c r="AX1203" s="166"/>
      <c r="AY1203" s="166"/>
      <c r="AZ1203" s="166"/>
      <c r="BA1203" s="166"/>
      <c r="BB1203" s="166"/>
      <c r="BC1203" s="166"/>
      <c r="BD1203" s="166"/>
      <c r="BE1203" s="166"/>
      <c r="BF1203" s="166"/>
      <c r="BG1203" s="166"/>
      <c r="BH1203" s="166"/>
    </row>
    <row r="1204" spans="1:60" ht="22.5" outlineLevel="1">
      <c r="A1204" s="167">
        <v>428</v>
      </c>
      <c r="B1204" s="168" t="s">
        <v>1679</v>
      </c>
      <c r="C1204" s="169" t="s">
        <v>1680</v>
      </c>
      <c r="D1204" s="170" t="s">
        <v>301</v>
      </c>
      <c r="E1204" s="171">
        <v>1</v>
      </c>
      <c r="F1204" s="172"/>
      <c r="G1204" s="173">
        <f>ROUND(E1204*F1204,2)</f>
        <v>0</v>
      </c>
      <c r="H1204" s="164"/>
      <c r="I1204" s="165">
        <f>ROUND(E1204*H1204,2)</f>
        <v>0</v>
      </c>
      <c r="J1204" s="164"/>
      <c r="K1204" s="165">
        <f>ROUND(E1204*J1204,2)</f>
        <v>0</v>
      </c>
      <c r="L1204" s="165">
        <v>21</v>
      </c>
      <c r="M1204" s="165">
        <f>G1204*(1+L1204/100)</f>
        <v>0</v>
      </c>
      <c r="N1204" s="165">
        <v>0</v>
      </c>
      <c r="O1204" s="165">
        <f>ROUND(E1204*N1204,2)</f>
        <v>0</v>
      </c>
      <c r="P1204" s="165">
        <v>0</v>
      </c>
      <c r="Q1204" s="165">
        <f>ROUND(E1204*P1204,2)</f>
        <v>0</v>
      </c>
      <c r="R1204" s="165"/>
      <c r="S1204" s="165" t="s">
        <v>243</v>
      </c>
      <c r="T1204" s="165" t="s">
        <v>221</v>
      </c>
      <c r="U1204" s="165">
        <v>0</v>
      </c>
      <c r="V1204" s="165">
        <f>ROUND(E1204*U1204,2)</f>
        <v>0</v>
      </c>
      <c r="W1204" s="165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 t="s">
        <v>282</v>
      </c>
      <c r="AH1204" s="166"/>
      <c r="AI1204" s="166"/>
      <c r="AJ1204" s="166"/>
      <c r="AK1204" s="166"/>
      <c r="AL1204" s="166"/>
      <c r="AM1204" s="166"/>
      <c r="AN1204" s="166"/>
      <c r="AO1204" s="166"/>
      <c r="AP1204" s="166"/>
      <c r="AQ1204" s="166"/>
      <c r="AR1204" s="166"/>
      <c r="AS1204" s="166"/>
      <c r="AT1204" s="166"/>
      <c r="AU1204" s="166"/>
      <c r="AV1204" s="166"/>
      <c r="AW1204" s="166"/>
      <c r="AX1204" s="166"/>
      <c r="AY1204" s="166"/>
      <c r="AZ1204" s="166"/>
      <c r="BA1204" s="166"/>
      <c r="BB1204" s="166"/>
      <c r="BC1204" s="166"/>
      <c r="BD1204" s="166"/>
      <c r="BE1204" s="166"/>
      <c r="BF1204" s="166"/>
      <c r="BG1204" s="166"/>
      <c r="BH1204" s="166"/>
    </row>
    <row r="1205" spans="1:60" ht="12.75" outlineLevel="1">
      <c r="A1205" s="182"/>
      <c r="B1205" s="183"/>
      <c r="C1205" s="184" t="s">
        <v>1681</v>
      </c>
      <c r="D1205" s="185"/>
      <c r="E1205" s="186">
        <v>1</v>
      </c>
      <c r="F1205" s="165"/>
      <c r="G1205" s="165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  <c r="U1205" s="165"/>
      <c r="V1205" s="165"/>
      <c r="W1205" s="165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 t="s">
        <v>267</v>
      </c>
      <c r="AH1205" s="166">
        <v>0</v>
      </c>
      <c r="AI1205" s="166"/>
      <c r="AJ1205" s="166"/>
      <c r="AK1205" s="166"/>
      <c r="AL1205" s="166"/>
      <c r="AM1205" s="166"/>
      <c r="AN1205" s="166"/>
      <c r="AO1205" s="166"/>
      <c r="AP1205" s="166"/>
      <c r="AQ1205" s="166"/>
      <c r="AR1205" s="166"/>
      <c r="AS1205" s="166"/>
      <c r="AT1205" s="166"/>
      <c r="AU1205" s="166"/>
      <c r="AV1205" s="166"/>
      <c r="AW1205" s="166"/>
      <c r="AX1205" s="166"/>
      <c r="AY1205" s="166"/>
      <c r="AZ1205" s="166"/>
      <c r="BA1205" s="166"/>
      <c r="BB1205" s="166"/>
      <c r="BC1205" s="166"/>
      <c r="BD1205" s="166"/>
      <c r="BE1205" s="166"/>
      <c r="BF1205" s="166"/>
      <c r="BG1205" s="166"/>
      <c r="BH1205" s="166"/>
    </row>
    <row r="1206" spans="1:60" ht="22.5" outlineLevel="1">
      <c r="A1206" s="167">
        <v>429</v>
      </c>
      <c r="B1206" s="168" t="s">
        <v>1682</v>
      </c>
      <c r="C1206" s="169" t="s">
        <v>1683</v>
      </c>
      <c r="D1206" s="170" t="s">
        <v>301</v>
      </c>
      <c r="E1206" s="171">
        <v>18</v>
      </c>
      <c r="F1206" s="172"/>
      <c r="G1206" s="173">
        <f>ROUND(E1206*F1206,2)</f>
        <v>0</v>
      </c>
      <c r="H1206" s="164"/>
      <c r="I1206" s="165">
        <f>ROUND(E1206*H1206,2)</f>
        <v>0</v>
      </c>
      <c r="J1206" s="164"/>
      <c r="K1206" s="165">
        <f>ROUND(E1206*J1206,2)</f>
        <v>0</v>
      </c>
      <c r="L1206" s="165">
        <v>21</v>
      </c>
      <c r="M1206" s="165">
        <f>G1206*(1+L1206/100)</f>
        <v>0</v>
      </c>
      <c r="N1206" s="165">
        <v>0</v>
      </c>
      <c r="O1206" s="165">
        <f>ROUND(E1206*N1206,2)</f>
        <v>0</v>
      </c>
      <c r="P1206" s="165">
        <v>0</v>
      </c>
      <c r="Q1206" s="165">
        <f>ROUND(E1206*P1206,2)</f>
        <v>0</v>
      </c>
      <c r="R1206" s="165"/>
      <c r="S1206" s="165" t="s">
        <v>243</v>
      </c>
      <c r="T1206" s="165" t="s">
        <v>221</v>
      </c>
      <c r="U1206" s="165">
        <v>0</v>
      </c>
      <c r="V1206" s="165">
        <f>ROUND(E1206*U1206,2)</f>
        <v>0</v>
      </c>
      <c r="W1206" s="165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 t="s">
        <v>282</v>
      </c>
      <c r="AH1206" s="166"/>
      <c r="AI1206" s="166"/>
      <c r="AJ1206" s="166"/>
      <c r="AK1206" s="166"/>
      <c r="AL1206" s="166"/>
      <c r="AM1206" s="166"/>
      <c r="AN1206" s="166"/>
      <c r="AO1206" s="166"/>
      <c r="AP1206" s="166"/>
      <c r="AQ1206" s="166"/>
      <c r="AR1206" s="166"/>
      <c r="AS1206" s="166"/>
      <c r="AT1206" s="166"/>
      <c r="AU1206" s="166"/>
      <c r="AV1206" s="166"/>
      <c r="AW1206" s="166"/>
      <c r="AX1206" s="166"/>
      <c r="AY1206" s="166"/>
      <c r="AZ1206" s="166"/>
      <c r="BA1206" s="166"/>
      <c r="BB1206" s="166"/>
      <c r="BC1206" s="166"/>
      <c r="BD1206" s="166"/>
      <c r="BE1206" s="166"/>
      <c r="BF1206" s="166"/>
      <c r="BG1206" s="166"/>
      <c r="BH1206" s="166"/>
    </row>
    <row r="1207" spans="1:60" ht="12.75" outlineLevel="1">
      <c r="A1207" s="182"/>
      <c r="B1207" s="183"/>
      <c r="C1207" s="184" t="s">
        <v>1684</v>
      </c>
      <c r="D1207" s="185"/>
      <c r="E1207" s="186">
        <v>18</v>
      </c>
      <c r="F1207" s="165"/>
      <c r="G1207" s="165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  <c r="U1207" s="165"/>
      <c r="V1207" s="165"/>
      <c r="W1207" s="165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 t="s">
        <v>267</v>
      </c>
      <c r="AH1207" s="166">
        <v>0</v>
      </c>
      <c r="AI1207" s="166"/>
      <c r="AJ1207" s="166"/>
      <c r="AK1207" s="166"/>
      <c r="AL1207" s="166"/>
      <c r="AM1207" s="166"/>
      <c r="AN1207" s="166"/>
      <c r="AO1207" s="166"/>
      <c r="AP1207" s="166"/>
      <c r="AQ1207" s="166"/>
      <c r="AR1207" s="166"/>
      <c r="AS1207" s="166"/>
      <c r="AT1207" s="166"/>
      <c r="AU1207" s="166"/>
      <c r="AV1207" s="166"/>
      <c r="AW1207" s="166"/>
      <c r="AX1207" s="166"/>
      <c r="AY1207" s="166"/>
      <c r="AZ1207" s="166"/>
      <c r="BA1207" s="166"/>
      <c r="BB1207" s="166"/>
      <c r="BC1207" s="166"/>
      <c r="BD1207" s="166"/>
      <c r="BE1207" s="166"/>
      <c r="BF1207" s="166"/>
      <c r="BG1207" s="166"/>
      <c r="BH1207" s="166"/>
    </row>
    <row r="1208" spans="1:60" ht="22.5" outlineLevel="1">
      <c r="A1208" s="167">
        <v>430</v>
      </c>
      <c r="B1208" s="168" t="s">
        <v>1685</v>
      </c>
      <c r="C1208" s="169" t="s">
        <v>1686</v>
      </c>
      <c r="D1208" s="170" t="s">
        <v>301</v>
      </c>
      <c r="E1208" s="171">
        <v>1</v>
      </c>
      <c r="F1208" s="172"/>
      <c r="G1208" s="173">
        <f>ROUND(E1208*F1208,2)</f>
        <v>0</v>
      </c>
      <c r="H1208" s="164"/>
      <c r="I1208" s="165">
        <f>ROUND(E1208*H1208,2)</f>
        <v>0</v>
      </c>
      <c r="J1208" s="164"/>
      <c r="K1208" s="165">
        <f>ROUND(E1208*J1208,2)</f>
        <v>0</v>
      </c>
      <c r="L1208" s="165">
        <v>21</v>
      </c>
      <c r="M1208" s="165">
        <f>G1208*(1+L1208/100)</f>
        <v>0</v>
      </c>
      <c r="N1208" s="165">
        <v>0</v>
      </c>
      <c r="O1208" s="165">
        <f>ROUND(E1208*N1208,2)</f>
        <v>0</v>
      </c>
      <c r="P1208" s="165">
        <v>0</v>
      </c>
      <c r="Q1208" s="165">
        <f>ROUND(E1208*P1208,2)</f>
        <v>0</v>
      </c>
      <c r="R1208" s="165"/>
      <c r="S1208" s="165" t="s">
        <v>243</v>
      </c>
      <c r="T1208" s="165" t="s">
        <v>221</v>
      </c>
      <c r="U1208" s="165">
        <v>0</v>
      </c>
      <c r="V1208" s="165">
        <f>ROUND(E1208*U1208,2)</f>
        <v>0</v>
      </c>
      <c r="W1208" s="165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 t="s">
        <v>282</v>
      </c>
      <c r="AH1208" s="166"/>
      <c r="AI1208" s="166"/>
      <c r="AJ1208" s="166"/>
      <c r="AK1208" s="166"/>
      <c r="AL1208" s="166"/>
      <c r="AM1208" s="166"/>
      <c r="AN1208" s="166"/>
      <c r="AO1208" s="166"/>
      <c r="AP1208" s="166"/>
      <c r="AQ1208" s="166"/>
      <c r="AR1208" s="166"/>
      <c r="AS1208" s="166"/>
      <c r="AT1208" s="166"/>
      <c r="AU1208" s="166"/>
      <c r="AV1208" s="166"/>
      <c r="AW1208" s="166"/>
      <c r="AX1208" s="166"/>
      <c r="AY1208" s="166"/>
      <c r="AZ1208" s="166"/>
      <c r="BA1208" s="166"/>
      <c r="BB1208" s="166"/>
      <c r="BC1208" s="166"/>
      <c r="BD1208" s="166"/>
      <c r="BE1208" s="166"/>
      <c r="BF1208" s="166"/>
      <c r="BG1208" s="166"/>
      <c r="BH1208" s="166"/>
    </row>
    <row r="1209" spans="1:60" ht="12.75" outlineLevel="1">
      <c r="A1209" s="182"/>
      <c r="B1209" s="183"/>
      <c r="C1209" s="184" t="s">
        <v>1687</v>
      </c>
      <c r="D1209" s="185"/>
      <c r="E1209" s="186">
        <v>1</v>
      </c>
      <c r="F1209" s="165"/>
      <c r="G1209" s="165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  <c r="U1209" s="165"/>
      <c r="V1209" s="165"/>
      <c r="W1209" s="165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 t="s">
        <v>267</v>
      </c>
      <c r="AH1209" s="166">
        <v>0</v>
      </c>
      <c r="AI1209" s="166"/>
      <c r="AJ1209" s="166"/>
      <c r="AK1209" s="166"/>
      <c r="AL1209" s="166"/>
      <c r="AM1209" s="166"/>
      <c r="AN1209" s="166"/>
      <c r="AO1209" s="166"/>
      <c r="AP1209" s="166"/>
      <c r="AQ1209" s="166"/>
      <c r="AR1209" s="166"/>
      <c r="AS1209" s="166"/>
      <c r="AT1209" s="166"/>
      <c r="AU1209" s="166"/>
      <c r="AV1209" s="166"/>
      <c r="AW1209" s="166"/>
      <c r="AX1209" s="166"/>
      <c r="AY1209" s="166"/>
      <c r="AZ1209" s="166"/>
      <c r="BA1209" s="166"/>
      <c r="BB1209" s="166"/>
      <c r="BC1209" s="166"/>
      <c r="BD1209" s="166"/>
      <c r="BE1209" s="166"/>
      <c r="BF1209" s="166"/>
      <c r="BG1209" s="166"/>
      <c r="BH1209" s="166"/>
    </row>
    <row r="1210" spans="1:60" ht="22.5" outlineLevel="1">
      <c r="A1210" s="167">
        <v>431</v>
      </c>
      <c r="B1210" s="168" t="s">
        <v>1688</v>
      </c>
      <c r="C1210" s="169" t="s">
        <v>1689</v>
      </c>
      <c r="D1210" s="170" t="s">
        <v>301</v>
      </c>
      <c r="E1210" s="171">
        <v>2</v>
      </c>
      <c r="F1210" s="172"/>
      <c r="G1210" s="173">
        <f>ROUND(E1210*F1210,2)</f>
        <v>0</v>
      </c>
      <c r="H1210" s="164"/>
      <c r="I1210" s="165">
        <f>ROUND(E1210*H1210,2)</f>
        <v>0</v>
      </c>
      <c r="J1210" s="164"/>
      <c r="K1210" s="165">
        <f>ROUND(E1210*J1210,2)</f>
        <v>0</v>
      </c>
      <c r="L1210" s="165">
        <v>21</v>
      </c>
      <c r="M1210" s="165">
        <f>G1210*(1+L1210/100)</f>
        <v>0</v>
      </c>
      <c r="N1210" s="165">
        <v>0</v>
      </c>
      <c r="O1210" s="165">
        <f>ROUND(E1210*N1210,2)</f>
        <v>0</v>
      </c>
      <c r="P1210" s="165">
        <v>0</v>
      </c>
      <c r="Q1210" s="165">
        <f>ROUND(E1210*P1210,2)</f>
        <v>0</v>
      </c>
      <c r="R1210" s="165"/>
      <c r="S1210" s="165" t="s">
        <v>243</v>
      </c>
      <c r="T1210" s="165" t="s">
        <v>221</v>
      </c>
      <c r="U1210" s="165">
        <v>0</v>
      </c>
      <c r="V1210" s="165">
        <f>ROUND(E1210*U1210,2)</f>
        <v>0</v>
      </c>
      <c r="W1210" s="165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 t="s">
        <v>282</v>
      </c>
      <c r="AH1210" s="166"/>
      <c r="AI1210" s="166"/>
      <c r="AJ1210" s="166"/>
      <c r="AK1210" s="166"/>
      <c r="AL1210" s="166"/>
      <c r="AM1210" s="166"/>
      <c r="AN1210" s="166"/>
      <c r="AO1210" s="166"/>
      <c r="AP1210" s="166"/>
      <c r="AQ1210" s="166"/>
      <c r="AR1210" s="166"/>
      <c r="AS1210" s="166"/>
      <c r="AT1210" s="166"/>
      <c r="AU1210" s="166"/>
      <c r="AV1210" s="166"/>
      <c r="AW1210" s="166"/>
      <c r="AX1210" s="166"/>
      <c r="AY1210" s="166"/>
      <c r="AZ1210" s="166"/>
      <c r="BA1210" s="166"/>
      <c r="BB1210" s="166"/>
      <c r="BC1210" s="166"/>
      <c r="BD1210" s="166"/>
      <c r="BE1210" s="166"/>
      <c r="BF1210" s="166"/>
      <c r="BG1210" s="166"/>
      <c r="BH1210" s="166"/>
    </row>
    <row r="1211" spans="1:60" ht="12.75" outlineLevel="1">
      <c r="A1211" s="182"/>
      <c r="B1211" s="183"/>
      <c r="C1211" s="184" t="s">
        <v>1690</v>
      </c>
      <c r="D1211" s="185"/>
      <c r="E1211" s="186">
        <v>2</v>
      </c>
      <c r="F1211" s="165"/>
      <c r="G1211" s="165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  <c r="U1211" s="165"/>
      <c r="V1211" s="165"/>
      <c r="W1211" s="165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 t="s">
        <v>267</v>
      </c>
      <c r="AH1211" s="166">
        <v>0</v>
      </c>
      <c r="AI1211" s="166"/>
      <c r="AJ1211" s="166"/>
      <c r="AK1211" s="166"/>
      <c r="AL1211" s="166"/>
      <c r="AM1211" s="166"/>
      <c r="AN1211" s="166"/>
      <c r="AO1211" s="166"/>
      <c r="AP1211" s="166"/>
      <c r="AQ1211" s="166"/>
      <c r="AR1211" s="166"/>
      <c r="AS1211" s="166"/>
      <c r="AT1211" s="166"/>
      <c r="AU1211" s="166"/>
      <c r="AV1211" s="166"/>
      <c r="AW1211" s="166"/>
      <c r="AX1211" s="166"/>
      <c r="AY1211" s="166"/>
      <c r="AZ1211" s="166"/>
      <c r="BA1211" s="166"/>
      <c r="BB1211" s="166"/>
      <c r="BC1211" s="166"/>
      <c r="BD1211" s="166"/>
      <c r="BE1211" s="166"/>
      <c r="BF1211" s="166"/>
      <c r="BG1211" s="166"/>
      <c r="BH1211" s="166"/>
    </row>
    <row r="1212" spans="1:60" ht="22.5" outlineLevel="1">
      <c r="A1212" s="167">
        <v>432</v>
      </c>
      <c r="B1212" s="168" t="s">
        <v>1691</v>
      </c>
      <c r="C1212" s="169" t="s">
        <v>1692</v>
      </c>
      <c r="D1212" s="170" t="s">
        <v>301</v>
      </c>
      <c r="E1212" s="171">
        <v>2</v>
      </c>
      <c r="F1212" s="172"/>
      <c r="G1212" s="173">
        <f>ROUND(E1212*F1212,2)</f>
        <v>0</v>
      </c>
      <c r="H1212" s="164"/>
      <c r="I1212" s="165">
        <f>ROUND(E1212*H1212,2)</f>
        <v>0</v>
      </c>
      <c r="J1212" s="164"/>
      <c r="K1212" s="165">
        <f>ROUND(E1212*J1212,2)</f>
        <v>0</v>
      </c>
      <c r="L1212" s="165">
        <v>21</v>
      </c>
      <c r="M1212" s="165">
        <f>G1212*(1+L1212/100)</f>
        <v>0</v>
      </c>
      <c r="N1212" s="165">
        <v>0</v>
      </c>
      <c r="O1212" s="165">
        <f>ROUND(E1212*N1212,2)</f>
        <v>0</v>
      </c>
      <c r="P1212" s="165">
        <v>0</v>
      </c>
      <c r="Q1212" s="165">
        <f>ROUND(E1212*P1212,2)</f>
        <v>0</v>
      </c>
      <c r="R1212" s="165"/>
      <c r="S1212" s="165" t="s">
        <v>243</v>
      </c>
      <c r="T1212" s="165" t="s">
        <v>221</v>
      </c>
      <c r="U1212" s="165">
        <v>0</v>
      </c>
      <c r="V1212" s="165">
        <f>ROUND(E1212*U1212,2)</f>
        <v>0</v>
      </c>
      <c r="W1212" s="165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 t="s">
        <v>282</v>
      </c>
      <c r="AH1212" s="166"/>
      <c r="AI1212" s="166"/>
      <c r="AJ1212" s="166"/>
      <c r="AK1212" s="166"/>
      <c r="AL1212" s="166"/>
      <c r="AM1212" s="166"/>
      <c r="AN1212" s="166"/>
      <c r="AO1212" s="166"/>
      <c r="AP1212" s="166"/>
      <c r="AQ1212" s="166"/>
      <c r="AR1212" s="166"/>
      <c r="AS1212" s="166"/>
      <c r="AT1212" s="166"/>
      <c r="AU1212" s="166"/>
      <c r="AV1212" s="166"/>
      <c r="AW1212" s="166"/>
      <c r="AX1212" s="166"/>
      <c r="AY1212" s="166"/>
      <c r="AZ1212" s="166"/>
      <c r="BA1212" s="166"/>
      <c r="BB1212" s="166"/>
      <c r="BC1212" s="166"/>
      <c r="BD1212" s="166"/>
      <c r="BE1212" s="166"/>
      <c r="BF1212" s="166"/>
      <c r="BG1212" s="166"/>
      <c r="BH1212" s="166"/>
    </row>
    <row r="1213" spans="1:60" ht="12.75" outlineLevel="1">
      <c r="A1213" s="182"/>
      <c r="B1213" s="183"/>
      <c r="C1213" s="184" t="s">
        <v>1693</v>
      </c>
      <c r="D1213" s="185"/>
      <c r="E1213" s="186">
        <v>2</v>
      </c>
      <c r="F1213" s="165"/>
      <c r="G1213" s="165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  <c r="U1213" s="165"/>
      <c r="V1213" s="165"/>
      <c r="W1213" s="165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 t="s">
        <v>267</v>
      </c>
      <c r="AH1213" s="166">
        <v>0</v>
      </c>
      <c r="AI1213" s="166"/>
      <c r="AJ1213" s="166"/>
      <c r="AK1213" s="166"/>
      <c r="AL1213" s="166"/>
      <c r="AM1213" s="166"/>
      <c r="AN1213" s="166"/>
      <c r="AO1213" s="166"/>
      <c r="AP1213" s="166"/>
      <c r="AQ1213" s="166"/>
      <c r="AR1213" s="166"/>
      <c r="AS1213" s="166"/>
      <c r="AT1213" s="166"/>
      <c r="AU1213" s="166"/>
      <c r="AV1213" s="166"/>
      <c r="AW1213" s="166"/>
      <c r="AX1213" s="166"/>
      <c r="AY1213" s="166"/>
      <c r="AZ1213" s="166"/>
      <c r="BA1213" s="166"/>
      <c r="BB1213" s="166"/>
      <c r="BC1213" s="166"/>
      <c r="BD1213" s="166"/>
      <c r="BE1213" s="166"/>
      <c r="BF1213" s="166"/>
      <c r="BG1213" s="166"/>
      <c r="BH1213" s="166"/>
    </row>
    <row r="1214" spans="1:60" ht="22.5" outlineLevel="1">
      <c r="A1214" s="167">
        <v>433</v>
      </c>
      <c r="B1214" s="168" t="s">
        <v>1694</v>
      </c>
      <c r="C1214" s="169" t="s">
        <v>1695</v>
      </c>
      <c r="D1214" s="170" t="s">
        <v>301</v>
      </c>
      <c r="E1214" s="171">
        <v>6</v>
      </c>
      <c r="F1214" s="172"/>
      <c r="G1214" s="173">
        <f>ROUND(E1214*F1214,2)</f>
        <v>0</v>
      </c>
      <c r="H1214" s="164"/>
      <c r="I1214" s="165">
        <f>ROUND(E1214*H1214,2)</f>
        <v>0</v>
      </c>
      <c r="J1214" s="164"/>
      <c r="K1214" s="165">
        <f>ROUND(E1214*J1214,2)</f>
        <v>0</v>
      </c>
      <c r="L1214" s="165">
        <v>21</v>
      </c>
      <c r="M1214" s="165">
        <f>G1214*(1+L1214/100)</f>
        <v>0</v>
      </c>
      <c r="N1214" s="165">
        <v>0</v>
      </c>
      <c r="O1214" s="165">
        <f>ROUND(E1214*N1214,2)</f>
        <v>0</v>
      </c>
      <c r="P1214" s="165">
        <v>0</v>
      </c>
      <c r="Q1214" s="165">
        <f>ROUND(E1214*P1214,2)</f>
        <v>0</v>
      </c>
      <c r="R1214" s="165"/>
      <c r="S1214" s="165" t="s">
        <v>243</v>
      </c>
      <c r="T1214" s="165" t="s">
        <v>221</v>
      </c>
      <c r="U1214" s="165">
        <v>0</v>
      </c>
      <c r="V1214" s="165">
        <f>ROUND(E1214*U1214,2)</f>
        <v>0</v>
      </c>
      <c r="W1214" s="165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 t="s">
        <v>282</v>
      </c>
      <c r="AH1214" s="166"/>
      <c r="AI1214" s="166"/>
      <c r="AJ1214" s="166"/>
      <c r="AK1214" s="166"/>
      <c r="AL1214" s="166"/>
      <c r="AM1214" s="166"/>
      <c r="AN1214" s="166"/>
      <c r="AO1214" s="166"/>
      <c r="AP1214" s="166"/>
      <c r="AQ1214" s="166"/>
      <c r="AR1214" s="166"/>
      <c r="AS1214" s="166"/>
      <c r="AT1214" s="166"/>
      <c r="AU1214" s="166"/>
      <c r="AV1214" s="166"/>
      <c r="AW1214" s="166"/>
      <c r="AX1214" s="166"/>
      <c r="AY1214" s="166"/>
      <c r="AZ1214" s="166"/>
      <c r="BA1214" s="166"/>
      <c r="BB1214" s="166"/>
      <c r="BC1214" s="166"/>
      <c r="BD1214" s="166"/>
      <c r="BE1214" s="166"/>
      <c r="BF1214" s="166"/>
      <c r="BG1214" s="166"/>
      <c r="BH1214" s="166"/>
    </row>
    <row r="1215" spans="1:60" ht="12.75" outlineLevel="1">
      <c r="A1215" s="182"/>
      <c r="B1215" s="183"/>
      <c r="C1215" s="184" t="s">
        <v>1696</v>
      </c>
      <c r="D1215" s="185"/>
      <c r="E1215" s="186">
        <v>6</v>
      </c>
      <c r="F1215" s="165"/>
      <c r="G1215" s="165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  <c r="U1215" s="165"/>
      <c r="V1215" s="165"/>
      <c r="W1215" s="165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 t="s">
        <v>267</v>
      </c>
      <c r="AH1215" s="166">
        <v>0</v>
      </c>
      <c r="AI1215" s="166"/>
      <c r="AJ1215" s="166"/>
      <c r="AK1215" s="166"/>
      <c r="AL1215" s="166"/>
      <c r="AM1215" s="166"/>
      <c r="AN1215" s="166"/>
      <c r="AO1215" s="166"/>
      <c r="AP1215" s="166"/>
      <c r="AQ1215" s="166"/>
      <c r="AR1215" s="166"/>
      <c r="AS1215" s="166"/>
      <c r="AT1215" s="166"/>
      <c r="AU1215" s="166"/>
      <c r="AV1215" s="166"/>
      <c r="AW1215" s="166"/>
      <c r="AX1215" s="166"/>
      <c r="AY1215" s="166"/>
      <c r="AZ1215" s="166"/>
      <c r="BA1215" s="166"/>
      <c r="BB1215" s="166"/>
      <c r="BC1215" s="166"/>
      <c r="BD1215" s="166"/>
      <c r="BE1215" s="166"/>
      <c r="BF1215" s="166"/>
      <c r="BG1215" s="166"/>
      <c r="BH1215" s="166"/>
    </row>
    <row r="1216" spans="1:60" ht="22.5" outlineLevel="1">
      <c r="A1216" s="167">
        <v>434</v>
      </c>
      <c r="B1216" s="168" t="s">
        <v>1697</v>
      </c>
      <c r="C1216" s="169" t="s">
        <v>1698</v>
      </c>
      <c r="D1216" s="170" t="s">
        <v>301</v>
      </c>
      <c r="E1216" s="171">
        <v>4</v>
      </c>
      <c r="F1216" s="172"/>
      <c r="G1216" s="173">
        <f>ROUND(E1216*F1216,2)</f>
        <v>0</v>
      </c>
      <c r="H1216" s="164"/>
      <c r="I1216" s="165">
        <f>ROUND(E1216*H1216,2)</f>
        <v>0</v>
      </c>
      <c r="J1216" s="164"/>
      <c r="K1216" s="165">
        <f>ROUND(E1216*J1216,2)</f>
        <v>0</v>
      </c>
      <c r="L1216" s="165">
        <v>21</v>
      </c>
      <c r="M1216" s="165">
        <f>G1216*(1+L1216/100)</f>
        <v>0</v>
      </c>
      <c r="N1216" s="165">
        <v>0</v>
      </c>
      <c r="O1216" s="165">
        <f>ROUND(E1216*N1216,2)</f>
        <v>0</v>
      </c>
      <c r="P1216" s="165">
        <v>0</v>
      </c>
      <c r="Q1216" s="165">
        <f>ROUND(E1216*P1216,2)</f>
        <v>0</v>
      </c>
      <c r="R1216" s="165"/>
      <c r="S1216" s="165" t="s">
        <v>243</v>
      </c>
      <c r="T1216" s="165" t="s">
        <v>221</v>
      </c>
      <c r="U1216" s="165">
        <v>0</v>
      </c>
      <c r="V1216" s="165">
        <f>ROUND(E1216*U1216,2)</f>
        <v>0</v>
      </c>
      <c r="W1216" s="165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 t="s">
        <v>282</v>
      </c>
      <c r="AH1216" s="166"/>
      <c r="AI1216" s="166"/>
      <c r="AJ1216" s="166"/>
      <c r="AK1216" s="166"/>
      <c r="AL1216" s="166"/>
      <c r="AM1216" s="166"/>
      <c r="AN1216" s="166"/>
      <c r="AO1216" s="166"/>
      <c r="AP1216" s="166"/>
      <c r="AQ1216" s="166"/>
      <c r="AR1216" s="166"/>
      <c r="AS1216" s="166"/>
      <c r="AT1216" s="166"/>
      <c r="AU1216" s="166"/>
      <c r="AV1216" s="166"/>
      <c r="AW1216" s="166"/>
      <c r="AX1216" s="166"/>
      <c r="AY1216" s="166"/>
      <c r="AZ1216" s="166"/>
      <c r="BA1216" s="166"/>
      <c r="BB1216" s="166"/>
      <c r="BC1216" s="166"/>
      <c r="BD1216" s="166"/>
      <c r="BE1216" s="166"/>
      <c r="BF1216" s="166"/>
      <c r="BG1216" s="166"/>
      <c r="BH1216" s="166"/>
    </row>
    <row r="1217" spans="1:60" ht="12.75" outlineLevel="1">
      <c r="A1217" s="182"/>
      <c r="B1217" s="183"/>
      <c r="C1217" s="184" t="s">
        <v>1699</v>
      </c>
      <c r="D1217" s="185"/>
      <c r="E1217" s="186">
        <v>4</v>
      </c>
      <c r="F1217" s="165"/>
      <c r="G1217" s="165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  <c r="U1217" s="165"/>
      <c r="V1217" s="165"/>
      <c r="W1217" s="165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 t="s">
        <v>267</v>
      </c>
      <c r="AH1217" s="166">
        <v>0</v>
      </c>
      <c r="AI1217" s="166"/>
      <c r="AJ1217" s="166"/>
      <c r="AK1217" s="166"/>
      <c r="AL1217" s="166"/>
      <c r="AM1217" s="166"/>
      <c r="AN1217" s="166"/>
      <c r="AO1217" s="166"/>
      <c r="AP1217" s="166"/>
      <c r="AQ1217" s="166"/>
      <c r="AR1217" s="166"/>
      <c r="AS1217" s="166"/>
      <c r="AT1217" s="166"/>
      <c r="AU1217" s="166"/>
      <c r="AV1217" s="166"/>
      <c r="AW1217" s="166"/>
      <c r="AX1217" s="166"/>
      <c r="AY1217" s="166"/>
      <c r="AZ1217" s="166"/>
      <c r="BA1217" s="166"/>
      <c r="BB1217" s="166"/>
      <c r="BC1217" s="166"/>
      <c r="BD1217" s="166"/>
      <c r="BE1217" s="166"/>
      <c r="BF1217" s="166"/>
      <c r="BG1217" s="166"/>
      <c r="BH1217" s="166"/>
    </row>
    <row r="1218" spans="1:60" ht="22.5" outlineLevel="1">
      <c r="A1218" s="167">
        <v>435</v>
      </c>
      <c r="B1218" s="168" t="s">
        <v>1700</v>
      </c>
      <c r="C1218" s="169" t="s">
        <v>1701</v>
      </c>
      <c r="D1218" s="170" t="s">
        <v>301</v>
      </c>
      <c r="E1218" s="171">
        <v>1</v>
      </c>
      <c r="F1218" s="172"/>
      <c r="G1218" s="173">
        <f>ROUND(E1218*F1218,2)</f>
        <v>0</v>
      </c>
      <c r="H1218" s="164"/>
      <c r="I1218" s="165">
        <f>ROUND(E1218*H1218,2)</f>
        <v>0</v>
      </c>
      <c r="J1218" s="164"/>
      <c r="K1218" s="165">
        <f>ROUND(E1218*J1218,2)</f>
        <v>0</v>
      </c>
      <c r="L1218" s="165">
        <v>21</v>
      </c>
      <c r="M1218" s="165">
        <f>G1218*(1+L1218/100)</f>
        <v>0</v>
      </c>
      <c r="N1218" s="165">
        <v>0</v>
      </c>
      <c r="O1218" s="165">
        <f>ROUND(E1218*N1218,2)</f>
        <v>0</v>
      </c>
      <c r="P1218" s="165">
        <v>0</v>
      </c>
      <c r="Q1218" s="165">
        <f>ROUND(E1218*P1218,2)</f>
        <v>0</v>
      </c>
      <c r="R1218" s="165"/>
      <c r="S1218" s="165" t="s">
        <v>243</v>
      </c>
      <c r="T1218" s="165" t="s">
        <v>221</v>
      </c>
      <c r="U1218" s="165">
        <v>0</v>
      </c>
      <c r="V1218" s="165">
        <f>ROUND(E1218*U1218,2)</f>
        <v>0</v>
      </c>
      <c r="W1218" s="165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 t="s">
        <v>282</v>
      </c>
      <c r="AH1218" s="166"/>
      <c r="AI1218" s="166"/>
      <c r="AJ1218" s="166"/>
      <c r="AK1218" s="166"/>
      <c r="AL1218" s="166"/>
      <c r="AM1218" s="166"/>
      <c r="AN1218" s="166"/>
      <c r="AO1218" s="166"/>
      <c r="AP1218" s="166"/>
      <c r="AQ1218" s="166"/>
      <c r="AR1218" s="166"/>
      <c r="AS1218" s="166"/>
      <c r="AT1218" s="166"/>
      <c r="AU1218" s="166"/>
      <c r="AV1218" s="166"/>
      <c r="AW1218" s="166"/>
      <c r="AX1218" s="166"/>
      <c r="AY1218" s="166"/>
      <c r="AZ1218" s="166"/>
      <c r="BA1218" s="166"/>
      <c r="BB1218" s="166"/>
      <c r="BC1218" s="166"/>
      <c r="BD1218" s="166"/>
      <c r="BE1218" s="166"/>
      <c r="BF1218" s="166"/>
      <c r="BG1218" s="166"/>
      <c r="BH1218" s="166"/>
    </row>
    <row r="1219" spans="1:60" ht="12.75" outlineLevel="1">
      <c r="A1219" s="182"/>
      <c r="B1219" s="183"/>
      <c r="C1219" s="184" t="s">
        <v>1702</v>
      </c>
      <c r="D1219" s="185"/>
      <c r="E1219" s="186">
        <v>1</v>
      </c>
      <c r="F1219" s="165"/>
      <c r="G1219" s="165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  <c r="U1219" s="165"/>
      <c r="V1219" s="165"/>
      <c r="W1219" s="165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 t="s">
        <v>267</v>
      </c>
      <c r="AH1219" s="166">
        <v>0</v>
      </c>
      <c r="AI1219" s="166"/>
      <c r="AJ1219" s="166"/>
      <c r="AK1219" s="166"/>
      <c r="AL1219" s="166"/>
      <c r="AM1219" s="166"/>
      <c r="AN1219" s="166"/>
      <c r="AO1219" s="166"/>
      <c r="AP1219" s="166"/>
      <c r="AQ1219" s="166"/>
      <c r="AR1219" s="166"/>
      <c r="AS1219" s="166"/>
      <c r="AT1219" s="166"/>
      <c r="AU1219" s="166"/>
      <c r="AV1219" s="166"/>
      <c r="AW1219" s="166"/>
      <c r="AX1219" s="166"/>
      <c r="AY1219" s="166"/>
      <c r="AZ1219" s="166"/>
      <c r="BA1219" s="166"/>
      <c r="BB1219" s="166"/>
      <c r="BC1219" s="166"/>
      <c r="BD1219" s="166"/>
      <c r="BE1219" s="166"/>
      <c r="BF1219" s="166"/>
      <c r="BG1219" s="166"/>
      <c r="BH1219" s="166"/>
    </row>
    <row r="1220" spans="1:60" ht="22.5" outlineLevel="1">
      <c r="A1220" s="167">
        <v>436</v>
      </c>
      <c r="B1220" s="168" t="s">
        <v>1703</v>
      </c>
      <c r="C1220" s="169" t="s">
        <v>1689</v>
      </c>
      <c r="D1220" s="170" t="s">
        <v>301</v>
      </c>
      <c r="E1220" s="171">
        <v>1</v>
      </c>
      <c r="F1220" s="172"/>
      <c r="G1220" s="173">
        <f>ROUND(E1220*F1220,2)</f>
        <v>0</v>
      </c>
      <c r="H1220" s="164"/>
      <c r="I1220" s="165">
        <f>ROUND(E1220*H1220,2)</f>
        <v>0</v>
      </c>
      <c r="J1220" s="164"/>
      <c r="K1220" s="165">
        <f>ROUND(E1220*J1220,2)</f>
        <v>0</v>
      </c>
      <c r="L1220" s="165">
        <v>21</v>
      </c>
      <c r="M1220" s="165">
        <f>G1220*(1+L1220/100)</f>
        <v>0</v>
      </c>
      <c r="N1220" s="165">
        <v>0</v>
      </c>
      <c r="O1220" s="165">
        <f>ROUND(E1220*N1220,2)</f>
        <v>0</v>
      </c>
      <c r="P1220" s="165">
        <v>0</v>
      </c>
      <c r="Q1220" s="165">
        <f>ROUND(E1220*P1220,2)</f>
        <v>0</v>
      </c>
      <c r="R1220" s="165"/>
      <c r="S1220" s="165" t="s">
        <v>243</v>
      </c>
      <c r="T1220" s="165" t="s">
        <v>221</v>
      </c>
      <c r="U1220" s="165">
        <v>0</v>
      </c>
      <c r="V1220" s="165">
        <f>ROUND(E1220*U1220,2)</f>
        <v>0</v>
      </c>
      <c r="W1220" s="165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 t="s">
        <v>282</v>
      </c>
      <c r="AH1220" s="166"/>
      <c r="AI1220" s="166"/>
      <c r="AJ1220" s="166"/>
      <c r="AK1220" s="166"/>
      <c r="AL1220" s="166"/>
      <c r="AM1220" s="166"/>
      <c r="AN1220" s="166"/>
      <c r="AO1220" s="166"/>
      <c r="AP1220" s="166"/>
      <c r="AQ1220" s="166"/>
      <c r="AR1220" s="166"/>
      <c r="AS1220" s="166"/>
      <c r="AT1220" s="166"/>
      <c r="AU1220" s="166"/>
      <c r="AV1220" s="166"/>
      <c r="AW1220" s="166"/>
      <c r="AX1220" s="166"/>
      <c r="AY1220" s="166"/>
      <c r="AZ1220" s="166"/>
      <c r="BA1220" s="166"/>
      <c r="BB1220" s="166"/>
      <c r="BC1220" s="166"/>
      <c r="BD1220" s="166"/>
      <c r="BE1220" s="166"/>
      <c r="BF1220" s="166"/>
      <c r="BG1220" s="166"/>
      <c r="BH1220" s="166"/>
    </row>
    <row r="1221" spans="1:60" ht="12.75" outlineLevel="1">
      <c r="A1221" s="182"/>
      <c r="B1221" s="183"/>
      <c r="C1221" s="184" t="s">
        <v>1704</v>
      </c>
      <c r="D1221" s="185"/>
      <c r="E1221" s="186">
        <v>1</v>
      </c>
      <c r="F1221" s="165"/>
      <c r="G1221" s="165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  <c r="U1221" s="165"/>
      <c r="V1221" s="165"/>
      <c r="W1221" s="165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 t="s">
        <v>267</v>
      </c>
      <c r="AH1221" s="166">
        <v>0</v>
      </c>
      <c r="AI1221" s="166"/>
      <c r="AJ1221" s="166"/>
      <c r="AK1221" s="166"/>
      <c r="AL1221" s="166"/>
      <c r="AM1221" s="166"/>
      <c r="AN1221" s="166"/>
      <c r="AO1221" s="166"/>
      <c r="AP1221" s="166"/>
      <c r="AQ1221" s="166"/>
      <c r="AR1221" s="166"/>
      <c r="AS1221" s="166"/>
      <c r="AT1221" s="166"/>
      <c r="AU1221" s="166"/>
      <c r="AV1221" s="166"/>
      <c r="AW1221" s="166"/>
      <c r="AX1221" s="166"/>
      <c r="AY1221" s="166"/>
      <c r="AZ1221" s="166"/>
      <c r="BA1221" s="166"/>
      <c r="BB1221" s="166"/>
      <c r="BC1221" s="166"/>
      <c r="BD1221" s="166"/>
      <c r="BE1221" s="166"/>
      <c r="BF1221" s="166"/>
      <c r="BG1221" s="166"/>
      <c r="BH1221" s="166"/>
    </row>
    <row r="1222" spans="1:60" ht="22.5" outlineLevel="1">
      <c r="A1222" s="167">
        <v>437</v>
      </c>
      <c r="B1222" s="168" t="s">
        <v>1705</v>
      </c>
      <c r="C1222" s="169" t="s">
        <v>1706</v>
      </c>
      <c r="D1222" s="170" t="s">
        <v>301</v>
      </c>
      <c r="E1222" s="171">
        <v>33</v>
      </c>
      <c r="F1222" s="172"/>
      <c r="G1222" s="173">
        <f>ROUND(E1222*F1222,2)</f>
        <v>0</v>
      </c>
      <c r="H1222" s="164"/>
      <c r="I1222" s="165">
        <f>ROUND(E1222*H1222,2)</f>
        <v>0</v>
      </c>
      <c r="J1222" s="164"/>
      <c r="K1222" s="165">
        <f>ROUND(E1222*J1222,2)</f>
        <v>0</v>
      </c>
      <c r="L1222" s="165">
        <v>21</v>
      </c>
      <c r="M1222" s="165">
        <f>G1222*(1+L1222/100)</f>
        <v>0</v>
      </c>
      <c r="N1222" s="165">
        <v>0</v>
      </c>
      <c r="O1222" s="165">
        <f>ROUND(E1222*N1222,2)</f>
        <v>0</v>
      </c>
      <c r="P1222" s="165">
        <v>0</v>
      </c>
      <c r="Q1222" s="165">
        <f>ROUND(E1222*P1222,2)</f>
        <v>0</v>
      </c>
      <c r="R1222" s="165"/>
      <c r="S1222" s="165" t="s">
        <v>243</v>
      </c>
      <c r="T1222" s="165" t="s">
        <v>221</v>
      </c>
      <c r="U1222" s="165">
        <v>0</v>
      </c>
      <c r="V1222" s="165">
        <f>ROUND(E1222*U1222,2)</f>
        <v>0</v>
      </c>
      <c r="W1222" s="165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 t="s">
        <v>282</v>
      </c>
      <c r="AH1222" s="166"/>
      <c r="AI1222" s="166"/>
      <c r="AJ1222" s="166"/>
      <c r="AK1222" s="166"/>
      <c r="AL1222" s="166"/>
      <c r="AM1222" s="166"/>
      <c r="AN1222" s="166"/>
      <c r="AO1222" s="166"/>
      <c r="AP1222" s="166"/>
      <c r="AQ1222" s="166"/>
      <c r="AR1222" s="166"/>
      <c r="AS1222" s="166"/>
      <c r="AT1222" s="166"/>
      <c r="AU1222" s="166"/>
      <c r="AV1222" s="166"/>
      <c r="AW1222" s="166"/>
      <c r="AX1222" s="166"/>
      <c r="AY1222" s="166"/>
      <c r="AZ1222" s="166"/>
      <c r="BA1222" s="166"/>
      <c r="BB1222" s="166"/>
      <c r="BC1222" s="166"/>
      <c r="BD1222" s="166"/>
      <c r="BE1222" s="166"/>
      <c r="BF1222" s="166"/>
      <c r="BG1222" s="166"/>
      <c r="BH1222" s="166"/>
    </row>
    <row r="1223" spans="1:60" ht="12.75" outlineLevel="1">
      <c r="A1223" s="182"/>
      <c r="B1223" s="183"/>
      <c r="C1223" s="184" t="s">
        <v>1707</v>
      </c>
      <c r="D1223" s="185"/>
      <c r="E1223" s="186">
        <v>33</v>
      </c>
      <c r="F1223" s="165"/>
      <c r="G1223" s="165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  <c r="U1223" s="165"/>
      <c r="V1223" s="165"/>
      <c r="W1223" s="165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 t="s">
        <v>267</v>
      </c>
      <c r="AH1223" s="166">
        <v>0</v>
      </c>
      <c r="AI1223" s="166"/>
      <c r="AJ1223" s="166"/>
      <c r="AK1223" s="166"/>
      <c r="AL1223" s="166"/>
      <c r="AM1223" s="166"/>
      <c r="AN1223" s="166"/>
      <c r="AO1223" s="166"/>
      <c r="AP1223" s="166"/>
      <c r="AQ1223" s="166"/>
      <c r="AR1223" s="166"/>
      <c r="AS1223" s="166"/>
      <c r="AT1223" s="166"/>
      <c r="AU1223" s="166"/>
      <c r="AV1223" s="166"/>
      <c r="AW1223" s="166"/>
      <c r="AX1223" s="166"/>
      <c r="AY1223" s="166"/>
      <c r="AZ1223" s="166"/>
      <c r="BA1223" s="166"/>
      <c r="BB1223" s="166"/>
      <c r="BC1223" s="166"/>
      <c r="BD1223" s="166"/>
      <c r="BE1223" s="166"/>
      <c r="BF1223" s="166"/>
      <c r="BG1223" s="166"/>
      <c r="BH1223" s="166"/>
    </row>
    <row r="1224" spans="1:60" ht="33.75" outlineLevel="1">
      <c r="A1224" s="167">
        <v>438</v>
      </c>
      <c r="B1224" s="168" t="s">
        <v>1708</v>
      </c>
      <c r="C1224" s="169" t="s">
        <v>1709</v>
      </c>
      <c r="D1224" s="170" t="s">
        <v>301</v>
      </c>
      <c r="E1224" s="171">
        <v>6</v>
      </c>
      <c r="F1224" s="172"/>
      <c r="G1224" s="173">
        <f>ROUND(E1224*F1224,2)</f>
        <v>0</v>
      </c>
      <c r="H1224" s="164"/>
      <c r="I1224" s="165">
        <f>ROUND(E1224*H1224,2)</f>
        <v>0</v>
      </c>
      <c r="J1224" s="164"/>
      <c r="K1224" s="165">
        <f>ROUND(E1224*J1224,2)</f>
        <v>0</v>
      </c>
      <c r="L1224" s="165">
        <v>21</v>
      </c>
      <c r="M1224" s="165">
        <f>G1224*(1+L1224/100)</f>
        <v>0</v>
      </c>
      <c r="N1224" s="165">
        <v>0</v>
      </c>
      <c r="O1224" s="165">
        <f>ROUND(E1224*N1224,2)</f>
        <v>0</v>
      </c>
      <c r="P1224" s="165">
        <v>0</v>
      </c>
      <c r="Q1224" s="165">
        <f>ROUND(E1224*P1224,2)</f>
        <v>0</v>
      </c>
      <c r="R1224" s="165"/>
      <c r="S1224" s="165" t="s">
        <v>243</v>
      </c>
      <c r="T1224" s="165" t="s">
        <v>221</v>
      </c>
      <c r="U1224" s="165">
        <v>0</v>
      </c>
      <c r="V1224" s="165">
        <f>ROUND(E1224*U1224,2)</f>
        <v>0</v>
      </c>
      <c r="W1224" s="165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 t="s">
        <v>282</v>
      </c>
      <c r="AH1224" s="166"/>
      <c r="AI1224" s="166"/>
      <c r="AJ1224" s="166"/>
      <c r="AK1224" s="166"/>
      <c r="AL1224" s="166"/>
      <c r="AM1224" s="166"/>
      <c r="AN1224" s="166"/>
      <c r="AO1224" s="166"/>
      <c r="AP1224" s="166"/>
      <c r="AQ1224" s="166"/>
      <c r="AR1224" s="166"/>
      <c r="AS1224" s="166"/>
      <c r="AT1224" s="166"/>
      <c r="AU1224" s="166"/>
      <c r="AV1224" s="166"/>
      <c r="AW1224" s="166"/>
      <c r="AX1224" s="166"/>
      <c r="AY1224" s="166"/>
      <c r="AZ1224" s="166"/>
      <c r="BA1224" s="166"/>
      <c r="BB1224" s="166"/>
      <c r="BC1224" s="166"/>
      <c r="BD1224" s="166"/>
      <c r="BE1224" s="166"/>
      <c r="BF1224" s="166"/>
      <c r="BG1224" s="166"/>
      <c r="BH1224" s="166"/>
    </row>
    <row r="1225" spans="1:60" ht="12.75" outlineLevel="1">
      <c r="A1225" s="182"/>
      <c r="B1225" s="183"/>
      <c r="C1225" s="184" t="s">
        <v>1710</v>
      </c>
      <c r="D1225" s="185"/>
      <c r="E1225" s="186">
        <v>6</v>
      </c>
      <c r="F1225" s="165"/>
      <c r="G1225" s="165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  <c r="U1225" s="165"/>
      <c r="V1225" s="165"/>
      <c r="W1225" s="165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 t="s">
        <v>267</v>
      </c>
      <c r="AH1225" s="166">
        <v>0</v>
      </c>
      <c r="AI1225" s="166"/>
      <c r="AJ1225" s="166"/>
      <c r="AK1225" s="166"/>
      <c r="AL1225" s="166"/>
      <c r="AM1225" s="166"/>
      <c r="AN1225" s="166"/>
      <c r="AO1225" s="166"/>
      <c r="AP1225" s="166"/>
      <c r="AQ1225" s="166"/>
      <c r="AR1225" s="166"/>
      <c r="AS1225" s="166"/>
      <c r="AT1225" s="166"/>
      <c r="AU1225" s="166"/>
      <c r="AV1225" s="166"/>
      <c r="AW1225" s="166"/>
      <c r="AX1225" s="166"/>
      <c r="AY1225" s="166"/>
      <c r="AZ1225" s="166"/>
      <c r="BA1225" s="166"/>
      <c r="BB1225" s="166"/>
      <c r="BC1225" s="166"/>
      <c r="BD1225" s="166"/>
      <c r="BE1225" s="166"/>
      <c r="BF1225" s="166"/>
      <c r="BG1225" s="166"/>
      <c r="BH1225" s="166"/>
    </row>
    <row r="1226" spans="1:60" ht="22.5" outlineLevel="1">
      <c r="A1226" s="167">
        <v>439</v>
      </c>
      <c r="B1226" s="168" t="s">
        <v>1711</v>
      </c>
      <c r="C1226" s="169" t="s">
        <v>1712</v>
      </c>
      <c r="D1226" s="170" t="s">
        <v>301</v>
      </c>
      <c r="E1226" s="171">
        <v>2</v>
      </c>
      <c r="F1226" s="172"/>
      <c r="G1226" s="173">
        <f>ROUND(E1226*F1226,2)</f>
        <v>0</v>
      </c>
      <c r="H1226" s="164"/>
      <c r="I1226" s="165">
        <f>ROUND(E1226*H1226,2)</f>
        <v>0</v>
      </c>
      <c r="J1226" s="164"/>
      <c r="K1226" s="165">
        <f>ROUND(E1226*J1226,2)</f>
        <v>0</v>
      </c>
      <c r="L1226" s="165">
        <v>21</v>
      </c>
      <c r="M1226" s="165">
        <f>G1226*(1+L1226/100)</f>
        <v>0</v>
      </c>
      <c r="N1226" s="165">
        <v>0</v>
      </c>
      <c r="O1226" s="165">
        <f>ROUND(E1226*N1226,2)</f>
        <v>0</v>
      </c>
      <c r="P1226" s="165">
        <v>0</v>
      </c>
      <c r="Q1226" s="165">
        <f>ROUND(E1226*P1226,2)</f>
        <v>0</v>
      </c>
      <c r="R1226" s="165"/>
      <c r="S1226" s="165" t="s">
        <v>243</v>
      </c>
      <c r="T1226" s="165" t="s">
        <v>221</v>
      </c>
      <c r="U1226" s="165">
        <v>0</v>
      </c>
      <c r="V1226" s="165">
        <f>ROUND(E1226*U1226,2)</f>
        <v>0</v>
      </c>
      <c r="W1226" s="165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 t="s">
        <v>282</v>
      </c>
      <c r="AH1226" s="166"/>
      <c r="AI1226" s="166"/>
      <c r="AJ1226" s="166"/>
      <c r="AK1226" s="166"/>
      <c r="AL1226" s="166"/>
      <c r="AM1226" s="166"/>
      <c r="AN1226" s="166"/>
      <c r="AO1226" s="166"/>
      <c r="AP1226" s="166"/>
      <c r="AQ1226" s="166"/>
      <c r="AR1226" s="166"/>
      <c r="AS1226" s="166"/>
      <c r="AT1226" s="166"/>
      <c r="AU1226" s="166"/>
      <c r="AV1226" s="166"/>
      <c r="AW1226" s="166"/>
      <c r="AX1226" s="166"/>
      <c r="AY1226" s="166"/>
      <c r="AZ1226" s="166"/>
      <c r="BA1226" s="166"/>
      <c r="BB1226" s="166"/>
      <c r="BC1226" s="166"/>
      <c r="BD1226" s="166"/>
      <c r="BE1226" s="166"/>
      <c r="BF1226" s="166"/>
      <c r="BG1226" s="166"/>
      <c r="BH1226" s="166"/>
    </row>
    <row r="1227" spans="1:60" ht="12.75" outlineLevel="1">
      <c r="A1227" s="182"/>
      <c r="B1227" s="183"/>
      <c r="C1227" s="184" t="s">
        <v>1713</v>
      </c>
      <c r="D1227" s="185"/>
      <c r="E1227" s="186">
        <v>2</v>
      </c>
      <c r="F1227" s="165"/>
      <c r="G1227" s="165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  <c r="U1227" s="165"/>
      <c r="V1227" s="165"/>
      <c r="W1227" s="165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 t="s">
        <v>267</v>
      </c>
      <c r="AH1227" s="166">
        <v>0</v>
      </c>
      <c r="AI1227" s="166"/>
      <c r="AJ1227" s="166"/>
      <c r="AK1227" s="166"/>
      <c r="AL1227" s="166"/>
      <c r="AM1227" s="166"/>
      <c r="AN1227" s="166"/>
      <c r="AO1227" s="166"/>
      <c r="AP1227" s="166"/>
      <c r="AQ1227" s="166"/>
      <c r="AR1227" s="166"/>
      <c r="AS1227" s="166"/>
      <c r="AT1227" s="166"/>
      <c r="AU1227" s="166"/>
      <c r="AV1227" s="166"/>
      <c r="AW1227" s="166"/>
      <c r="AX1227" s="166"/>
      <c r="AY1227" s="166"/>
      <c r="AZ1227" s="166"/>
      <c r="BA1227" s="166"/>
      <c r="BB1227" s="166"/>
      <c r="BC1227" s="166"/>
      <c r="BD1227" s="166"/>
      <c r="BE1227" s="166"/>
      <c r="BF1227" s="166"/>
      <c r="BG1227" s="166"/>
      <c r="BH1227" s="166"/>
    </row>
    <row r="1228" spans="1:60" ht="22.5" outlineLevel="1">
      <c r="A1228" s="167">
        <v>440</v>
      </c>
      <c r="B1228" s="168" t="s">
        <v>1714</v>
      </c>
      <c r="C1228" s="169" t="s">
        <v>1715</v>
      </c>
      <c r="D1228" s="170" t="s">
        <v>301</v>
      </c>
      <c r="E1228" s="171">
        <v>3</v>
      </c>
      <c r="F1228" s="172"/>
      <c r="G1228" s="173">
        <f>ROUND(E1228*F1228,2)</f>
        <v>0</v>
      </c>
      <c r="H1228" s="164"/>
      <c r="I1228" s="165">
        <f>ROUND(E1228*H1228,2)</f>
        <v>0</v>
      </c>
      <c r="J1228" s="164"/>
      <c r="K1228" s="165">
        <f>ROUND(E1228*J1228,2)</f>
        <v>0</v>
      </c>
      <c r="L1228" s="165">
        <v>21</v>
      </c>
      <c r="M1228" s="165">
        <f>G1228*(1+L1228/100)</f>
        <v>0</v>
      </c>
      <c r="N1228" s="165">
        <v>0</v>
      </c>
      <c r="O1228" s="165">
        <f>ROUND(E1228*N1228,2)</f>
        <v>0</v>
      </c>
      <c r="P1228" s="165">
        <v>0</v>
      </c>
      <c r="Q1228" s="165">
        <f>ROUND(E1228*P1228,2)</f>
        <v>0</v>
      </c>
      <c r="R1228" s="165"/>
      <c r="S1228" s="165" t="s">
        <v>243</v>
      </c>
      <c r="T1228" s="165" t="s">
        <v>221</v>
      </c>
      <c r="U1228" s="165">
        <v>0</v>
      </c>
      <c r="V1228" s="165">
        <f>ROUND(E1228*U1228,2)</f>
        <v>0</v>
      </c>
      <c r="W1228" s="165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 t="s">
        <v>282</v>
      </c>
      <c r="AH1228" s="166"/>
      <c r="AI1228" s="166"/>
      <c r="AJ1228" s="166"/>
      <c r="AK1228" s="166"/>
      <c r="AL1228" s="166"/>
      <c r="AM1228" s="166"/>
      <c r="AN1228" s="166"/>
      <c r="AO1228" s="166"/>
      <c r="AP1228" s="166"/>
      <c r="AQ1228" s="166"/>
      <c r="AR1228" s="166"/>
      <c r="AS1228" s="166"/>
      <c r="AT1228" s="166"/>
      <c r="AU1228" s="166"/>
      <c r="AV1228" s="166"/>
      <c r="AW1228" s="166"/>
      <c r="AX1228" s="166"/>
      <c r="AY1228" s="166"/>
      <c r="AZ1228" s="166"/>
      <c r="BA1228" s="166"/>
      <c r="BB1228" s="166"/>
      <c r="BC1228" s="166"/>
      <c r="BD1228" s="166"/>
      <c r="BE1228" s="166"/>
      <c r="BF1228" s="166"/>
      <c r="BG1228" s="166"/>
      <c r="BH1228" s="166"/>
    </row>
    <row r="1229" spans="1:60" ht="12.75" outlineLevel="1">
      <c r="A1229" s="182"/>
      <c r="B1229" s="183"/>
      <c r="C1229" s="184" t="s">
        <v>1716</v>
      </c>
      <c r="D1229" s="185"/>
      <c r="E1229" s="186">
        <v>3</v>
      </c>
      <c r="F1229" s="165"/>
      <c r="G1229" s="165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  <c r="U1229" s="165"/>
      <c r="V1229" s="165"/>
      <c r="W1229" s="165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 t="s">
        <v>267</v>
      </c>
      <c r="AH1229" s="166">
        <v>0</v>
      </c>
      <c r="AI1229" s="166"/>
      <c r="AJ1229" s="166"/>
      <c r="AK1229" s="166"/>
      <c r="AL1229" s="166"/>
      <c r="AM1229" s="166"/>
      <c r="AN1229" s="166"/>
      <c r="AO1229" s="166"/>
      <c r="AP1229" s="166"/>
      <c r="AQ1229" s="166"/>
      <c r="AR1229" s="166"/>
      <c r="AS1229" s="166"/>
      <c r="AT1229" s="166"/>
      <c r="AU1229" s="166"/>
      <c r="AV1229" s="166"/>
      <c r="AW1229" s="166"/>
      <c r="AX1229" s="166"/>
      <c r="AY1229" s="166"/>
      <c r="AZ1229" s="166"/>
      <c r="BA1229" s="166"/>
      <c r="BB1229" s="166"/>
      <c r="BC1229" s="166"/>
      <c r="BD1229" s="166"/>
      <c r="BE1229" s="166"/>
      <c r="BF1229" s="166"/>
      <c r="BG1229" s="166"/>
      <c r="BH1229" s="166"/>
    </row>
    <row r="1230" spans="1:60" ht="12.75" outlineLevel="1">
      <c r="A1230" s="182">
        <v>441</v>
      </c>
      <c r="B1230" s="183" t="s">
        <v>1717</v>
      </c>
      <c r="C1230" s="196" t="s">
        <v>1718</v>
      </c>
      <c r="D1230" s="197" t="s">
        <v>24</v>
      </c>
      <c r="E1230" s="198"/>
      <c r="F1230" s="164"/>
      <c r="G1230" s="165">
        <f>ROUND(E1230*F1230,2)</f>
        <v>0</v>
      </c>
      <c r="H1230" s="164"/>
      <c r="I1230" s="165">
        <f>ROUND(E1230*H1230,2)</f>
        <v>0</v>
      </c>
      <c r="J1230" s="164"/>
      <c r="K1230" s="165">
        <f>ROUND(E1230*J1230,2)</f>
        <v>0</v>
      </c>
      <c r="L1230" s="165">
        <v>21</v>
      </c>
      <c r="M1230" s="165">
        <f>G1230*(1+L1230/100)</f>
        <v>0</v>
      </c>
      <c r="N1230" s="165">
        <v>0</v>
      </c>
      <c r="O1230" s="165">
        <f>ROUND(E1230*N1230,2)</f>
        <v>0</v>
      </c>
      <c r="P1230" s="165">
        <v>0</v>
      </c>
      <c r="Q1230" s="165">
        <f>ROUND(E1230*P1230,2)</f>
        <v>0</v>
      </c>
      <c r="R1230" s="165"/>
      <c r="S1230" s="165" t="s">
        <v>243</v>
      </c>
      <c r="T1230" s="165" t="s">
        <v>221</v>
      </c>
      <c r="U1230" s="165">
        <v>0</v>
      </c>
      <c r="V1230" s="165">
        <f>ROUND(E1230*U1230,2)</f>
        <v>0</v>
      </c>
      <c r="W1230" s="165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 t="s">
        <v>1182</v>
      </c>
      <c r="AH1230" s="166"/>
      <c r="AI1230" s="166"/>
      <c r="AJ1230" s="166"/>
      <c r="AK1230" s="166"/>
      <c r="AL1230" s="166"/>
      <c r="AM1230" s="166"/>
      <c r="AN1230" s="166"/>
      <c r="AO1230" s="166"/>
      <c r="AP1230" s="166"/>
      <c r="AQ1230" s="166"/>
      <c r="AR1230" s="166"/>
      <c r="AS1230" s="166"/>
      <c r="AT1230" s="166"/>
      <c r="AU1230" s="166"/>
      <c r="AV1230" s="166"/>
      <c r="AW1230" s="166"/>
      <c r="AX1230" s="166"/>
      <c r="AY1230" s="166"/>
      <c r="AZ1230" s="166"/>
      <c r="BA1230" s="166"/>
      <c r="BB1230" s="166"/>
      <c r="BC1230" s="166"/>
      <c r="BD1230" s="166"/>
      <c r="BE1230" s="166"/>
      <c r="BF1230" s="166"/>
      <c r="BG1230" s="166"/>
      <c r="BH1230" s="166"/>
    </row>
    <row r="1231" spans="1:33" ht="12.75">
      <c r="A1231" s="149" t="s">
        <v>214</v>
      </c>
      <c r="B1231" s="150" t="s">
        <v>152</v>
      </c>
      <c r="C1231" s="151" t="s">
        <v>153</v>
      </c>
      <c r="D1231" s="152"/>
      <c r="E1231" s="153"/>
      <c r="F1231" s="154"/>
      <c r="G1231" s="155">
        <f>SUMIF(AG1232:AG1271,"&lt;&gt;NOR",G1232:G1271)</f>
        <v>0</v>
      </c>
      <c r="H1231" s="156"/>
      <c r="I1231" s="156">
        <f>SUM(I1232:I1271)</f>
        <v>0</v>
      </c>
      <c r="J1231" s="156"/>
      <c r="K1231" s="156">
        <f>SUM(K1232:K1271)</f>
        <v>0</v>
      </c>
      <c r="L1231" s="156"/>
      <c r="M1231" s="156">
        <f>SUM(M1232:M1271)</f>
        <v>0</v>
      </c>
      <c r="N1231" s="156"/>
      <c r="O1231" s="156">
        <f>SUM(O1232:O1271)</f>
        <v>0</v>
      </c>
      <c r="P1231" s="156"/>
      <c r="Q1231" s="156">
        <f>SUM(Q1232:Q1271)</f>
        <v>0</v>
      </c>
      <c r="R1231" s="156"/>
      <c r="S1231" s="156"/>
      <c r="T1231" s="156"/>
      <c r="U1231" s="156"/>
      <c r="V1231" s="156">
        <f>SUM(V1232:V1271)</f>
        <v>0</v>
      </c>
      <c r="W1231" s="156"/>
      <c r="AG1231" s="1" t="s">
        <v>215</v>
      </c>
    </row>
    <row r="1232" spans="1:60" ht="22.5" outlineLevel="1">
      <c r="A1232" s="167">
        <v>442</v>
      </c>
      <c r="B1232" s="168" t="s">
        <v>1719</v>
      </c>
      <c r="C1232" s="169" t="s">
        <v>1720</v>
      </c>
      <c r="D1232" s="170" t="s">
        <v>288</v>
      </c>
      <c r="E1232" s="171">
        <v>305.9808</v>
      </c>
      <c r="F1232" s="172"/>
      <c r="G1232" s="173">
        <f>ROUND(E1232*F1232,2)</f>
        <v>0</v>
      </c>
      <c r="H1232" s="164"/>
      <c r="I1232" s="165">
        <f>ROUND(E1232*H1232,2)</f>
        <v>0</v>
      </c>
      <c r="J1232" s="164"/>
      <c r="K1232" s="165">
        <f>ROUND(E1232*J1232,2)</f>
        <v>0</v>
      </c>
      <c r="L1232" s="165">
        <v>21</v>
      </c>
      <c r="M1232" s="165">
        <f>G1232*(1+L1232/100)</f>
        <v>0</v>
      </c>
      <c r="N1232" s="165">
        <v>0</v>
      </c>
      <c r="O1232" s="165">
        <f>ROUND(E1232*N1232,2)</f>
        <v>0</v>
      </c>
      <c r="P1232" s="165">
        <v>0</v>
      </c>
      <c r="Q1232" s="165">
        <f>ROUND(E1232*P1232,2)</f>
        <v>0</v>
      </c>
      <c r="R1232" s="165"/>
      <c r="S1232" s="165" t="s">
        <v>220</v>
      </c>
      <c r="T1232" s="165" t="s">
        <v>221</v>
      </c>
      <c r="U1232" s="165">
        <v>0</v>
      </c>
      <c r="V1232" s="165">
        <f>ROUND(E1232*U1232,2)</f>
        <v>0</v>
      </c>
      <c r="W1232" s="165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 t="s">
        <v>1123</v>
      </c>
      <c r="AH1232" s="166"/>
      <c r="AI1232" s="166"/>
      <c r="AJ1232" s="166"/>
      <c r="AK1232" s="166"/>
      <c r="AL1232" s="166"/>
      <c r="AM1232" s="166"/>
      <c r="AN1232" s="166"/>
      <c r="AO1232" s="166"/>
      <c r="AP1232" s="166"/>
      <c r="AQ1232" s="166"/>
      <c r="AR1232" s="166"/>
      <c r="AS1232" s="166"/>
      <c r="AT1232" s="166"/>
      <c r="AU1232" s="166"/>
      <c r="AV1232" s="166"/>
      <c r="AW1232" s="166"/>
      <c r="AX1232" s="166"/>
      <c r="AY1232" s="166"/>
      <c r="AZ1232" s="166"/>
      <c r="BA1232" s="166"/>
      <c r="BB1232" s="166"/>
      <c r="BC1232" s="166"/>
      <c r="BD1232" s="166"/>
      <c r="BE1232" s="166"/>
      <c r="BF1232" s="166"/>
      <c r="BG1232" s="166"/>
      <c r="BH1232" s="166"/>
    </row>
    <row r="1233" spans="1:60" ht="12.75" outlineLevel="1">
      <c r="A1233" s="182"/>
      <c r="B1233" s="183"/>
      <c r="C1233" s="184" t="s">
        <v>1721</v>
      </c>
      <c r="D1233" s="185"/>
      <c r="E1233" s="186">
        <v>225.1</v>
      </c>
      <c r="F1233" s="165"/>
      <c r="G1233" s="165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  <c r="U1233" s="165"/>
      <c r="V1233" s="165"/>
      <c r="W1233" s="165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 t="s">
        <v>267</v>
      </c>
      <c r="AH1233" s="166">
        <v>0</v>
      </c>
      <c r="AI1233" s="166"/>
      <c r="AJ1233" s="166"/>
      <c r="AK1233" s="166"/>
      <c r="AL1233" s="166"/>
      <c r="AM1233" s="166"/>
      <c r="AN1233" s="166"/>
      <c r="AO1233" s="166"/>
      <c r="AP1233" s="166"/>
      <c r="AQ1233" s="166"/>
      <c r="AR1233" s="166"/>
      <c r="AS1233" s="166"/>
      <c r="AT1233" s="166"/>
      <c r="AU1233" s="166"/>
      <c r="AV1233" s="166"/>
      <c r="AW1233" s="166"/>
      <c r="AX1233" s="166"/>
      <c r="AY1233" s="166"/>
      <c r="AZ1233" s="166"/>
      <c r="BA1233" s="166"/>
      <c r="BB1233" s="166"/>
      <c r="BC1233" s="166"/>
      <c r="BD1233" s="166"/>
      <c r="BE1233" s="166"/>
      <c r="BF1233" s="166"/>
      <c r="BG1233" s="166"/>
      <c r="BH1233" s="166"/>
    </row>
    <row r="1234" spans="1:60" ht="12.75" outlineLevel="1">
      <c r="A1234" s="182"/>
      <c r="B1234" s="183"/>
      <c r="C1234" s="184" t="s">
        <v>1722</v>
      </c>
      <c r="D1234" s="185"/>
      <c r="E1234" s="186">
        <v>28.0268</v>
      </c>
      <c r="F1234" s="165"/>
      <c r="G1234" s="165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  <c r="U1234" s="165"/>
      <c r="V1234" s="165"/>
      <c r="W1234" s="165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 t="s">
        <v>267</v>
      </c>
      <c r="AH1234" s="166">
        <v>0</v>
      </c>
      <c r="AI1234" s="166"/>
      <c r="AJ1234" s="166"/>
      <c r="AK1234" s="166"/>
      <c r="AL1234" s="166"/>
      <c r="AM1234" s="166"/>
      <c r="AN1234" s="166"/>
      <c r="AO1234" s="166"/>
      <c r="AP1234" s="166"/>
      <c r="AQ1234" s="166"/>
      <c r="AR1234" s="166"/>
      <c r="AS1234" s="166"/>
      <c r="AT1234" s="166"/>
      <c r="AU1234" s="166"/>
      <c r="AV1234" s="166"/>
      <c r="AW1234" s="166"/>
      <c r="AX1234" s="166"/>
      <c r="AY1234" s="166"/>
      <c r="AZ1234" s="166"/>
      <c r="BA1234" s="166"/>
      <c r="BB1234" s="166"/>
      <c r="BC1234" s="166"/>
      <c r="BD1234" s="166"/>
      <c r="BE1234" s="166"/>
      <c r="BF1234" s="166"/>
      <c r="BG1234" s="166"/>
      <c r="BH1234" s="166"/>
    </row>
    <row r="1235" spans="1:60" ht="12.75" outlineLevel="1">
      <c r="A1235" s="182"/>
      <c r="B1235" s="183"/>
      <c r="C1235" s="184" t="s">
        <v>1723</v>
      </c>
      <c r="D1235" s="185"/>
      <c r="E1235" s="186">
        <v>52.854</v>
      </c>
      <c r="F1235" s="165"/>
      <c r="G1235" s="165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  <c r="U1235" s="165"/>
      <c r="V1235" s="165"/>
      <c r="W1235" s="165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 t="s">
        <v>267</v>
      </c>
      <c r="AH1235" s="166">
        <v>0</v>
      </c>
      <c r="AI1235" s="166"/>
      <c r="AJ1235" s="166"/>
      <c r="AK1235" s="166"/>
      <c r="AL1235" s="166"/>
      <c r="AM1235" s="166"/>
      <c r="AN1235" s="166"/>
      <c r="AO1235" s="166"/>
      <c r="AP1235" s="166"/>
      <c r="AQ1235" s="166"/>
      <c r="AR1235" s="166"/>
      <c r="AS1235" s="166"/>
      <c r="AT1235" s="166"/>
      <c r="AU1235" s="166"/>
      <c r="AV1235" s="166"/>
      <c r="AW1235" s="166"/>
      <c r="AX1235" s="166"/>
      <c r="AY1235" s="166"/>
      <c r="AZ1235" s="166"/>
      <c r="BA1235" s="166"/>
      <c r="BB1235" s="166"/>
      <c r="BC1235" s="166"/>
      <c r="BD1235" s="166"/>
      <c r="BE1235" s="166"/>
      <c r="BF1235" s="166"/>
      <c r="BG1235" s="166"/>
      <c r="BH1235" s="166"/>
    </row>
    <row r="1236" spans="1:60" ht="22.5" outlineLevel="1">
      <c r="A1236" s="167">
        <v>443</v>
      </c>
      <c r="B1236" s="168" t="s">
        <v>1724</v>
      </c>
      <c r="C1236" s="169" t="s">
        <v>1725</v>
      </c>
      <c r="D1236" s="170" t="s">
        <v>288</v>
      </c>
      <c r="E1236" s="171">
        <v>225.1</v>
      </c>
      <c r="F1236" s="172"/>
      <c r="G1236" s="173">
        <f>ROUND(E1236*F1236,2)</f>
        <v>0</v>
      </c>
      <c r="H1236" s="164"/>
      <c r="I1236" s="165">
        <f>ROUND(E1236*H1236,2)</f>
        <v>0</v>
      </c>
      <c r="J1236" s="164"/>
      <c r="K1236" s="165">
        <f>ROUND(E1236*J1236,2)</f>
        <v>0</v>
      </c>
      <c r="L1236" s="165">
        <v>21</v>
      </c>
      <c r="M1236" s="165">
        <f>G1236*(1+L1236/100)</f>
        <v>0</v>
      </c>
      <c r="N1236" s="165">
        <v>0</v>
      </c>
      <c r="O1236" s="165">
        <f>ROUND(E1236*N1236,2)</f>
        <v>0</v>
      </c>
      <c r="P1236" s="165">
        <v>0</v>
      </c>
      <c r="Q1236" s="165">
        <f>ROUND(E1236*P1236,2)</f>
        <v>0</v>
      </c>
      <c r="R1236" s="165"/>
      <c r="S1236" s="165" t="s">
        <v>220</v>
      </c>
      <c r="T1236" s="165" t="s">
        <v>221</v>
      </c>
      <c r="U1236" s="165">
        <v>0</v>
      </c>
      <c r="V1236" s="165">
        <f>ROUND(E1236*U1236,2)</f>
        <v>0</v>
      </c>
      <c r="W1236" s="165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 t="s">
        <v>1123</v>
      </c>
      <c r="AH1236" s="166"/>
      <c r="AI1236" s="166"/>
      <c r="AJ1236" s="166"/>
      <c r="AK1236" s="166"/>
      <c r="AL1236" s="166"/>
      <c r="AM1236" s="166"/>
      <c r="AN1236" s="166"/>
      <c r="AO1236" s="166"/>
      <c r="AP1236" s="166"/>
      <c r="AQ1236" s="166"/>
      <c r="AR1236" s="166"/>
      <c r="AS1236" s="166"/>
      <c r="AT1236" s="166"/>
      <c r="AU1236" s="166"/>
      <c r="AV1236" s="166"/>
      <c r="AW1236" s="166"/>
      <c r="AX1236" s="166"/>
      <c r="AY1236" s="166"/>
      <c r="AZ1236" s="166"/>
      <c r="BA1236" s="166"/>
      <c r="BB1236" s="166"/>
      <c r="BC1236" s="166"/>
      <c r="BD1236" s="166"/>
      <c r="BE1236" s="166"/>
      <c r="BF1236" s="166"/>
      <c r="BG1236" s="166"/>
      <c r="BH1236" s="166"/>
    </row>
    <row r="1237" spans="1:60" ht="33.75" outlineLevel="1">
      <c r="A1237" s="182"/>
      <c r="B1237" s="183"/>
      <c r="C1237" s="184" t="s">
        <v>1726</v>
      </c>
      <c r="D1237" s="185"/>
      <c r="E1237" s="186">
        <v>131.7</v>
      </c>
      <c r="F1237" s="165"/>
      <c r="G1237" s="165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  <c r="U1237" s="165"/>
      <c r="V1237" s="165"/>
      <c r="W1237" s="165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 t="s">
        <v>267</v>
      </c>
      <c r="AH1237" s="166">
        <v>0</v>
      </c>
      <c r="AI1237" s="166"/>
      <c r="AJ1237" s="166"/>
      <c r="AK1237" s="166"/>
      <c r="AL1237" s="166"/>
      <c r="AM1237" s="166"/>
      <c r="AN1237" s="166"/>
      <c r="AO1237" s="166"/>
      <c r="AP1237" s="166"/>
      <c r="AQ1237" s="166"/>
      <c r="AR1237" s="166"/>
      <c r="AS1237" s="166"/>
      <c r="AT1237" s="166"/>
      <c r="AU1237" s="166"/>
      <c r="AV1237" s="166"/>
      <c r="AW1237" s="166"/>
      <c r="AX1237" s="166"/>
      <c r="AY1237" s="166"/>
      <c r="AZ1237" s="166"/>
      <c r="BA1237" s="166"/>
      <c r="BB1237" s="166"/>
      <c r="BC1237" s="166"/>
      <c r="BD1237" s="166"/>
      <c r="BE1237" s="166"/>
      <c r="BF1237" s="166"/>
      <c r="BG1237" s="166"/>
      <c r="BH1237" s="166"/>
    </row>
    <row r="1238" spans="1:60" ht="33.75" outlineLevel="1">
      <c r="A1238" s="182"/>
      <c r="B1238" s="183"/>
      <c r="C1238" s="184" t="s">
        <v>1727</v>
      </c>
      <c r="D1238" s="185"/>
      <c r="E1238" s="186">
        <v>93.4</v>
      </c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  <c r="U1238" s="165"/>
      <c r="V1238" s="165"/>
      <c r="W1238" s="165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 t="s">
        <v>267</v>
      </c>
      <c r="AH1238" s="166">
        <v>0</v>
      </c>
      <c r="AI1238" s="166"/>
      <c r="AJ1238" s="166"/>
      <c r="AK1238" s="166"/>
      <c r="AL1238" s="166"/>
      <c r="AM1238" s="166"/>
      <c r="AN1238" s="166"/>
      <c r="AO1238" s="166"/>
      <c r="AP1238" s="166"/>
      <c r="AQ1238" s="166"/>
      <c r="AR1238" s="166"/>
      <c r="AS1238" s="166"/>
      <c r="AT1238" s="166"/>
      <c r="AU1238" s="166"/>
      <c r="AV1238" s="166"/>
      <c r="AW1238" s="166"/>
      <c r="AX1238" s="166"/>
      <c r="AY1238" s="166"/>
      <c r="AZ1238" s="166"/>
      <c r="BA1238" s="166"/>
      <c r="BB1238" s="166"/>
      <c r="BC1238" s="166"/>
      <c r="BD1238" s="166"/>
      <c r="BE1238" s="166"/>
      <c r="BF1238" s="166"/>
      <c r="BG1238" s="166"/>
      <c r="BH1238" s="166"/>
    </row>
    <row r="1239" spans="1:60" ht="22.5" outlineLevel="1">
      <c r="A1239" s="167">
        <v>444</v>
      </c>
      <c r="B1239" s="168" t="s">
        <v>1728</v>
      </c>
      <c r="C1239" s="169" t="s">
        <v>1729</v>
      </c>
      <c r="D1239" s="170" t="s">
        <v>294</v>
      </c>
      <c r="E1239" s="171">
        <v>214.5</v>
      </c>
      <c r="F1239" s="172"/>
      <c r="G1239" s="173">
        <f>ROUND(E1239*F1239,2)</f>
        <v>0</v>
      </c>
      <c r="H1239" s="164"/>
      <c r="I1239" s="165">
        <f>ROUND(E1239*H1239,2)</f>
        <v>0</v>
      </c>
      <c r="J1239" s="164"/>
      <c r="K1239" s="165">
        <f>ROUND(E1239*J1239,2)</f>
        <v>0</v>
      </c>
      <c r="L1239" s="165">
        <v>21</v>
      </c>
      <c r="M1239" s="165">
        <f>G1239*(1+L1239/100)</f>
        <v>0</v>
      </c>
      <c r="N1239" s="165">
        <v>0</v>
      </c>
      <c r="O1239" s="165">
        <f>ROUND(E1239*N1239,2)</f>
        <v>0</v>
      </c>
      <c r="P1239" s="165">
        <v>0</v>
      </c>
      <c r="Q1239" s="165">
        <f>ROUND(E1239*P1239,2)</f>
        <v>0</v>
      </c>
      <c r="R1239" s="165"/>
      <c r="S1239" s="165" t="s">
        <v>220</v>
      </c>
      <c r="T1239" s="165" t="s">
        <v>221</v>
      </c>
      <c r="U1239" s="165">
        <v>0</v>
      </c>
      <c r="V1239" s="165">
        <f>ROUND(E1239*U1239,2)</f>
        <v>0</v>
      </c>
      <c r="W1239" s="165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 t="s">
        <v>1123</v>
      </c>
      <c r="AH1239" s="166"/>
      <c r="AI1239" s="166"/>
      <c r="AJ1239" s="166"/>
      <c r="AK1239" s="166"/>
      <c r="AL1239" s="166"/>
      <c r="AM1239" s="166"/>
      <c r="AN1239" s="166"/>
      <c r="AO1239" s="166"/>
      <c r="AP1239" s="166"/>
      <c r="AQ1239" s="166"/>
      <c r="AR1239" s="166"/>
      <c r="AS1239" s="166"/>
      <c r="AT1239" s="166"/>
      <c r="AU1239" s="166"/>
      <c r="AV1239" s="166"/>
      <c r="AW1239" s="166"/>
      <c r="AX1239" s="166"/>
      <c r="AY1239" s="166"/>
      <c r="AZ1239" s="166"/>
      <c r="BA1239" s="166"/>
      <c r="BB1239" s="166"/>
      <c r="BC1239" s="166"/>
      <c r="BD1239" s="166"/>
      <c r="BE1239" s="166"/>
      <c r="BF1239" s="166"/>
      <c r="BG1239" s="166"/>
      <c r="BH1239" s="166"/>
    </row>
    <row r="1240" spans="1:60" ht="12.75" outlineLevel="1">
      <c r="A1240" s="182"/>
      <c r="B1240" s="183"/>
      <c r="C1240" s="184" t="s">
        <v>1730</v>
      </c>
      <c r="D1240" s="185"/>
      <c r="E1240" s="186">
        <v>133.7</v>
      </c>
      <c r="F1240" s="165"/>
      <c r="G1240" s="165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  <c r="U1240" s="165"/>
      <c r="V1240" s="165"/>
      <c r="W1240" s="165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 t="s">
        <v>267</v>
      </c>
      <c r="AH1240" s="166">
        <v>0</v>
      </c>
      <c r="AI1240" s="166"/>
      <c r="AJ1240" s="166"/>
      <c r="AK1240" s="166"/>
      <c r="AL1240" s="166"/>
      <c r="AM1240" s="166"/>
      <c r="AN1240" s="166"/>
      <c r="AO1240" s="166"/>
      <c r="AP1240" s="166"/>
      <c r="AQ1240" s="166"/>
      <c r="AR1240" s="166"/>
      <c r="AS1240" s="166"/>
      <c r="AT1240" s="166"/>
      <c r="AU1240" s="166"/>
      <c r="AV1240" s="166"/>
      <c r="AW1240" s="166"/>
      <c r="AX1240" s="166"/>
      <c r="AY1240" s="166"/>
      <c r="AZ1240" s="166"/>
      <c r="BA1240" s="166"/>
      <c r="BB1240" s="166"/>
      <c r="BC1240" s="166"/>
      <c r="BD1240" s="166"/>
      <c r="BE1240" s="166"/>
      <c r="BF1240" s="166"/>
      <c r="BG1240" s="166"/>
      <c r="BH1240" s="166"/>
    </row>
    <row r="1241" spans="1:60" ht="12.75" outlineLevel="1">
      <c r="A1241" s="182"/>
      <c r="B1241" s="183"/>
      <c r="C1241" s="184" t="s">
        <v>1731</v>
      </c>
      <c r="D1241" s="185"/>
      <c r="E1241" s="186">
        <v>80.8</v>
      </c>
      <c r="F1241" s="165"/>
      <c r="G1241" s="165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  <c r="U1241" s="165"/>
      <c r="V1241" s="165"/>
      <c r="W1241" s="165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 t="s">
        <v>267</v>
      </c>
      <c r="AH1241" s="166">
        <v>0</v>
      </c>
      <c r="AI1241" s="166"/>
      <c r="AJ1241" s="166"/>
      <c r="AK1241" s="166"/>
      <c r="AL1241" s="166"/>
      <c r="AM1241" s="166"/>
      <c r="AN1241" s="166"/>
      <c r="AO1241" s="166"/>
      <c r="AP1241" s="166"/>
      <c r="AQ1241" s="166"/>
      <c r="AR1241" s="166"/>
      <c r="AS1241" s="166"/>
      <c r="AT1241" s="166"/>
      <c r="AU1241" s="166"/>
      <c r="AV1241" s="166"/>
      <c r="AW1241" s="166"/>
      <c r="AX1241" s="166"/>
      <c r="AY1241" s="166"/>
      <c r="AZ1241" s="166"/>
      <c r="BA1241" s="166"/>
      <c r="BB1241" s="166"/>
      <c r="BC1241" s="166"/>
      <c r="BD1241" s="166"/>
      <c r="BE1241" s="166"/>
      <c r="BF1241" s="166"/>
      <c r="BG1241" s="166"/>
      <c r="BH1241" s="166"/>
    </row>
    <row r="1242" spans="1:60" ht="33.75" outlineLevel="1">
      <c r="A1242" s="167">
        <v>445</v>
      </c>
      <c r="B1242" s="168" t="s">
        <v>1732</v>
      </c>
      <c r="C1242" s="169" t="s">
        <v>1733</v>
      </c>
      <c r="D1242" s="170" t="s">
        <v>294</v>
      </c>
      <c r="E1242" s="171">
        <v>65.768</v>
      </c>
      <c r="F1242" s="172"/>
      <c r="G1242" s="173">
        <f>ROUND(E1242*F1242,2)</f>
        <v>0</v>
      </c>
      <c r="H1242" s="164"/>
      <c r="I1242" s="165">
        <f>ROUND(E1242*H1242,2)</f>
        <v>0</v>
      </c>
      <c r="J1242" s="164"/>
      <c r="K1242" s="165">
        <f>ROUND(E1242*J1242,2)</f>
        <v>0</v>
      </c>
      <c r="L1242" s="165">
        <v>21</v>
      </c>
      <c r="M1242" s="165">
        <f>G1242*(1+L1242/100)</f>
        <v>0</v>
      </c>
      <c r="N1242" s="165">
        <v>0</v>
      </c>
      <c r="O1242" s="165">
        <f>ROUND(E1242*N1242,2)</f>
        <v>0</v>
      </c>
      <c r="P1242" s="165">
        <v>0</v>
      </c>
      <c r="Q1242" s="165">
        <f>ROUND(E1242*P1242,2)</f>
        <v>0</v>
      </c>
      <c r="R1242" s="165"/>
      <c r="S1242" s="165" t="s">
        <v>220</v>
      </c>
      <c r="T1242" s="165" t="s">
        <v>221</v>
      </c>
      <c r="U1242" s="165">
        <v>0</v>
      </c>
      <c r="V1242" s="165">
        <f>ROUND(E1242*U1242,2)</f>
        <v>0</v>
      </c>
      <c r="W1242" s="165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 t="s">
        <v>1123</v>
      </c>
      <c r="AH1242" s="166"/>
      <c r="AI1242" s="166"/>
      <c r="AJ1242" s="166"/>
      <c r="AK1242" s="166"/>
      <c r="AL1242" s="166"/>
      <c r="AM1242" s="166"/>
      <c r="AN1242" s="166"/>
      <c r="AO1242" s="166"/>
      <c r="AP1242" s="166"/>
      <c r="AQ1242" s="166"/>
      <c r="AR1242" s="166"/>
      <c r="AS1242" s="166"/>
      <c r="AT1242" s="166"/>
      <c r="AU1242" s="166"/>
      <c r="AV1242" s="166"/>
      <c r="AW1242" s="166"/>
      <c r="AX1242" s="166"/>
      <c r="AY1242" s="166"/>
      <c r="AZ1242" s="166"/>
      <c r="BA1242" s="166"/>
      <c r="BB1242" s="166"/>
      <c r="BC1242" s="166"/>
      <c r="BD1242" s="166"/>
      <c r="BE1242" s="166"/>
      <c r="BF1242" s="166"/>
      <c r="BG1242" s="166"/>
      <c r="BH1242" s="166"/>
    </row>
    <row r="1243" spans="1:60" ht="12.75" outlineLevel="1">
      <c r="A1243" s="182"/>
      <c r="B1243" s="183"/>
      <c r="C1243" s="184" t="s">
        <v>1734</v>
      </c>
      <c r="D1243" s="185"/>
      <c r="E1243" s="186"/>
      <c r="F1243" s="165"/>
      <c r="G1243" s="165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  <c r="U1243" s="165"/>
      <c r="V1243" s="165"/>
      <c r="W1243" s="165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 t="s">
        <v>267</v>
      </c>
      <c r="AH1243" s="166">
        <v>0</v>
      </c>
      <c r="AI1243" s="166"/>
      <c r="AJ1243" s="166"/>
      <c r="AK1243" s="166"/>
      <c r="AL1243" s="166"/>
      <c r="AM1243" s="166"/>
      <c r="AN1243" s="166"/>
      <c r="AO1243" s="166"/>
      <c r="AP1243" s="166"/>
      <c r="AQ1243" s="166"/>
      <c r="AR1243" s="166"/>
      <c r="AS1243" s="166"/>
      <c r="AT1243" s="166"/>
      <c r="AU1243" s="166"/>
      <c r="AV1243" s="166"/>
      <c r="AW1243" s="166"/>
      <c r="AX1243" s="166"/>
      <c r="AY1243" s="166"/>
      <c r="AZ1243" s="166"/>
      <c r="BA1243" s="166"/>
      <c r="BB1243" s="166"/>
      <c r="BC1243" s="166"/>
      <c r="BD1243" s="166"/>
      <c r="BE1243" s="166"/>
      <c r="BF1243" s="166"/>
      <c r="BG1243" s="166"/>
      <c r="BH1243" s="166"/>
    </row>
    <row r="1244" spans="1:60" ht="12.75" outlineLevel="1">
      <c r="A1244" s="182"/>
      <c r="B1244" s="183"/>
      <c r="C1244" s="184" t="s">
        <v>1735</v>
      </c>
      <c r="D1244" s="185"/>
      <c r="E1244" s="186">
        <v>4.6</v>
      </c>
      <c r="F1244" s="165"/>
      <c r="G1244" s="165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  <c r="U1244" s="165"/>
      <c r="V1244" s="165"/>
      <c r="W1244" s="165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 t="s">
        <v>267</v>
      </c>
      <c r="AH1244" s="166">
        <v>0</v>
      </c>
      <c r="AI1244" s="166"/>
      <c r="AJ1244" s="166"/>
      <c r="AK1244" s="166"/>
      <c r="AL1244" s="166"/>
      <c r="AM1244" s="166"/>
      <c r="AN1244" s="166"/>
      <c r="AO1244" s="166"/>
      <c r="AP1244" s="166"/>
      <c r="AQ1244" s="166"/>
      <c r="AR1244" s="166"/>
      <c r="AS1244" s="166"/>
      <c r="AT1244" s="166"/>
      <c r="AU1244" s="166"/>
      <c r="AV1244" s="166"/>
      <c r="AW1244" s="166"/>
      <c r="AX1244" s="166"/>
      <c r="AY1244" s="166"/>
      <c r="AZ1244" s="166"/>
      <c r="BA1244" s="166"/>
      <c r="BB1244" s="166"/>
      <c r="BC1244" s="166"/>
      <c r="BD1244" s="166"/>
      <c r="BE1244" s="166"/>
      <c r="BF1244" s="166"/>
      <c r="BG1244" s="166"/>
      <c r="BH1244" s="166"/>
    </row>
    <row r="1245" spans="1:60" ht="12.75" outlineLevel="1">
      <c r="A1245" s="182"/>
      <c r="B1245" s="183"/>
      <c r="C1245" s="184" t="s">
        <v>1736</v>
      </c>
      <c r="D1245" s="185"/>
      <c r="E1245" s="186">
        <v>41.676</v>
      </c>
      <c r="F1245" s="165"/>
      <c r="G1245" s="165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  <c r="U1245" s="165"/>
      <c r="V1245" s="165"/>
      <c r="W1245" s="165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 t="s">
        <v>267</v>
      </c>
      <c r="AH1245" s="166">
        <v>0</v>
      </c>
      <c r="AI1245" s="166"/>
      <c r="AJ1245" s="166"/>
      <c r="AK1245" s="166"/>
      <c r="AL1245" s="166"/>
      <c r="AM1245" s="166"/>
      <c r="AN1245" s="166"/>
      <c r="AO1245" s="166"/>
      <c r="AP1245" s="166"/>
      <c r="AQ1245" s="166"/>
      <c r="AR1245" s="166"/>
      <c r="AS1245" s="166"/>
      <c r="AT1245" s="166"/>
      <c r="AU1245" s="166"/>
      <c r="AV1245" s="166"/>
      <c r="AW1245" s="166"/>
      <c r="AX1245" s="166"/>
      <c r="AY1245" s="166"/>
      <c r="AZ1245" s="166"/>
      <c r="BA1245" s="166"/>
      <c r="BB1245" s="166"/>
      <c r="BC1245" s="166"/>
      <c r="BD1245" s="166"/>
      <c r="BE1245" s="166"/>
      <c r="BF1245" s="166"/>
      <c r="BG1245" s="166"/>
      <c r="BH1245" s="166"/>
    </row>
    <row r="1246" spans="1:60" ht="12.75" outlineLevel="1">
      <c r="A1246" s="182"/>
      <c r="B1246" s="183"/>
      <c r="C1246" s="184" t="s">
        <v>1737</v>
      </c>
      <c r="D1246" s="185"/>
      <c r="E1246" s="186">
        <v>19.492</v>
      </c>
      <c r="F1246" s="165"/>
      <c r="G1246" s="165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  <c r="U1246" s="165"/>
      <c r="V1246" s="165"/>
      <c r="W1246" s="165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 t="s">
        <v>267</v>
      </c>
      <c r="AH1246" s="166">
        <v>0</v>
      </c>
      <c r="AI1246" s="166"/>
      <c r="AJ1246" s="166"/>
      <c r="AK1246" s="166"/>
      <c r="AL1246" s="166"/>
      <c r="AM1246" s="166"/>
      <c r="AN1246" s="166"/>
      <c r="AO1246" s="166"/>
      <c r="AP1246" s="166"/>
      <c r="AQ1246" s="166"/>
      <c r="AR1246" s="166"/>
      <c r="AS1246" s="166"/>
      <c r="AT1246" s="166"/>
      <c r="AU1246" s="166"/>
      <c r="AV1246" s="166"/>
      <c r="AW1246" s="166"/>
      <c r="AX1246" s="166"/>
      <c r="AY1246" s="166"/>
      <c r="AZ1246" s="166"/>
      <c r="BA1246" s="166"/>
      <c r="BB1246" s="166"/>
      <c r="BC1246" s="166"/>
      <c r="BD1246" s="166"/>
      <c r="BE1246" s="166"/>
      <c r="BF1246" s="166"/>
      <c r="BG1246" s="166"/>
      <c r="BH1246" s="166"/>
    </row>
    <row r="1247" spans="1:60" ht="45" outlineLevel="1">
      <c r="A1247" s="167">
        <v>446</v>
      </c>
      <c r="B1247" s="168" t="s">
        <v>1738</v>
      </c>
      <c r="C1247" s="169" t="s">
        <v>1739</v>
      </c>
      <c r="D1247" s="170" t="s">
        <v>294</v>
      </c>
      <c r="E1247" s="171">
        <v>40.1</v>
      </c>
      <c r="F1247" s="172"/>
      <c r="G1247" s="173">
        <f>ROUND(E1247*F1247,2)</f>
        <v>0</v>
      </c>
      <c r="H1247" s="164"/>
      <c r="I1247" s="165">
        <f>ROUND(E1247*H1247,2)</f>
        <v>0</v>
      </c>
      <c r="J1247" s="164"/>
      <c r="K1247" s="165">
        <f>ROUND(E1247*J1247,2)</f>
        <v>0</v>
      </c>
      <c r="L1247" s="165">
        <v>21</v>
      </c>
      <c r="M1247" s="165">
        <f>G1247*(1+L1247/100)</f>
        <v>0</v>
      </c>
      <c r="N1247" s="165">
        <v>0</v>
      </c>
      <c r="O1247" s="165">
        <f>ROUND(E1247*N1247,2)</f>
        <v>0</v>
      </c>
      <c r="P1247" s="165">
        <v>0</v>
      </c>
      <c r="Q1247" s="165">
        <f>ROUND(E1247*P1247,2)</f>
        <v>0</v>
      </c>
      <c r="R1247" s="165"/>
      <c r="S1247" s="165" t="s">
        <v>220</v>
      </c>
      <c r="T1247" s="165" t="s">
        <v>221</v>
      </c>
      <c r="U1247" s="165">
        <v>0</v>
      </c>
      <c r="V1247" s="165">
        <f>ROUND(E1247*U1247,2)</f>
        <v>0</v>
      </c>
      <c r="W1247" s="165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 t="s">
        <v>1123</v>
      </c>
      <c r="AH1247" s="166"/>
      <c r="AI1247" s="166"/>
      <c r="AJ1247" s="166"/>
      <c r="AK1247" s="166"/>
      <c r="AL1247" s="166"/>
      <c r="AM1247" s="166"/>
      <c r="AN1247" s="166"/>
      <c r="AO1247" s="166"/>
      <c r="AP1247" s="166"/>
      <c r="AQ1247" s="166"/>
      <c r="AR1247" s="166"/>
      <c r="AS1247" s="166"/>
      <c r="AT1247" s="166"/>
      <c r="AU1247" s="166"/>
      <c r="AV1247" s="166"/>
      <c r="AW1247" s="166"/>
      <c r="AX1247" s="166"/>
      <c r="AY1247" s="166"/>
      <c r="AZ1247" s="166"/>
      <c r="BA1247" s="166"/>
      <c r="BB1247" s="166"/>
      <c r="BC1247" s="166"/>
      <c r="BD1247" s="166"/>
      <c r="BE1247" s="166"/>
      <c r="BF1247" s="166"/>
      <c r="BG1247" s="166"/>
      <c r="BH1247" s="166"/>
    </row>
    <row r="1248" spans="1:60" ht="22.5" outlineLevel="1">
      <c r="A1248" s="182"/>
      <c r="B1248" s="183"/>
      <c r="C1248" s="184" t="s">
        <v>1740</v>
      </c>
      <c r="D1248" s="185"/>
      <c r="E1248" s="186">
        <v>40.1</v>
      </c>
      <c r="F1248" s="165"/>
      <c r="G1248" s="165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  <c r="U1248" s="165"/>
      <c r="V1248" s="165"/>
      <c r="W1248" s="165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 t="s">
        <v>267</v>
      </c>
      <c r="AH1248" s="166">
        <v>0</v>
      </c>
      <c r="AI1248" s="166"/>
      <c r="AJ1248" s="166"/>
      <c r="AK1248" s="166"/>
      <c r="AL1248" s="166"/>
      <c r="AM1248" s="166"/>
      <c r="AN1248" s="166"/>
      <c r="AO1248" s="166"/>
      <c r="AP1248" s="166"/>
      <c r="AQ1248" s="166"/>
      <c r="AR1248" s="166"/>
      <c r="AS1248" s="166"/>
      <c r="AT1248" s="166"/>
      <c r="AU1248" s="166"/>
      <c r="AV1248" s="166"/>
      <c r="AW1248" s="166"/>
      <c r="AX1248" s="166"/>
      <c r="AY1248" s="166"/>
      <c r="AZ1248" s="166"/>
      <c r="BA1248" s="166"/>
      <c r="BB1248" s="166"/>
      <c r="BC1248" s="166"/>
      <c r="BD1248" s="166"/>
      <c r="BE1248" s="166"/>
      <c r="BF1248" s="166"/>
      <c r="BG1248" s="166"/>
      <c r="BH1248" s="166"/>
    </row>
    <row r="1249" spans="1:60" ht="12.75" outlineLevel="1">
      <c r="A1249" s="167">
        <v>447</v>
      </c>
      <c r="B1249" s="168" t="s">
        <v>1741</v>
      </c>
      <c r="C1249" s="169" t="s">
        <v>1742</v>
      </c>
      <c r="D1249" s="170" t="s">
        <v>294</v>
      </c>
      <c r="E1249" s="171">
        <v>358.1</v>
      </c>
      <c r="F1249" s="172"/>
      <c r="G1249" s="173">
        <f>ROUND(E1249*F1249,2)</f>
        <v>0</v>
      </c>
      <c r="H1249" s="164"/>
      <c r="I1249" s="165">
        <f>ROUND(E1249*H1249,2)</f>
        <v>0</v>
      </c>
      <c r="J1249" s="164"/>
      <c r="K1249" s="165">
        <f>ROUND(E1249*J1249,2)</f>
        <v>0</v>
      </c>
      <c r="L1249" s="165">
        <v>21</v>
      </c>
      <c r="M1249" s="165">
        <f>G1249*(1+L1249/100)</f>
        <v>0</v>
      </c>
      <c r="N1249" s="165">
        <v>0</v>
      </c>
      <c r="O1249" s="165">
        <f>ROUND(E1249*N1249,2)</f>
        <v>0</v>
      </c>
      <c r="P1249" s="165">
        <v>0</v>
      </c>
      <c r="Q1249" s="165">
        <f>ROUND(E1249*P1249,2)</f>
        <v>0</v>
      </c>
      <c r="R1249" s="165"/>
      <c r="S1249" s="165" t="s">
        <v>220</v>
      </c>
      <c r="T1249" s="165" t="s">
        <v>221</v>
      </c>
      <c r="U1249" s="165">
        <v>0</v>
      </c>
      <c r="V1249" s="165">
        <f>ROUND(E1249*U1249,2)</f>
        <v>0</v>
      </c>
      <c r="W1249" s="165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 t="s">
        <v>1123</v>
      </c>
      <c r="AH1249" s="166"/>
      <c r="AI1249" s="166"/>
      <c r="AJ1249" s="166"/>
      <c r="AK1249" s="166"/>
      <c r="AL1249" s="166"/>
      <c r="AM1249" s="166"/>
      <c r="AN1249" s="166"/>
      <c r="AO1249" s="166"/>
      <c r="AP1249" s="166"/>
      <c r="AQ1249" s="166"/>
      <c r="AR1249" s="166"/>
      <c r="AS1249" s="166"/>
      <c r="AT1249" s="166"/>
      <c r="AU1249" s="166"/>
      <c r="AV1249" s="166"/>
      <c r="AW1249" s="166"/>
      <c r="AX1249" s="166"/>
      <c r="AY1249" s="166"/>
      <c r="AZ1249" s="166"/>
      <c r="BA1249" s="166"/>
      <c r="BB1249" s="166"/>
      <c r="BC1249" s="166"/>
      <c r="BD1249" s="166"/>
      <c r="BE1249" s="166"/>
      <c r="BF1249" s="166"/>
      <c r="BG1249" s="166"/>
      <c r="BH1249" s="166"/>
    </row>
    <row r="1250" spans="1:60" ht="33.75" outlineLevel="1">
      <c r="A1250" s="182"/>
      <c r="B1250" s="183"/>
      <c r="C1250" s="184" t="s">
        <v>1743</v>
      </c>
      <c r="D1250" s="185"/>
      <c r="E1250" s="186">
        <v>208.6</v>
      </c>
      <c r="F1250" s="165"/>
      <c r="G1250" s="165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  <c r="U1250" s="165"/>
      <c r="V1250" s="165"/>
      <c r="W1250" s="165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 t="s">
        <v>267</v>
      </c>
      <c r="AH1250" s="166">
        <v>0</v>
      </c>
      <c r="AI1250" s="166"/>
      <c r="AJ1250" s="166"/>
      <c r="AK1250" s="166"/>
      <c r="AL1250" s="166"/>
      <c r="AM1250" s="166"/>
      <c r="AN1250" s="166"/>
      <c r="AO1250" s="166"/>
      <c r="AP1250" s="166"/>
      <c r="AQ1250" s="166"/>
      <c r="AR1250" s="166"/>
      <c r="AS1250" s="166"/>
      <c r="AT1250" s="166"/>
      <c r="AU1250" s="166"/>
      <c r="AV1250" s="166"/>
      <c r="AW1250" s="166"/>
      <c r="AX1250" s="166"/>
      <c r="AY1250" s="166"/>
      <c r="AZ1250" s="166"/>
      <c r="BA1250" s="166"/>
      <c r="BB1250" s="166"/>
      <c r="BC1250" s="166"/>
      <c r="BD1250" s="166"/>
      <c r="BE1250" s="166"/>
      <c r="BF1250" s="166"/>
      <c r="BG1250" s="166"/>
      <c r="BH1250" s="166"/>
    </row>
    <row r="1251" spans="1:60" ht="33.75" outlineLevel="1">
      <c r="A1251" s="182"/>
      <c r="B1251" s="183"/>
      <c r="C1251" s="184" t="s">
        <v>1744</v>
      </c>
      <c r="D1251" s="185"/>
      <c r="E1251" s="186">
        <v>149.5</v>
      </c>
      <c r="F1251" s="165"/>
      <c r="G1251" s="165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  <c r="U1251" s="165"/>
      <c r="V1251" s="165"/>
      <c r="W1251" s="165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 t="s">
        <v>267</v>
      </c>
      <c r="AH1251" s="166">
        <v>0</v>
      </c>
      <c r="AI1251" s="166"/>
      <c r="AJ1251" s="166"/>
      <c r="AK1251" s="166"/>
      <c r="AL1251" s="166"/>
      <c r="AM1251" s="166"/>
      <c r="AN1251" s="166"/>
      <c r="AO1251" s="166"/>
      <c r="AP1251" s="166"/>
      <c r="AQ1251" s="166"/>
      <c r="AR1251" s="166"/>
      <c r="AS1251" s="166"/>
      <c r="AT1251" s="166"/>
      <c r="AU1251" s="166"/>
      <c r="AV1251" s="166"/>
      <c r="AW1251" s="166"/>
      <c r="AX1251" s="166"/>
      <c r="AY1251" s="166"/>
      <c r="AZ1251" s="166"/>
      <c r="BA1251" s="166"/>
      <c r="BB1251" s="166"/>
      <c r="BC1251" s="166"/>
      <c r="BD1251" s="166"/>
      <c r="BE1251" s="166"/>
      <c r="BF1251" s="166"/>
      <c r="BG1251" s="166"/>
      <c r="BH1251" s="166"/>
    </row>
    <row r="1252" spans="1:60" ht="22.5" outlineLevel="1">
      <c r="A1252" s="167">
        <v>448</v>
      </c>
      <c r="B1252" s="168" t="s">
        <v>1745</v>
      </c>
      <c r="C1252" s="169" t="s">
        <v>1746</v>
      </c>
      <c r="D1252" s="170" t="s">
        <v>288</v>
      </c>
      <c r="E1252" s="171">
        <v>305.9808</v>
      </c>
      <c r="F1252" s="172"/>
      <c r="G1252" s="173">
        <f>ROUND(E1252*F1252,2)</f>
        <v>0</v>
      </c>
      <c r="H1252" s="164"/>
      <c r="I1252" s="165">
        <f>ROUND(E1252*H1252,2)</f>
        <v>0</v>
      </c>
      <c r="J1252" s="164"/>
      <c r="K1252" s="165">
        <f>ROUND(E1252*J1252,2)</f>
        <v>0</v>
      </c>
      <c r="L1252" s="165">
        <v>21</v>
      </c>
      <c r="M1252" s="165">
        <f>G1252*(1+L1252/100)</f>
        <v>0</v>
      </c>
      <c r="N1252" s="165">
        <v>0</v>
      </c>
      <c r="O1252" s="165">
        <f>ROUND(E1252*N1252,2)</f>
        <v>0</v>
      </c>
      <c r="P1252" s="165">
        <v>0</v>
      </c>
      <c r="Q1252" s="165">
        <f>ROUND(E1252*P1252,2)</f>
        <v>0</v>
      </c>
      <c r="R1252" s="165"/>
      <c r="S1252" s="165" t="s">
        <v>220</v>
      </c>
      <c r="T1252" s="165" t="s">
        <v>221</v>
      </c>
      <c r="U1252" s="165">
        <v>0</v>
      </c>
      <c r="V1252" s="165">
        <f>ROUND(E1252*U1252,2)</f>
        <v>0</v>
      </c>
      <c r="W1252" s="165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 t="s">
        <v>1123</v>
      </c>
      <c r="AH1252" s="166"/>
      <c r="AI1252" s="166"/>
      <c r="AJ1252" s="166"/>
      <c r="AK1252" s="166"/>
      <c r="AL1252" s="166"/>
      <c r="AM1252" s="166"/>
      <c r="AN1252" s="166"/>
      <c r="AO1252" s="166"/>
      <c r="AP1252" s="166"/>
      <c r="AQ1252" s="166"/>
      <c r="AR1252" s="166"/>
      <c r="AS1252" s="166"/>
      <c r="AT1252" s="166"/>
      <c r="AU1252" s="166"/>
      <c r="AV1252" s="166"/>
      <c r="AW1252" s="166"/>
      <c r="AX1252" s="166"/>
      <c r="AY1252" s="166"/>
      <c r="AZ1252" s="166"/>
      <c r="BA1252" s="166"/>
      <c r="BB1252" s="166"/>
      <c r="BC1252" s="166"/>
      <c r="BD1252" s="166"/>
      <c r="BE1252" s="166"/>
      <c r="BF1252" s="166"/>
      <c r="BG1252" s="166"/>
      <c r="BH1252" s="166"/>
    </row>
    <row r="1253" spans="1:60" ht="12.75" outlineLevel="1">
      <c r="A1253" s="182"/>
      <c r="B1253" s="183"/>
      <c r="C1253" s="184" t="s">
        <v>1721</v>
      </c>
      <c r="D1253" s="185"/>
      <c r="E1253" s="186">
        <v>225.1</v>
      </c>
      <c r="F1253" s="165"/>
      <c r="G1253" s="165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  <c r="U1253" s="165"/>
      <c r="V1253" s="165"/>
      <c r="W1253" s="165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 t="s">
        <v>267</v>
      </c>
      <c r="AH1253" s="166">
        <v>0</v>
      </c>
      <c r="AI1253" s="166"/>
      <c r="AJ1253" s="166"/>
      <c r="AK1253" s="166"/>
      <c r="AL1253" s="166"/>
      <c r="AM1253" s="166"/>
      <c r="AN1253" s="166"/>
      <c r="AO1253" s="166"/>
      <c r="AP1253" s="166"/>
      <c r="AQ1253" s="166"/>
      <c r="AR1253" s="166"/>
      <c r="AS1253" s="166"/>
      <c r="AT1253" s="166"/>
      <c r="AU1253" s="166"/>
      <c r="AV1253" s="166"/>
      <c r="AW1253" s="166"/>
      <c r="AX1253" s="166"/>
      <c r="AY1253" s="166"/>
      <c r="AZ1253" s="166"/>
      <c r="BA1253" s="166"/>
      <c r="BB1253" s="166"/>
      <c r="BC1253" s="166"/>
      <c r="BD1253" s="166"/>
      <c r="BE1253" s="166"/>
      <c r="BF1253" s="166"/>
      <c r="BG1253" s="166"/>
      <c r="BH1253" s="166"/>
    </row>
    <row r="1254" spans="1:60" ht="12.75" outlineLevel="1">
      <c r="A1254" s="182"/>
      <c r="B1254" s="183"/>
      <c r="C1254" s="184" t="s">
        <v>1722</v>
      </c>
      <c r="D1254" s="185"/>
      <c r="E1254" s="186">
        <v>28.0268</v>
      </c>
      <c r="F1254" s="165"/>
      <c r="G1254" s="165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  <c r="U1254" s="165"/>
      <c r="V1254" s="165"/>
      <c r="W1254" s="165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 t="s">
        <v>267</v>
      </c>
      <c r="AH1254" s="166">
        <v>0</v>
      </c>
      <c r="AI1254" s="166"/>
      <c r="AJ1254" s="166"/>
      <c r="AK1254" s="166"/>
      <c r="AL1254" s="166"/>
      <c r="AM1254" s="166"/>
      <c r="AN1254" s="166"/>
      <c r="AO1254" s="166"/>
      <c r="AP1254" s="166"/>
      <c r="AQ1254" s="166"/>
      <c r="AR1254" s="166"/>
      <c r="AS1254" s="166"/>
      <c r="AT1254" s="166"/>
      <c r="AU1254" s="166"/>
      <c r="AV1254" s="166"/>
      <c r="AW1254" s="166"/>
      <c r="AX1254" s="166"/>
      <c r="AY1254" s="166"/>
      <c r="AZ1254" s="166"/>
      <c r="BA1254" s="166"/>
      <c r="BB1254" s="166"/>
      <c r="BC1254" s="166"/>
      <c r="BD1254" s="166"/>
      <c r="BE1254" s="166"/>
      <c r="BF1254" s="166"/>
      <c r="BG1254" s="166"/>
      <c r="BH1254" s="166"/>
    </row>
    <row r="1255" spans="1:60" ht="12.75" outlineLevel="1">
      <c r="A1255" s="182"/>
      <c r="B1255" s="183"/>
      <c r="C1255" s="184" t="s">
        <v>1723</v>
      </c>
      <c r="D1255" s="185"/>
      <c r="E1255" s="186">
        <v>52.854</v>
      </c>
      <c r="F1255" s="165"/>
      <c r="G1255" s="165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  <c r="U1255" s="165"/>
      <c r="V1255" s="165"/>
      <c r="W1255" s="165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 t="s">
        <v>267</v>
      </c>
      <c r="AH1255" s="166">
        <v>0</v>
      </c>
      <c r="AI1255" s="166"/>
      <c r="AJ1255" s="166"/>
      <c r="AK1255" s="166"/>
      <c r="AL1255" s="166"/>
      <c r="AM1255" s="166"/>
      <c r="AN1255" s="166"/>
      <c r="AO1255" s="166"/>
      <c r="AP1255" s="166"/>
      <c r="AQ1255" s="166"/>
      <c r="AR1255" s="166"/>
      <c r="AS1255" s="166"/>
      <c r="AT1255" s="166"/>
      <c r="AU1255" s="166"/>
      <c r="AV1255" s="166"/>
      <c r="AW1255" s="166"/>
      <c r="AX1255" s="166"/>
      <c r="AY1255" s="166"/>
      <c r="AZ1255" s="166"/>
      <c r="BA1255" s="166"/>
      <c r="BB1255" s="166"/>
      <c r="BC1255" s="166"/>
      <c r="BD1255" s="166"/>
      <c r="BE1255" s="166"/>
      <c r="BF1255" s="166"/>
      <c r="BG1255" s="166"/>
      <c r="BH1255" s="166"/>
    </row>
    <row r="1256" spans="1:60" ht="22.5" outlineLevel="1">
      <c r="A1256" s="167">
        <v>449</v>
      </c>
      <c r="B1256" s="168" t="s">
        <v>1747</v>
      </c>
      <c r="C1256" s="169" t="s">
        <v>1748</v>
      </c>
      <c r="D1256" s="170" t="s">
        <v>294</v>
      </c>
      <c r="E1256" s="171">
        <v>114.9</v>
      </c>
      <c r="F1256" s="172"/>
      <c r="G1256" s="173">
        <f>ROUND(E1256*F1256,2)</f>
        <v>0</v>
      </c>
      <c r="H1256" s="164"/>
      <c r="I1256" s="165">
        <f>ROUND(E1256*H1256,2)</f>
        <v>0</v>
      </c>
      <c r="J1256" s="164"/>
      <c r="K1256" s="165">
        <f>ROUND(E1256*J1256,2)</f>
        <v>0</v>
      </c>
      <c r="L1256" s="165">
        <v>21</v>
      </c>
      <c r="M1256" s="165">
        <f>G1256*(1+L1256/100)</f>
        <v>0</v>
      </c>
      <c r="N1256" s="165">
        <v>0</v>
      </c>
      <c r="O1256" s="165">
        <f>ROUND(E1256*N1256,2)</f>
        <v>0</v>
      </c>
      <c r="P1256" s="165">
        <v>0</v>
      </c>
      <c r="Q1256" s="165">
        <f>ROUND(E1256*P1256,2)</f>
        <v>0</v>
      </c>
      <c r="R1256" s="165"/>
      <c r="S1256" s="165" t="s">
        <v>243</v>
      </c>
      <c r="T1256" s="165" t="s">
        <v>221</v>
      </c>
      <c r="U1256" s="165">
        <v>0</v>
      </c>
      <c r="V1256" s="165">
        <f>ROUND(E1256*U1256,2)</f>
        <v>0</v>
      </c>
      <c r="W1256" s="165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 t="s">
        <v>282</v>
      </c>
      <c r="AH1256" s="166"/>
      <c r="AI1256" s="166"/>
      <c r="AJ1256" s="166"/>
      <c r="AK1256" s="166"/>
      <c r="AL1256" s="166"/>
      <c r="AM1256" s="166"/>
      <c r="AN1256" s="166"/>
      <c r="AO1256" s="166"/>
      <c r="AP1256" s="166"/>
      <c r="AQ1256" s="166"/>
      <c r="AR1256" s="166"/>
      <c r="AS1256" s="166"/>
      <c r="AT1256" s="166"/>
      <c r="AU1256" s="166"/>
      <c r="AV1256" s="166"/>
      <c r="AW1256" s="166"/>
      <c r="AX1256" s="166"/>
      <c r="AY1256" s="166"/>
      <c r="AZ1256" s="166"/>
      <c r="BA1256" s="166"/>
      <c r="BB1256" s="166"/>
      <c r="BC1256" s="166"/>
      <c r="BD1256" s="166"/>
      <c r="BE1256" s="166"/>
      <c r="BF1256" s="166"/>
      <c r="BG1256" s="166"/>
      <c r="BH1256" s="166"/>
    </row>
    <row r="1257" spans="1:60" ht="12.75" outlineLevel="1">
      <c r="A1257" s="182"/>
      <c r="B1257" s="183"/>
      <c r="C1257" s="184" t="s">
        <v>1734</v>
      </c>
      <c r="D1257" s="185"/>
      <c r="E1257" s="186"/>
      <c r="F1257" s="165"/>
      <c r="G1257" s="165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  <c r="U1257" s="165"/>
      <c r="V1257" s="165"/>
      <c r="W1257" s="165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 t="s">
        <v>267</v>
      </c>
      <c r="AH1257" s="166">
        <v>0</v>
      </c>
      <c r="AI1257" s="166"/>
      <c r="AJ1257" s="166"/>
      <c r="AK1257" s="166"/>
      <c r="AL1257" s="166"/>
      <c r="AM1257" s="166"/>
      <c r="AN1257" s="166"/>
      <c r="AO1257" s="166"/>
      <c r="AP1257" s="166"/>
      <c r="AQ1257" s="166"/>
      <c r="AR1257" s="166"/>
      <c r="AS1257" s="166"/>
      <c r="AT1257" s="166"/>
      <c r="AU1257" s="166"/>
      <c r="AV1257" s="166"/>
      <c r="AW1257" s="166"/>
      <c r="AX1257" s="166"/>
      <c r="AY1257" s="166"/>
      <c r="AZ1257" s="166"/>
      <c r="BA1257" s="166"/>
      <c r="BB1257" s="166"/>
      <c r="BC1257" s="166"/>
      <c r="BD1257" s="166"/>
      <c r="BE1257" s="166"/>
      <c r="BF1257" s="166"/>
      <c r="BG1257" s="166"/>
      <c r="BH1257" s="166"/>
    </row>
    <row r="1258" spans="1:60" ht="12.75" outlineLevel="1">
      <c r="A1258" s="182"/>
      <c r="B1258" s="183"/>
      <c r="C1258" s="184" t="s">
        <v>1749</v>
      </c>
      <c r="D1258" s="185"/>
      <c r="E1258" s="186">
        <v>8.5</v>
      </c>
      <c r="F1258" s="165"/>
      <c r="G1258" s="165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  <c r="U1258" s="165"/>
      <c r="V1258" s="165"/>
      <c r="W1258" s="165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 t="s">
        <v>267</v>
      </c>
      <c r="AH1258" s="166">
        <v>0</v>
      </c>
      <c r="AI1258" s="166"/>
      <c r="AJ1258" s="166"/>
      <c r="AK1258" s="166"/>
      <c r="AL1258" s="166"/>
      <c r="AM1258" s="166"/>
      <c r="AN1258" s="166"/>
      <c r="AO1258" s="166"/>
      <c r="AP1258" s="166"/>
      <c r="AQ1258" s="166"/>
      <c r="AR1258" s="166"/>
      <c r="AS1258" s="166"/>
      <c r="AT1258" s="166"/>
      <c r="AU1258" s="166"/>
      <c r="AV1258" s="166"/>
      <c r="AW1258" s="166"/>
      <c r="AX1258" s="166"/>
      <c r="AY1258" s="166"/>
      <c r="AZ1258" s="166"/>
      <c r="BA1258" s="166"/>
      <c r="BB1258" s="166"/>
      <c r="BC1258" s="166"/>
      <c r="BD1258" s="166"/>
      <c r="BE1258" s="166"/>
      <c r="BF1258" s="166"/>
      <c r="BG1258" s="166"/>
      <c r="BH1258" s="166"/>
    </row>
    <row r="1259" spans="1:60" ht="12.75" outlineLevel="1">
      <c r="A1259" s="182"/>
      <c r="B1259" s="183"/>
      <c r="C1259" s="184" t="s">
        <v>1750</v>
      </c>
      <c r="D1259" s="185"/>
      <c r="E1259" s="186">
        <v>69</v>
      </c>
      <c r="F1259" s="165"/>
      <c r="G1259" s="165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  <c r="U1259" s="165"/>
      <c r="V1259" s="165"/>
      <c r="W1259" s="165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 t="s">
        <v>267</v>
      </c>
      <c r="AH1259" s="166">
        <v>0</v>
      </c>
      <c r="AI1259" s="166"/>
      <c r="AJ1259" s="166"/>
      <c r="AK1259" s="166"/>
      <c r="AL1259" s="166"/>
      <c r="AM1259" s="166"/>
      <c r="AN1259" s="166"/>
      <c r="AO1259" s="166"/>
      <c r="AP1259" s="166"/>
      <c r="AQ1259" s="166"/>
      <c r="AR1259" s="166"/>
      <c r="AS1259" s="166"/>
      <c r="AT1259" s="166"/>
      <c r="AU1259" s="166"/>
      <c r="AV1259" s="166"/>
      <c r="AW1259" s="166"/>
      <c r="AX1259" s="166"/>
      <c r="AY1259" s="166"/>
      <c r="AZ1259" s="166"/>
      <c r="BA1259" s="166"/>
      <c r="BB1259" s="166"/>
      <c r="BC1259" s="166"/>
      <c r="BD1259" s="166"/>
      <c r="BE1259" s="166"/>
      <c r="BF1259" s="166"/>
      <c r="BG1259" s="166"/>
      <c r="BH1259" s="166"/>
    </row>
    <row r="1260" spans="1:60" ht="12.75" outlineLevel="1">
      <c r="A1260" s="182"/>
      <c r="B1260" s="183"/>
      <c r="C1260" s="184" t="s">
        <v>1751</v>
      </c>
      <c r="D1260" s="185"/>
      <c r="E1260" s="186">
        <v>37.4</v>
      </c>
      <c r="F1260" s="165"/>
      <c r="G1260" s="165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  <c r="U1260" s="165"/>
      <c r="V1260" s="165"/>
      <c r="W1260" s="165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 t="s">
        <v>267</v>
      </c>
      <c r="AH1260" s="166">
        <v>0</v>
      </c>
      <c r="AI1260" s="166"/>
      <c r="AJ1260" s="166"/>
      <c r="AK1260" s="166"/>
      <c r="AL1260" s="166"/>
      <c r="AM1260" s="166"/>
      <c r="AN1260" s="166"/>
      <c r="AO1260" s="166"/>
      <c r="AP1260" s="166"/>
      <c r="AQ1260" s="166"/>
      <c r="AR1260" s="166"/>
      <c r="AS1260" s="166"/>
      <c r="AT1260" s="166"/>
      <c r="AU1260" s="166"/>
      <c r="AV1260" s="166"/>
      <c r="AW1260" s="166"/>
      <c r="AX1260" s="166"/>
      <c r="AY1260" s="166"/>
      <c r="AZ1260" s="166"/>
      <c r="BA1260" s="166"/>
      <c r="BB1260" s="166"/>
      <c r="BC1260" s="166"/>
      <c r="BD1260" s="166"/>
      <c r="BE1260" s="166"/>
      <c r="BF1260" s="166"/>
      <c r="BG1260" s="166"/>
      <c r="BH1260" s="166"/>
    </row>
    <row r="1261" spans="1:60" ht="22.5" outlineLevel="1">
      <c r="A1261" s="157">
        <v>450</v>
      </c>
      <c r="B1261" s="158" t="s">
        <v>1752</v>
      </c>
      <c r="C1261" s="159" t="s">
        <v>1753</v>
      </c>
      <c r="D1261" s="160" t="s">
        <v>294</v>
      </c>
      <c r="E1261" s="161">
        <v>114.9</v>
      </c>
      <c r="F1261" s="162"/>
      <c r="G1261" s="163">
        <f>ROUND(E1261*F1261,2)</f>
        <v>0</v>
      </c>
      <c r="H1261" s="164"/>
      <c r="I1261" s="165">
        <f>ROUND(E1261*H1261,2)</f>
        <v>0</v>
      </c>
      <c r="J1261" s="164"/>
      <c r="K1261" s="165">
        <f>ROUND(E1261*J1261,2)</f>
        <v>0</v>
      </c>
      <c r="L1261" s="165">
        <v>21</v>
      </c>
      <c r="M1261" s="165">
        <f>G1261*(1+L1261/100)</f>
        <v>0</v>
      </c>
      <c r="N1261" s="165">
        <v>0</v>
      </c>
      <c r="O1261" s="165">
        <f>ROUND(E1261*N1261,2)</f>
        <v>0</v>
      </c>
      <c r="P1261" s="165">
        <v>0</v>
      </c>
      <c r="Q1261" s="165">
        <f>ROUND(E1261*P1261,2)</f>
        <v>0</v>
      </c>
      <c r="R1261" s="165"/>
      <c r="S1261" s="165" t="s">
        <v>243</v>
      </c>
      <c r="T1261" s="165" t="s">
        <v>221</v>
      </c>
      <c r="U1261" s="165">
        <v>0</v>
      </c>
      <c r="V1261" s="165">
        <f>ROUND(E1261*U1261,2)</f>
        <v>0</v>
      </c>
      <c r="W1261" s="165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 t="s">
        <v>282</v>
      </c>
      <c r="AH1261" s="166"/>
      <c r="AI1261" s="166"/>
      <c r="AJ1261" s="166"/>
      <c r="AK1261" s="166"/>
      <c r="AL1261" s="166"/>
      <c r="AM1261" s="166"/>
      <c r="AN1261" s="166"/>
      <c r="AO1261" s="166"/>
      <c r="AP1261" s="166"/>
      <c r="AQ1261" s="166"/>
      <c r="AR1261" s="166"/>
      <c r="AS1261" s="166"/>
      <c r="AT1261" s="166"/>
      <c r="AU1261" s="166"/>
      <c r="AV1261" s="166"/>
      <c r="AW1261" s="166"/>
      <c r="AX1261" s="166"/>
      <c r="AY1261" s="166"/>
      <c r="AZ1261" s="166"/>
      <c r="BA1261" s="166"/>
      <c r="BB1261" s="166"/>
      <c r="BC1261" s="166"/>
      <c r="BD1261" s="166"/>
      <c r="BE1261" s="166"/>
      <c r="BF1261" s="166"/>
      <c r="BG1261" s="166"/>
      <c r="BH1261" s="166"/>
    </row>
    <row r="1262" spans="1:60" ht="12.75" outlineLevel="1">
      <c r="A1262" s="167">
        <v>451</v>
      </c>
      <c r="B1262" s="168" t="s">
        <v>1754</v>
      </c>
      <c r="C1262" s="169" t="s">
        <v>1755</v>
      </c>
      <c r="D1262" s="170" t="s">
        <v>288</v>
      </c>
      <c r="E1262" s="171">
        <v>247.61</v>
      </c>
      <c r="F1262" s="172"/>
      <c r="G1262" s="173">
        <f>ROUND(E1262*F1262,2)</f>
        <v>0</v>
      </c>
      <c r="H1262" s="164"/>
      <c r="I1262" s="165">
        <f>ROUND(E1262*H1262,2)</f>
        <v>0</v>
      </c>
      <c r="J1262" s="164"/>
      <c r="K1262" s="165">
        <f>ROUND(E1262*J1262,2)</f>
        <v>0</v>
      </c>
      <c r="L1262" s="165">
        <v>21</v>
      </c>
      <c r="M1262" s="165">
        <f>G1262*(1+L1262/100)</f>
        <v>0</v>
      </c>
      <c r="N1262" s="165">
        <v>0</v>
      </c>
      <c r="O1262" s="165">
        <f>ROUND(E1262*N1262,2)</f>
        <v>0</v>
      </c>
      <c r="P1262" s="165">
        <v>0</v>
      </c>
      <c r="Q1262" s="165">
        <f>ROUND(E1262*P1262,2)</f>
        <v>0</v>
      </c>
      <c r="R1262" s="165"/>
      <c r="S1262" s="165" t="s">
        <v>243</v>
      </c>
      <c r="T1262" s="165" t="s">
        <v>221</v>
      </c>
      <c r="U1262" s="165">
        <v>0</v>
      </c>
      <c r="V1262" s="165">
        <f>ROUND(E1262*U1262,2)</f>
        <v>0</v>
      </c>
      <c r="W1262" s="165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 t="s">
        <v>840</v>
      </c>
      <c r="AH1262" s="166"/>
      <c r="AI1262" s="166"/>
      <c r="AJ1262" s="166"/>
      <c r="AK1262" s="166"/>
      <c r="AL1262" s="166"/>
      <c r="AM1262" s="166"/>
      <c r="AN1262" s="166"/>
      <c r="AO1262" s="166"/>
      <c r="AP1262" s="166"/>
      <c r="AQ1262" s="166"/>
      <c r="AR1262" s="166"/>
      <c r="AS1262" s="166"/>
      <c r="AT1262" s="166"/>
      <c r="AU1262" s="166"/>
      <c r="AV1262" s="166"/>
      <c r="AW1262" s="166"/>
      <c r="AX1262" s="166"/>
      <c r="AY1262" s="166"/>
      <c r="AZ1262" s="166"/>
      <c r="BA1262" s="166"/>
      <c r="BB1262" s="166"/>
      <c r="BC1262" s="166"/>
      <c r="BD1262" s="166"/>
      <c r="BE1262" s="166"/>
      <c r="BF1262" s="166"/>
      <c r="BG1262" s="166"/>
      <c r="BH1262" s="166"/>
    </row>
    <row r="1263" spans="1:60" ht="12.75" outlineLevel="1">
      <c r="A1263" s="182"/>
      <c r="B1263" s="183"/>
      <c r="C1263" s="184" t="s">
        <v>1756</v>
      </c>
      <c r="D1263" s="185"/>
      <c r="E1263" s="186">
        <v>247.61</v>
      </c>
      <c r="F1263" s="165"/>
      <c r="G1263" s="165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  <c r="U1263" s="165"/>
      <c r="V1263" s="165"/>
      <c r="W1263" s="165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 t="s">
        <v>267</v>
      </c>
      <c r="AH1263" s="166">
        <v>0</v>
      </c>
      <c r="AI1263" s="166"/>
      <c r="AJ1263" s="166"/>
      <c r="AK1263" s="166"/>
      <c r="AL1263" s="166"/>
      <c r="AM1263" s="166"/>
      <c r="AN1263" s="166"/>
      <c r="AO1263" s="166"/>
      <c r="AP1263" s="166"/>
      <c r="AQ1263" s="166"/>
      <c r="AR1263" s="166"/>
      <c r="AS1263" s="166"/>
      <c r="AT1263" s="166"/>
      <c r="AU1263" s="166"/>
      <c r="AV1263" s="166"/>
      <c r="AW1263" s="166"/>
      <c r="AX1263" s="166"/>
      <c r="AY1263" s="166"/>
      <c r="AZ1263" s="166"/>
      <c r="BA1263" s="166"/>
      <c r="BB1263" s="166"/>
      <c r="BC1263" s="166"/>
      <c r="BD1263" s="166"/>
      <c r="BE1263" s="166"/>
      <c r="BF1263" s="166"/>
      <c r="BG1263" s="166"/>
      <c r="BH1263" s="166"/>
    </row>
    <row r="1264" spans="1:60" ht="22.5" outlineLevel="1">
      <c r="A1264" s="167">
        <v>452</v>
      </c>
      <c r="B1264" s="168" t="s">
        <v>1757</v>
      </c>
      <c r="C1264" s="169" t="s">
        <v>1758</v>
      </c>
      <c r="D1264" s="170" t="s">
        <v>288</v>
      </c>
      <c r="E1264" s="171">
        <v>58.1394</v>
      </c>
      <c r="F1264" s="172"/>
      <c r="G1264" s="173">
        <f>ROUND(E1264*F1264,2)</f>
        <v>0</v>
      </c>
      <c r="H1264" s="164"/>
      <c r="I1264" s="165">
        <f>ROUND(E1264*H1264,2)</f>
        <v>0</v>
      </c>
      <c r="J1264" s="164"/>
      <c r="K1264" s="165">
        <f>ROUND(E1264*J1264,2)</f>
        <v>0</v>
      </c>
      <c r="L1264" s="165">
        <v>21</v>
      </c>
      <c r="M1264" s="165">
        <f>G1264*(1+L1264/100)</f>
        <v>0</v>
      </c>
      <c r="N1264" s="165">
        <v>0</v>
      </c>
      <c r="O1264" s="165">
        <f>ROUND(E1264*N1264,2)</f>
        <v>0</v>
      </c>
      <c r="P1264" s="165">
        <v>0</v>
      </c>
      <c r="Q1264" s="165">
        <f>ROUND(E1264*P1264,2)</f>
        <v>0</v>
      </c>
      <c r="R1264" s="165" t="s">
        <v>219</v>
      </c>
      <c r="S1264" s="165" t="s">
        <v>220</v>
      </c>
      <c r="T1264" s="165" t="s">
        <v>221</v>
      </c>
      <c r="U1264" s="165">
        <v>0</v>
      </c>
      <c r="V1264" s="165">
        <f>ROUND(E1264*U1264,2)</f>
        <v>0</v>
      </c>
      <c r="W1264" s="165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 t="s">
        <v>222</v>
      </c>
      <c r="AH1264" s="166"/>
      <c r="AI1264" s="166"/>
      <c r="AJ1264" s="166"/>
      <c r="AK1264" s="166"/>
      <c r="AL1264" s="166"/>
      <c r="AM1264" s="166"/>
      <c r="AN1264" s="166"/>
      <c r="AO1264" s="166"/>
      <c r="AP1264" s="166"/>
      <c r="AQ1264" s="166"/>
      <c r="AR1264" s="166"/>
      <c r="AS1264" s="166"/>
      <c r="AT1264" s="166"/>
      <c r="AU1264" s="166"/>
      <c r="AV1264" s="166"/>
      <c r="AW1264" s="166"/>
      <c r="AX1264" s="166"/>
      <c r="AY1264" s="166"/>
      <c r="AZ1264" s="166"/>
      <c r="BA1264" s="166"/>
      <c r="BB1264" s="166"/>
      <c r="BC1264" s="166"/>
      <c r="BD1264" s="166"/>
      <c r="BE1264" s="166"/>
      <c r="BF1264" s="166"/>
      <c r="BG1264" s="166"/>
      <c r="BH1264" s="166"/>
    </row>
    <row r="1265" spans="1:60" ht="12.75" outlineLevel="1">
      <c r="A1265" s="182"/>
      <c r="B1265" s="183"/>
      <c r="C1265" s="184" t="s">
        <v>1759</v>
      </c>
      <c r="D1265" s="185"/>
      <c r="E1265" s="186">
        <v>58.1394</v>
      </c>
      <c r="F1265" s="165"/>
      <c r="G1265" s="165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  <c r="U1265" s="165"/>
      <c r="V1265" s="165"/>
      <c r="W1265" s="165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 t="s">
        <v>267</v>
      </c>
      <c r="AH1265" s="166">
        <v>0</v>
      </c>
      <c r="AI1265" s="166"/>
      <c r="AJ1265" s="166"/>
      <c r="AK1265" s="166"/>
      <c r="AL1265" s="166"/>
      <c r="AM1265" s="166"/>
      <c r="AN1265" s="166"/>
      <c r="AO1265" s="166"/>
      <c r="AP1265" s="166"/>
      <c r="AQ1265" s="166"/>
      <c r="AR1265" s="166"/>
      <c r="AS1265" s="166"/>
      <c r="AT1265" s="166"/>
      <c r="AU1265" s="166"/>
      <c r="AV1265" s="166"/>
      <c r="AW1265" s="166"/>
      <c r="AX1265" s="166"/>
      <c r="AY1265" s="166"/>
      <c r="AZ1265" s="166"/>
      <c r="BA1265" s="166"/>
      <c r="BB1265" s="166"/>
      <c r="BC1265" s="166"/>
      <c r="BD1265" s="166"/>
      <c r="BE1265" s="166"/>
      <c r="BF1265" s="166"/>
      <c r="BG1265" s="166"/>
      <c r="BH1265" s="166"/>
    </row>
    <row r="1266" spans="1:60" ht="12.75" outlineLevel="1">
      <c r="A1266" s="167">
        <v>453</v>
      </c>
      <c r="B1266" s="168" t="s">
        <v>1760</v>
      </c>
      <c r="C1266" s="169" t="s">
        <v>1761</v>
      </c>
      <c r="D1266" s="170" t="s">
        <v>301</v>
      </c>
      <c r="E1266" s="171">
        <v>1000</v>
      </c>
      <c r="F1266" s="172"/>
      <c r="G1266" s="173">
        <f>ROUND(E1266*F1266,2)</f>
        <v>0</v>
      </c>
      <c r="H1266" s="164"/>
      <c r="I1266" s="165">
        <f>ROUND(E1266*H1266,2)</f>
        <v>0</v>
      </c>
      <c r="J1266" s="164"/>
      <c r="K1266" s="165">
        <f>ROUND(E1266*J1266,2)</f>
        <v>0</v>
      </c>
      <c r="L1266" s="165">
        <v>21</v>
      </c>
      <c r="M1266" s="165">
        <f>G1266*(1+L1266/100)</f>
        <v>0</v>
      </c>
      <c r="N1266" s="165">
        <v>0</v>
      </c>
      <c r="O1266" s="165">
        <f>ROUND(E1266*N1266,2)</f>
        <v>0</v>
      </c>
      <c r="P1266" s="165">
        <v>0</v>
      </c>
      <c r="Q1266" s="165">
        <f>ROUND(E1266*P1266,2)</f>
        <v>0</v>
      </c>
      <c r="R1266" s="165"/>
      <c r="S1266" s="165" t="s">
        <v>243</v>
      </c>
      <c r="T1266" s="165" t="s">
        <v>221</v>
      </c>
      <c r="U1266" s="165">
        <v>0</v>
      </c>
      <c r="V1266" s="165">
        <f>ROUND(E1266*U1266,2)</f>
        <v>0</v>
      </c>
      <c r="W1266" s="165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 t="s">
        <v>840</v>
      </c>
      <c r="AH1266" s="166"/>
      <c r="AI1266" s="166"/>
      <c r="AJ1266" s="166"/>
      <c r="AK1266" s="166"/>
      <c r="AL1266" s="166"/>
      <c r="AM1266" s="166"/>
      <c r="AN1266" s="166"/>
      <c r="AO1266" s="166"/>
      <c r="AP1266" s="166"/>
      <c r="AQ1266" s="166"/>
      <c r="AR1266" s="166"/>
      <c r="AS1266" s="166"/>
      <c r="AT1266" s="166"/>
      <c r="AU1266" s="166"/>
      <c r="AV1266" s="166"/>
      <c r="AW1266" s="166"/>
      <c r="AX1266" s="166"/>
      <c r="AY1266" s="166"/>
      <c r="AZ1266" s="166"/>
      <c r="BA1266" s="166"/>
      <c r="BB1266" s="166"/>
      <c r="BC1266" s="166"/>
      <c r="BD1266" s="166"/>
      <c r="BE1266" s="166"/>
      <c r="BF1266" s="166"/>
      <c r="BG1266" s="166"/>
      <c r="BH1266" s="166"/>
    </row>
    <row r="1267" spans="1:60" ht="12.75" outlineLevel="1">
      <c r="A1267" s="182"/>
      <c r="B1267" s="183"/>
      <c r="C1267" s="187" t="s">
        <v>328</v>
      </c>
      <c r="D1267" s="188"/>
      <c r="E1267" s="189"/>
      <c r="F1267" s="165"/>
      <c r="G1267" s="165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  <c r="U1267" s="165"/>
      <c r="V1267" s="165"/>
      <c r="W1267" s="165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 t="s">
        <v>267</v>
      </c>
      <c r="AH1267" s="166"/>
      <c r="AI1267" s="166"/>
      <c r="AJ1267" s="166"/>
      <c r="AK1267" s="166"/>
      <c r="AL1267" s="166"/>
      <c r="AM1267" s="166"/>
      <c r="AN1267" s="166"/>
      <c r="AO1267" s="166"/>
      <c r="AP1267" s="166"/>
      <c r="AQ1267" s="166"/>
      <c r="AR1267" s="166"/>
      <c r="AS1267" s="166"/>
      <c r="AT1267" s="166"/>
      <c r="AU1267" s="166"/>
      <c r="AV1267" s="166"/>
      <c r="AW1267" s="166"/>
      <c r="AX1267" s="166"/>
      <c r="AY1267" s="166"/>
      <c r="AZ1267" s="166"/>
      <c r="BA1267" s="166"/>
      <c r="BB1267" s="166"/>
      <c r="BC1267" s="166"/>
      <c r="BD1267" s="166"/>
      <c r="BE1267" s="166"/>
      <c r="BF1267" s="166"/>
      <c r="BG1267" s="166"/>
      <c r="BH1267" s="166"/>
    </row>
    <row r="1268" spans="1:60" ht="12.75" outlineLevel="1">
      <c r="A1268" s="182"/>
      <c r="B1268" s="183"/>
      <c r="C1268" s="187" t="s">
        <v>1762</v>
      </c>
      <c r="D1268" s="188"/>
      <c r="E1268" s="189">
        <v>999.62253</v>
      </c>
      <c r="F1268" s="165"/>
      <c r="G1268" s="165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  <c r="U1268" s="165"/>
      <c r="V1268" s="165"/>
      <c r="W1268" s="165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 t="s">
        <v>267</v>
      </c>
      <c r="AH1268" s="166">
        <v>2</v>
      </c>
      <c r="AI1268" s="166"/>
      <c r="AJ1268" s="166"/>
      <c r="AK1268" s="166"/>
      <c r="AL1268" s="166"/>
      <c r="AM1268" s="166"/>
      <c r="AN1268" s="166"/>
      <c r="AO1268" s="166"/>
      <c r="AP1268" s="166"/>
      <c r="AQ1268" s="166"/>
      <c r="AR1268" s="166"/>
      <c r="AS1268" s="166"/>
      <c r="AT1268" s="166"/>
      <c r="AU1268" s="166"/>
      <c r="AV1268" s="166"/>
      <c r="AW1268" s="166"/>
      <c r="AX1268" s="166"/>
      <c r="AY1268" s="166"/>
      <c r="AZ1268" s="166"/>
      <c r="BA1268" s="166"/>
      <c r="BB1268" s="166"/>
      <c r="BC1268" s="166"/>
      <c r="BD1268" s="166"/>
      <c r="BE1268" s="166"/>
      <c r="BF1268" s="166"/>
      <c r="BG1268" s="166"/>
      <c r="BH1268" s="166"/>
    </row>
    <row r="1269" spans="1:60" ht="12.75" outlineLevel="1">
      <c r="A1269" s="182"/>
      <c r="B1269" s="183"/>
      <c r="C1269" s="187" t="s">
        <v>335</v>
      </c>
      <c r="D1269" s="188"/>
      <c r="E1269" s="189"/>
      <c r="F1269" s="165"/>
      <c r="G1269" s="165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  <c r="U1269" s="165"/>
      <c r="V1269" s="165"/>
      <c r="W1269" s="165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 t="s">
        <v>267</v>
      </c>
      <c r="AH1269" s="166"/>
      <c r="AI1269" s="166"/>
      <c r="AJ1269" s="166"/>
      <c r="AK1269" s="166"/>
      <c r="AL1269" s="166"/>
      <c r="AM1269" s="166"/>
      <c r="AN1269" s="166"/>
      <c r="AO1269" s="166"/>
      <c r="AP1269" s="166"/>
      <c r="AQ1269" s="166"/>
      <c r="AR1269" s="166"/>
      <c r="AS1269" s="166"/>
      <c r="AT1269" s="166"/>
      <c r="AU1269" s="166"/>
      <c r="AV1269" s="166"/>
      <c r="AW1269" s="166"/>
      <c r="AX1269" s="166"/>
      <c r="AY1269" s="166"/>
      <c r="AZ1269" s="166"/>
      <c r="BA1269" s="166"/>
      <c r="BB1269" s="166"/>
      <c r="BC1269" s="166"/>
      <c r="BD1269" s="166"/>
      <c r="BE1269" s="166"/>
      <c r="BF1269" s="166"/>
      <c r="BG1269" s="166"/>
      <c r="BH1269" s="166"/>
    </row>
    <row r="1270" spans="1:60" ht="12.75" outlineLevel="1">
      <c r="A1270" s="182"/>
      <c r="B1270" s="183"/>
      <c r="C1270" s="184" t="s">
        <v>1763</v>
      </c>
      <c r="D1270" s="185"/>
      <c r="E1270" s="186">
        <v>1000</v>
      </c>
      <c r="F1270" s="165"/>
      <c r="G1270" s="165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  <c r="U1270" s="165"/>
      <c r="V1270" s="165"/>
      <c r="W1270" s="165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 t="s">
        <v>267</v>
      </c>
      <c r="AH1270" s="166">
        <v>0</v>
      </c>
      <c r="AI1270" s="166"/>
      <c r="AJ1270" s="166"/>
      <c r="AK1270" s="166"/>
      <c r="AL1270" s="166"/>
      <c r="AM1270" s="166"/>
      <c r="AN1270" s="166"/>
      <c r="AO1270" s="166"/>
      <c r="AP1270" s="166"/>
      <c r="AQ1270" s="166"/>
      <c r="AR1270" s="166"/>
      <c r="AS1270" s="166"/>
      <c r="AT1270" s="166"/>
      <c r="AU1270" s="166"/>
      <c r="AV1270" s="166"/>
      <c r="AW1270" s="166"/>
      <c r="AX1270" s="166"/>
      <c r="AY1270" s="166"/>
      <c r="AZ1270" s="166"/>
      <c r="BA1270" s="166"/>
      <c r="BB1270" s="166"/>
      <c r="BC1270" s="166"/>
      <c r="BD1270" s="166"/>
      <c r="BE1270" s="166"/>
      <c r="BF1270" s="166"/>
      <c r="BG1270" s="166"/>
      <c r="BH1270" s="166"/>
    </row>
    <row r="1271" spans="1:60" ht="12.75" outlineLevel="1">
      <c r="A1271" s="182">
        <v>454</v>
      </c>
      <c r="B1271" s="183" t="s">
        <v>1764</v>
      </c>
      <c r="C1271" s="196" t="s">
        <v>1765</v>
      </c>
      <c r="D1271" s="197" t="s">
        <v>24</v>
      </c>
      <c r="E1271" s="198"/>
      <c r="F1271" s="164"/>
      <c r="G1271" s="165">
        <f>ROUND(E1271*F1271,2)</f>
        <v>0</v>
      </c>
      <c r="H1271" s="164"/>
      <c r="I1271" s="165">
        <f>ROUND(E1271*H1271,2)</f>
        <v>0</v>
      </c>
      <c r="J1271" s="164"/>
      <c r="K1271" s="165">
        <f>ROUND(E1271*J1271,2)</f>
        <v>0</v>
      </c>
      <c r="L1271" s="165">
        <v>21</v>
      </c>
      <c r="M1271" s="165">
        <f>G1271*(1+L1271/100)</f>
        <v>0</v>
      </c>
      <c r="N1271" s="165">
        <v>0</v>
      </c>
      <c r="O1271" s="165">
        <f>ROUND(E1271*N1271,2)</f>
        <v>0</v>
      </c>
      <c r="P1271" s="165">
        <v>0</v>
      </c>
      <c r="Q1271" s="165">
        <f>ROUND(E1271*P1271,2)</f>
        <v>0</v>
      </c>
      <c r="R1271" s="165"/>
      <c r="S1271" s="165" t="s">
        <v>220</v>
      </c>
      <c r="T1271" s="165" t="s">
        <v>295</v>
      </c>
      <c r="U1271" s="165">
        <v>0</v>
      </c>
      <c r="V1271" s="165">
        <f>ROUND(E1271*U1271,2)</f>
        <v>0</v>
      </c>
      <c r="W1271" s="165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 t="s">
        <v>1182</v>
      </c>
      <c r="AH1271" s="166"/>
      <c r="AI1271" s="166"/>
      <c r="AJ1271" s="166"/>
      <c r="AK1271" s="166"/>
      <c r="AL1271" s="166"/>
      <c r="AM1271" s="166"/>
      <c r="AN1271" s="166"/>
      <c r="AO1271" s="166"/>
      <c r="AP1271" s="166"/>
      <c r="AQ1271" s="166"/>
      <c r="AR1271" s="166"/>
      <c r="AS1271" s="166"/>
      <c r="AT1271" s="166"/>
      <c r="AU1271" s="166"/>
      <c r="AV1271" s="166"/>
      <c r="AW1271" s="166"/>
      <c r="AX1271" s="166"/>
      <c r="AY1271" s="166"/>
      <c r="AZ1271" s="166"/>
      <c r="BA1271" s="166"/>
      <c r="BB1271" s="166"/>
      <c r="BC1271" s="166"/>
      <c r="BD1271" s="166"/>
      <c r="BE1271" s="166"/>
      <c r="BF1271" s="166"/>
      <c r="BG1271" s="166"/>
      <c r="BH1271" s="166"/>
    </row>
    <row r="1272" spans="1:33" ht="12.75">
      <c r="A1272" s="149" t="s">
        <v>214</v>
      </c>
      <c r="B1272" s="150" t="s">
        <v>154</v>
      </c>
      <c r="C1272" s="151" t="s">
        <v>155</v>
      </c>
      <c r="D1272" s="152"/>
      <c r="E1272" s="153"/>
      <c r="F1272" s="154"/>
      <c r="G1272" s="155">
        <f>SUMIF(AG1273:AG1304,"&lt;&gt;NOR",G1273:G1304)</f>
        <v>0</v>
      </c>
      <c r="H1272" s="156"/>
      <c r="I1272" s="156">
        <f>SUM(I1273:I1304)</f>
        <v>0</v>
      </c>
      <c r="J1272" s="156"/>
      <c r="K1272" s="156">
        <f>SUM(K1273:K1304)</f>
        <v>0</v>
      </c>
      <c r="L1272" s="156"/>
      <c r="M1272" s="156">
        <f>SUM(M1273:M1304)</f>
        <v>0</v>
      </c>
      <c r="N1272" s="156"/>
      <c r="O1272" s="156">
        <f>SUM(O1273:O1304)</f>
        <v>0</v>
      </c>
      <c r="P1272" s="156"/>
      <c r="Q1272" s="156">
        <f>SUM(Q1273:Q1304)</f>
        <v>0</v>
      </c>
      <c r="R1272" s="156"/>
      <c r="S1272" s="156"/>
      <c r="T1272" s="156"/>
      <c r="U1272" s="156"/>
      <c r="V1272" s="156">
        <f>SUM(V1273:V1304)</f>
        <v>0</v>
      </c>
      <c r="W1272" s="156"/>
      <c r="AG1272" s="1" t="s">
        <v>215</v>
      </c>
    </row>
    <row r="1273" spans="1:60" ht="12.75" outlineLevel="1">
      <c r="A1273" s="167">
        <v>455</v>
      </c>
      <c r="B1273" s="168" t="s">
        <v>1766</v>
      </c>
      <c r="C1273" s="169" t="s">
        <v>1767</v>
      </c>
      <c r="D1273" s="170" t="s">
        <v>288</v>
      </c>
      <c r="E1273" s="171">
        <v>652</v>
      </c>
      <c r="F1273" s="172"/>
      <c r="G1273" s="173">
        <f>ROUND(E1273*F1273,2)</f>
        <v>0</v>
      </c>
      <c r="H1273" s="164"/>
      <c r="I1273" s="165">
        <f>ROUND(E1273*H1273,2)</f>
        <v>0</v>
      </c>
      <c r="J1273" s="164"/>
      <c r="K1273" s="165">
        <f>ROUND(E1273*J1273,2)</f>
        <v>0</v>
      </c>
      <c r="L1273" s="165">
        <v>21</v>
      </c>
      <c r="M1273" s="165">
        <f>G1273*(1+L1273/100)</f>
        <v>0</v>
      </c>
      <c r="N1273" s="165">
        <v>0</v>
      </c>
      <c r="O1273" s="165">
        <f>ROUND(E1273*N1273,2)</f>
        <v>0</v>
      </c>
      <c r="P1273" s="165">
        <v>0</v>
      </c>
      <c r="Q1273" s="165">
        <f>ROUND(E1273*P1273,2)</f>
        <v>0</v>
      </c>
      <c r="R1273" s="165"/>
      <c r="S1273" s="165" t="s">
        <v>220</v>
      </c>
      <c r="T1273" s="165" t="s">
        <v>221</v>
      </c>
      <c r="U1273" s="165">
        <v>0</v>
      </c>
      <c r="V1273" s="165">
        <f>ROUND(E1273*U1273,2)</f>
        <v>0</v>
      </c>
      <c r="W1273" s="165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 t="s">
        <v>1123</v>
      </c>
      <c r="AH1273" s="166"/>
      <c r="AI1273" s="166"/>
      <c r="AJ1273" s="166"/>
      <c r="AK1273" s="166"/>
      <c r="AL1273" s="166"/>
      <c r="AM1273" s="166"/>
      <c r="AN1273" s="166"/>
      <c r="AO1273" s="166"/>
      <c r="AP1273" s="166"/>
      <c r="AQ1273" s="166"/>
      <c r="AR1273" s="166"/>
      <c r="AS1273" s="166"/>
      <c r="AT1273" s="166"/>
      <c r="AU1273" s="166"/>
      <c r="AV1273" s="166"/>
      <c r="AW1273" s="166"/>
      <c r="AX1273" s="166"/>
      <c r="AY1273" s="166"/>
      <c r="AZ1273" s="166"/>
      <c r="BA1273" s="166"/>
      <c r="BB1273" s="166"/>
      <c r="BC1273" s="166"/>
      <c r="BD1273" s="166"/>
      <c r="BE1273" s="166"/>
      <c r="BF1273" s="166"/>
      <c r="BG1273" s="166"/>
      <c r="BH1273" s="166"/>
    </row>
    <row r="1274" spans="1:60" ht="12.75" outlineLevel="1">
      <c r="A1274" s="182"/>
      <c r="B1274" s="183"/>
      <c r="C1274" s="184" t="s">
        <v>1768</v>
      </c>
      <c r="D1274" s="185"/>
      <c r="E1274" s="186">
        <v>652</v>
      </c>
      <c r="F1274" s="165"/>
      <c r="G1274" s="165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  <c r="U1274" s="165"/>
      <c r="V1274" s="165"/>
      <c r="W1274" s="165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 t="s">
        <v>267</v>
      </c>
      <c r="AH1274" s="166">
        <v>0</v>
      </c>
      <c r="AI1274" s="166"/>
      <c r="AJ1274" s="166"/>
      <c r="AK1274" s="166"/>
      <c r="AL1274" s="166"/>
      <c r="AM1274" s="166"/>
      <c r="AN1274" s="166"/>
      <c r="AO1274" s="166"/>
      <c r="AP1274" s="166"/>
      <c r="AQ1274" s="166"/>
      <c r="AR1274" s="166"/>
      <c r="AS1274" s="166"/>
      <c r="AT1274" s="166"/>
      <c r="AU1274" s="166"/>
      <c r="AV1274" s="166"/>
      <c r="AW1274" s="166"/>
      <c r="AX1274" s="166"/>
      <c r="AY1274" s="166"/>
      <c r="AZ1274" s="166"/>
      <c r="BA1274" s="166"/>
      <c r="BB1274" s="166"/>
      <c r="BC1274" s="166"/>
      <c r="BD1274" s="166"/>
      <c r="BE1274" s="166"/>
      <c r="BF1274" s="166"/>
      <c r="BG1274" s="166"/>
      <c r="BH1274" s="166"/>
    </row>
    <row r="1275" spans="1:60" ht="22.5" outlineLevel="1">
      <c r="A1275" s="167">
        <v>456</v>
      </c>
      <c r="B1275" s="168" t="s">
        <v>1769</v>
      </c>
      <c r="C1275" s="169" t="s">
        <v>1770</v>
      </c>
      <c r="D1275" s="170" t="s">
        <v>294</v>
      </c>
      <c r="E1275" s="171">
        <v>153.4</v>
      </c>
      <c r="F1275" s="172"/>
      <c r="G1275" s="173">
        <f>ROUND(E1275*F1275,2)</f>
        <v>0</v>
      </c>
      <c r="H1275" s="164"/>
      <c r="I1275" s="165">
        <f>ROUND(E1275*H1275,2)</f>
        <v>0</v>
      </c>
      <c r="J1275" s="164"/>
      <c r="K1275" s="165">
        <f>ROUND(E1275*J1275,2)</f>
        <v>0</v>
      </c>
      <c r="L1275" s="165">
        <v>21</v>
      </c>
      <c r="M1275" s="165">
        <f>G1275*(1+L1275/100)</f>
        <v>0</v>
      </c>
      <c r="N1275" s="165">
        <v>0</v>
      </c>
      <c r="O1275" s="165">
        <f>ROUND(E1275*N1275,2)</f>
        <v>0</v>
      </c>
      <c r="P1275" s="165">
        <v>0</v>
      </c>
      <c r="Q1275" s="165">
        <f>ROUND(E1275*P1275,2)</f>
        <v>0</v>
      </c>
      <c r="R1275" s="165"/>
      <c r="S1275" s="165" t="s">
        <v>220</v>
      </c>
      <c r="T1275" s="165" t="s">
        <v>221</v>
      </c>
      <c r="U1275" s="165">
        <v>0</v>
      </c>
      <c r="V1275" s="165">
        <f>ROUND(E1275*U1275,2)</f>
        <v>0</v>
      </c>
      <c r="W1275" s="165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 t="s">
        <v>1123</v>
      </c>
      <c r="AH1275" s="166"/>
      <c r="AI1275" s="166"/>
      <c r="AJ1275" s="166"/>
      <c r="AK1275" s="166"/>
      <c r="AL1275" s="166"/>
      <c r="AM1275" s="166"/>
      <c r="AN1275" s="166"/>
      <c r="AO1275" s="166"/>
      <c r="AP1275" s="166"/>
      <c r="AQ1275" s="166"/>
      <c r="AR1275" s="166"/>
      <c r="AS1275" s="166"/>
      <c r="AT1275" s="166"/>
      <c r="AU1275" s="166"/>
      <c r="AV1275" s="166"/>
      <c r="AW1275" s="166"/>
      <c r="AX1275" s="166"/>
      <c r="AY1275" s="166"/>
      <c r="AZ1275" s="166"/>
      <c r="BA1275" s="166"/>
      <c r="BB1275" s="166"/>
      <c r="BC1275" s="166"/>
      <c r="BD1275" s="166"/>
      <c r="BE1275" s="166"/>
      <c r="BF1275" s="166"/>
      <c r="BG1275" s="166"/>
      <c r="BH1275" s="166"/>
    </row>
    <row r="1276" spans="1:60" ht="12.75" outlineLevel="1">
      <c r="A1276" s="182"/>
      <c r="B1276" s="183"/>
      <c r="C1276" s="184" t="s">
        <v>1771</v>
      </c>
      <c r="D1276" s="185"/>
      <c r="E1276" s="186">
        <v>153.4</v>
      </c>
      <c r="F1276" s="165"/>
      <c r="G1276" s="165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  <c r="U1276" s="165"/>
      <c r="V1276" s="165"/>
      <c r="W1276" s="165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 t="s">
        <v>267</v>
      </c>
      <c r="AH1276" s="166">
        <v>0</v>
      </c>
      <c r="AI1276" s="166"/>
      <c r="AJ1276" s="166"/>
      <c r="AK1276" s="166"/>
      <c r="AL1276" s="166"/>
      <c r="AM1276" s="166"/>
      <c r="AN1276" s="166"/>
      <c r="AO1276" s="166"/>
      <c r="AP1276" s="166"/>
      <c r="AQ1276" s="166"/>
      <c r="AR1276" s="166"/>
      <c r="AS1276" s="166"/>
      <c r="AT1276" s="166"/>
      <c r="AU1276" s="166"/>
      <c r="AV1276" s="166"/>
      <c r="AW1276" s="166"/>
      <c r="AX1276" s="166"/>
      <c r="AY1276" s="166"/>
      <c r="AZ1276" s="166"/>
      <c r="BA1276" s="166"/>
      <c r="BB1276" s="166"/>
      <c r="BC1276" s="166"/>
      <c r="BD1276" s="166"/>
      <c r="BE1276" s="166"/>
      <c r="BF1276" s="166"/>
      <c r="BG1276" s="166"/>
      <c r="BH1276" s="166"/>
    </row>
    <row r="1277" spans="1:60" ht="22.5" outlineLevel="1">
      <c r="A1277" s="167">
        <v>457</v>
      </c>
      <c r="B1277" s="168" t="s">
        <v>1772</v>
      </c>
      <c r="C1277" s="169" t="s">
        <v>1773</v>
      </c>
      <c r="D1277" s="170" t="s">
        <v>288</v>
      </c>
      <c r="E1277" s="171">
        <v>396.1</v>
      </c>
      <c r="F1277" s="172"/>
      <c r="G1277" s="173">
        <f>ROUND(E1277*F1277,2)</f>
        <v>0</v>
      </c>
      <c r="H1277" s="164"/>
      <c r="I1277" s="165">
        <f>ROUND(E1277*H1277,2)</f>
        <v>0</v>
      </c>
      <c r="J1277" s="164"/>
      <c r="K1277" s="165">
        <f>ROUND(E1277*J1277,2)</f>
        <v>0</v>
      </c>
      <c r="L1277" s="165">
        <v>21</v>
      </c>
      <c r="M1277" s="165">
        <f>G1277*(1+L1277/100)</f>
        <v>0</v>
      </c>
      <c r="N1277" s="165">
        <v>0</v>
      </c>
      <c r="O1277" s="165">
        <f>ROUND(E1277*N1277,2)</f>
        <v>0</v>
      </c>
      <c r="P1277" s="165">
        <v>0</v>
      </c>
      <c r="Q1277" s="165">
        <f>ROUND(E1277*P1277,2)</f>
        <v>0</v>
      </c>
      <c r="R1277" s="165"/>
      <c r="S1277" s="165" t="s">
        <v>220</v>
      </c>
      <c r="T1277" s="165" t="s">
        <v>221</v>
      </c>
      <c r="U1277" s="165">
        <v>0</v>
      </c>
      <c r="V1277" s="165">
        <f>ROUND(E1277*U1277,2)</f>
        <v>0</v>
      </c>
      <c r="W1277" s="165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 t="s">
        <v>1123</v>
      </c>
      <c r="AH1277" s="166"/>
      <c r="AI1277" s="166"/>
      <c r="AJ1277" s="166"/>
      <c r="AK1277" s="166"/>
      <c r="AL1277" s="166"/>
      <c r="AM1277" s="166"/>
      <c r="AN1277" s="166"/>
      <c r="AO1277" s="166"/>
      <c r="AP1277" s="166"/>
      <c r="AQ1277" s="166"/>
      <c r="AR1277" s="166"/>
      <c r="AS1277" s="166"/>
      <c r="AT1277" s="166"/>
      <c r="AU1277" s="166"/>
      <c r="AV1277" s="166"/>
      <c r="AW1277" s="166"/>
      <c r="AX1277" s="166"/>
      <c r="AY1277" s="166"/>
      <c r="AZ1277" s="166"/>
      <c r="BA1277" s="166"/>
      <c r="BB1277" s="166"/>
      <c r="BC1277" s="166"/>
      <c r="BD1277" s="166"/>
      <c r="BE1277" s="166"/>
      <c r="BF1277" s="166"/>
      <c r="BG1277" s="166"/>
      <c r="BH1277" s="166"/>
    </row>
    <row r="1278" spans="1:60" ht="12.75" outlineLevel="1">
      <c r="A1278" s="182"/>
      <c r="B1278" s="183"/>
      <c r="C1278" s="184" t="s">
        <v>1774</v>
      </c>
      <c r="D1278" s="185"/>
      <c r="E1278" s="186">
        <v>184.7</v>
      </c>
      <c r="F1278" s="165"/>
      <c r="G1278" s="165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  <c r="U1278" s="165"/>
      <c r="V1278" s="165"/>
      <c r="W1278" s="165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 t="s">
        <v>267</v>
      </c>
      <c r="AH1278" s="166">
        <v>0</v>
      </c>
      <c r="AI1278" s="166"/>
      <c r="AJ1278" s="166"/>
      <c r="AK1278" s="166"/>
      <c r="AL1278" s="166"/>
      <c r="AM1278" s="166"/>
      <c r="AN1278" s="166"/>
      <c r="AO1278" s="166"/>
      <c r="AP1278" s="166"/>
      <c r="AQ1278" s="166"/>
      <c r="AR1278" s="166"/>
      <c r="AS1278" s="166"/>
      <c r="AT1278" s="166"/>
      <c r="AU1278" s="166"/>
      <c r="AV1278" s="166"/>
      <c r="AW1278" s="166"/>
      <c r="AX1278" s="166"/>
      <c r="AY1278" s="166"/>
      <c r="AZ1278" s="166"/>
      <c r="BA1278" s="166"/>
      <c r="BB1278" s="166"/>
      <c r="BC1278" s="166"/>
      <c r="BD1278" s="166"/>
      <c r="BE1278" s="166"/>
      <c r="BF1278" s="166"/>
      <c r="BG1278" s="166"/>
      <c r="BH1278" s="166"/>
    </row>
    <row r="1279" spans="1:60" ht="12.75" outlineLevel="1">
      <c r="A1279" s="182"/>
      <c r="B1279" s="183"/>
      <c r="C1279" s="184" t="s">
        <v>1775</v>
      </c>
      <c r="D1279" s="185"/>
      <c r="E1279" s="186">
        <v>211.4</v>
      </c>
      <c r="F1279" s="165"/>
      <c r="G1279" s="165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  <c r="U1279" s="165"/>
      <c r="V1279" s="165"/>
      <c r="W1279" s="165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 t="s">
        <v>267</v>
      </c>
      <c r="AH1279" s="166">
        <v>0</v>
      </c>
      <c r="AI1279" s="166"/>
      <c r="AJ1279" s="166"/>
      <c r="AK1279" s="166"/>
      <c r="AL1279" s="166"/>
      <c r="AM1279" s="166"/>
      <c r="AN1279" s="166"/>
      <c r="AO1279" s="166"/>
      <c r="AP1279" s="166"/>
      <c r="AQ1279" s="166"/>
      <c r="AR1279" s="166"/>
      <c r="AS1279" s="166"/>
      <c r="AT1279" s="166"/>
      <c r="AU1279" s="166"/>
      <c r="AV1279" s="166"/>
      <c r="AW1279" s="166"/>
      <c r="AX1279" s="166"/>
      <c r="AY1279" s="166"/>
      <c r="AZ1279" s="166"/>
      <c r="BA1279" s="166"/>
      <c r="BB1279" s="166"/>
      <c r="BC1279" s="166"/>
      <c r="BD1279" s="166"/>
      <c r="BE1279" s="166"/>
      <c r="BF1279" s="166"/>
      <c r="BG1279" s="166"/>
      <c r="BH1279" s="166"/>
    </row>
    <row r="1280" spans="1:60" ht="22.5" outlineLevel="1">
      <c r="A1280" s="167">
        <v>458</v>
      </c>
      <c r="B1280" s="168" t="s">
        <v>1776</v>
      </c>
      <c r="C1280" s="169" t="s">
        <v>1777</v>
      </c>
      <c r="D1280" s="170" t="s">
        <v>294</v>
      </c>
      <c r="E1280" s="171">
        <v>194.1</v>
      </c>
      <c r="F1280" s="172"/>
      <c r="G1280" s="173">
        <f>ROUND(E1280*F1280,2)</f>
        <v>0</v>
      </c>
      <c r="H1280" s="164"/>
      <c r="I1280" s="165">
        <f>ROUND(E1280*H1280,2)</f>
        <v>0</v>
      </c>
      <c r="J1280" s="164"/>
      <c r="K1280" s="165">
        <f>ROUND(E1280*J1280,2)</f>
        <v>0</v>
      </c>
      <c r="L1280" s="165">
        <v>21</v>
      </c>
      <c r="M1280" s="165">
        <f>G1280*(1+L1280/100)</f>
        <v>0</v>
      </c>
      <c r="N1280" s="165">
        <v>0</v>
      </c>
      <c r="O1280" s="165">
        <f>ROUND(E1280*N1280,2)</f>
        <v>0</v>
      </c>
      <c r="P1280" s="165">
        <v>0</v>
      </c>
      <c r="Q1280" s="165">
        <f>ROUND(E1280*P1280,2)</f>
        <v>0</v>
      </c>
      <c r="R1280" s="165"/>
      <c r="S1280" s="165" t="s">
        <v>243</v>
      </c>
      <c r="T1280" s="165" t="s">
        <v>221</v>
      </c>
      <c r="U1280" s="165">
        <v>0</v>
      </c>
      <c r="V1280" s="165">
        <f>ROUND(E1280*U1280,2)</f>
        <v>0</v>
      </c>
      <c r="W1280" s="165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 t="s">
        <v>282</v>
      </c>
      <c r="AH1280" s="166"/>
      <c r="AI1280" s="166"/>
      <c r="AJ1280" s="166"/>
      <c r="AK1280" s="166"/>
      <c r="AL1280" s="166"/>
      <c r="AM1280" s="166"/>
      <c r="AN1280" s="166"/>
      <c r="AO1280" s="166"/>
      <c r="AP1280" s="166"/>
      <c r="AQ1280" s="166"/>
      <c r="AR1280" s="166"/>
      <c r="AS1280" s="166"/>
      <c r="AT1280" s="166"/>
      <c r="AU1280" s="166"/>
      <c r="AV1280" s="166"/>
      <c r="AW1280" s="166"/>
      <c r="AX1280" s="166"/>
      <c r="AY1280" s="166"/>
      <c r="AZ1280" s="166"/>
      <c r="BA1280" s="166"/>
      <c r="BB1280" s="166"/>
      <c r="BC1280" s="166"/>
      <c r="BD1280" s="166"/>
      <c r="BE1280" s="166"/>
      <c r="BF1280" s="166"/>
      <c r="BG1280" s="166"/>
      <c r="BH1280" s="166"/>
    </row>
    <row r="1281" spans="1:60" ht="12.75" outlineLevel="1">
      <c r="A1281" s="182"/>
      <c r="B1281" s="183"/>
      <c r="C1281" s="184" t="s">
        <v>1778</v>
      </c>
      <c r="D1281" s="185"/>
      <c r="E1281" s="186">
        <v>82.7</v>
      </c>
      <c r="F1281" s="165"/>
      <c r="G1281" s="165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  <c r="U1281" s="165"/>
      <c r="V1281" s="165"/>
      <c r="W1281" s="165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 t="s">
        <v>267</v>
      </c>
      <c r="AH1281" s="166">
        <v>0</v>
      </c>
      <c r="AI1281" s="166"/>
      <c r="AJ1281" s="166"/>
      <c r="AK1281" s="166"/>
      <c r="AL1281" s="166"/>
      <c r="AM1281" s="166"/>
      <c r="AN1281" s="166"/>
      <c r="AO1281" s="166"/>
      <c r="AP1281" s="166"/>
      <c r="AQ1281" s="166"/>
      <c r="AR1281" s="166"/>
      <c r="AS1281" s="166"/>
      <c r="AT1281" s="166"/>
      <c r="AU1281" s="166"/>
      <c r="AV1281" s="166"/>
      <c r="AW1281" s="166"/>
      <c r="AX1281" s="166"/>
      <c r="AY1281" s="166"/>
      <c r="AZ1281" s="166"/>
      <c r="BA1281" s="166"/>
      <c r="BB1281" s="166"/>
      <c r="BC1281" s="166"/>
      <c r="BD1281" s="166"/>
      <c r="BE1281" s="166"/>
      <c r="BF1281" s="166"/>
      <c r="BG1281" s="166"/>
      <c r="BH1281" s="166"/>
    </row>
    <row r="1282" spans="1:60" ht="12.75" outlineLevel="1">
      <c r="A1282" s="182"/>
      <c r="B1282" s="183"/>
      <c r="C1282" s="184" t="s">
        <v>1779</v>
      </c>
      <c r="D1282" s="185"/>
      <c r="E1282" s="186">
        <v>111.4</v>
      </c>
      <c r="F1282" s="165"/>
      <c r="G1282" s="165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  <c r="U1282" s="165"/>
      <c r="V1282" s="165"/>
      <c r="W1282" s="165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 t="s">
        <v>267</v>
      </c>
      <c r="AH1282" s="166">
        <v>0</v>
      </c>
      <c r="AI1282" s="166"/>
      <c r="AJ1282" s="166"/>
      <c r="AK1282" s="166"/>
      <c r="AL1282" s="166"/>
      <c r="AM1282" s="166"/>
      <c r="AN1282" s="166"/>
      <c r="AO1282" s="166"/>
      <c r="AP1282" s="166"/>
      <c r="AQ1282" s="166"/>
      <c r="AR1282" s="166"/>
      <c r="AS1282" s="166"/>
      <c r="AT1282" s="166"/>
      <c r="AU1282" s="166"/>
      <c r="AV1282" s="166"/>
      <c r="AW1282" s="166"/>
      <c r="AX1282" s="166"/>
      <c r="AY1282" s="166"/>
      <c r="AZ1282" s="166"/>
      <c r="BA1282" s="166"/>
      <c r="BB1282" s="166"/>
      <c r="BC1282" s="166"/>
      <c r="BD1282" s="166"/>
      <c r="BE1282" s="166"/>
      <c r="BF1282" s="166"/>
      <c r="BG1282" s="166"/>
      <c r="BH1282" s="166"/>
    </row>
    <row r="1283" spans="1:60" ht="22.5" outlineLevel="1">
      <c r="A1283" s="167">
        <v>459</v>
      </c>
      <c r="B1283" s="168" t="s">
        <v>1780</v>
      </c>
      <c r="C1283" s="169" t="s">
        <v>1781</v>
      </c>
      <c r="D1283" s="170" t="s">
        <v>288</v>
      </c>
      <c r="E1283" s="171">
        <v>255.9</v>
      </c>
      <c r="F1283" s="172"/>
      <c r="G1283" s="173">
        <f>ROUND(E1283*F1283,2)</f>
        <v>0</v>
      </c>
      <c r="H1283" s="164"/>
      <c r="I1283" s="165">
        <f>ROUND(E1283*H1283,2)</f>
        <v>0</v>
      </c>
      <c r="J1283" s="164"/>
      <c r="K1283" s="165">
        <f>ROUND(E1283*J1283,2)</f>
        <v>0</v>
      </c>
      <c r="L1283" s="165">
        <v>21</v>
      </c>
      <c r="M1283" s="165">
        <f>G1283*(1+L1283/100)</f>
        <v>0</v>
      </c>
      <c r="N1283" s="165">
        <v>0</v>
      </c>
      <c r="O1283" s="165">
        <f>ROUND(E1283*N1283,2)</f>
        <v>0</v>
      </c>
      <c r="P1283" s="165">
        <v>0</v>
      </c>
      <c r="Q1283" s="165">
        <f>ROUND(E1283*P1283,2)</f>
        <v>0</v>
      </c>
      <c r="R1283" s="165"/>
      <c r="S1283" s="165" t="s">
        <v>220</v>
      </c>
      <c r="T1283" s="165" t="s">
        <v>221</v>
      </c>
      <c r="U1283" s="165">
        <v>0</v>
      </c>
      <c r="V1283" s="165">
        <f>ROUND(E1283*U1283,2)</f>
        <v>0</v>
      </c>
      <c r="W1283" s="165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 t="s">
        <v>1123</v>
      </c>
      <c r="AH1283" s="166"/>
      <c r="AI1283" s="166"/>
      <c r="AJ1283" s="166"/>
      <c r="AK1283" s="166"/>
      <c r="AL1283" s="166"/>
      <c r="AM1283" s="166"/>
      <c r="AN1283" s="166"/>
      <c r="AO1283" s="166"/>
      <c r="AP1283" s="166"/>
      <c r="AQ1283" s="166"/>
      <c r="AR1283" s="166"/>
      <c r="AS1283" s="166"/>
      <c r="AT1283" s="166"/>
      <c r="AU1283" s="166"/>
      <c r="AV1283" s="166"/>
      <c r="AW1283" s="166"/>
      <c r="AX1283" s="166"/>
      <c r="AY1283" s="166"/>
      <c r="AZ1283" s="166"/>
      <c r="BA1283" s="166"/>
      <c r="BB1283" s="166"/>
      <c r="BC1283" s="166"/>
      <c r="BD1283" s="166"/>
      <c r="BE1283" s="166"/>
      <c r="BF1283" s="166"/>
      <c r="BG1283" s="166"/>
      <c r="BH1283" s="166"/>
    </row>
    <row r="1284" spans="1:60" ht="12.75" outlineLevel="1">
      <c r="A1284" s="182"/>
      <c r="B1284" s="183"/>
      <c r="C1284" s="184" t="s">
        <v>1782</v>
      </c>
      <c r="D1284" s="185"/>
      <c r="E1284" s="186">
        <v>255.9</v>
      </c>
      <c r="F1284" s="165"/>
      <c r="G1284" s="165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  <c r="U1284" s="165"/>
      <c r="V1284" s="165"/>
      <c r="W1284" s="165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 t="s">
        <v>267</v>
      </c>
      <c r="AH1284" s="166">
        <v>0</v>
      </c>
      <c r="AI1284" s="166"/>
      <c r="AJ1284" s="166"/>
      <c r="AK1284" s="166"/>
      <c r="AL1284" s="166"/>
      <c r="AM1284" s="166"/>
      <c r="AN1284" s="166"/>
      <c r="AO1284" s="166"/>
      <c r="AP1284" s="166"/>
      <c r="AQ1284" s="166"/>
      <c r="AR1284" s="166"/>
      <c r="AS1284" s="166"/>
      <c r="AT1284" s="166"/>
      <c r="AU1284" s="166"/>
      <c r="AV1284" s="166"/>
      <c r="AW1284" s="166"/>
      <c r="AX1284" s="166"/>
      <c r="AY1284" s="166"/>
      <c r="AZ1284" s="166"/>
      <c r="BA1284" s="166"/>
      <c r="BB1284" s="166"/>
      <c r="BC1284" s="166"/>
      <c r="BD1284" s="166"/>
      <c r="BE1284" s="166"/>
      <c r="BF1284" s="166"/>
      <c r="BG1284" s="166"/>
      <c r="BH1284" s="166"/>
    </row>
    <row r="1285" spans="1:60" ht="22.5" outlineLevel="1">
      <c r="A1285" s="167">
        <v>460</v>
      </c>
      <c r="B1285" s="168" t="s">
        <v>1783</v>
      </c>
      <c r="C1285" s="169" t="s">
        <v>1784</v>
      </c>
      <c r="D1285" s="170" t="s">
        <v>288</v>
      </c>
      <c r="E1285" s="171">
        <v>23.11</v>
      </c>
      <c r="F1285" s="172"/>
      <c r="G1285" s="173">
        <f>ROUND(E1285*F1285,2)</f>
        <v>0</v>
      </c>
      <c r="H1285" s="164"/>
      <c r="I1285" s="165">
        <f>ROUND(E1285*H1285,2)</f>
        <v>0</v>
      </c>
      <c r="J1285" s="164"/>
      <c r="K1285" s="165">
        <f>ROUND(E1285*J1285,2)</f>
        <v>0</v>
      </c>
      <c r="L1285" s="165">
        <v>21</v>
      </c>
      <c r="M1285" s="165">
        <f>G1285*(1+L1285/100)</f>
        <v>0</v>
      </c>
      <c r="N1285" s="165">
        <v>0</v>
      </c>
      <c r="O1285" s="165">
        <f>ROUND(E1285*N1285,2)</f>
        <v>0</v>
      </c>
      <c r="P1285" s="165">
        <v>0</v>
      </c>
      <c r="Q1285" s="165">
        <f>ROUND(E1285*P1285,2)</f>
        <v>0</v>
      </c>
      <c r="R1285" s="165"/>
      <c r="S1285" s="165" t="s">
        <v>220</v>
      </c>
      <c r="T1285" s="165" t="s">
        <v>221</v>
      </c>
      <c r="U1285" s="165">
        <v>0</v>
      </c>
      <c r="V1285" s="165">
        <f>ROUND(E1285*U1285,2)</f>
        <v>0</v>
      </c>
      <c r="W1285" s="165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 t="s">
        <v>1123</v>
      </c>
      <c r="AH1285" s="166"/>
      <c r="AI1285" s="166"/>
      <c r="AJ1285" s="166"/>
      <c r="AK1285" s="166"/>
      <c r="AL1285" s="166"/>
      <c r="AM1285" s="166"/>
      <c r="AN1285" s="166"/>
      <c r="AO1285" s="166"/>
      <c r="AP1285" s="166"/>
      <c r="AQ1285" s="166"/>
      <c r="AR1285" s="166"/>
      <c r="AS1285" s="166"/>
      <c r="AT1285" s="166"/>
      <c r="AU1285" s="166"/>
      <c r="AV1285" s="166"/>
      <c r="AW1285" s="166"/>
      <c r="AX1285" s="166"/>
      <c r="AY1285" s="166"/>
      <c r="AZ1285" s="166"/>
      <c r="BA1285" s="166"/>
      <c r="BB1285" s="166"/>
      <c r="BC1285" s="166"/>
      <c r="BD1285" s="166"/>
      <c r="BE1285" s="166"/>
      <c r="BF1285" s="166"/>
      <c r="BG1285" s="166"/>
      <c r="BH1285" s="166"/>
    </row>
    <row r="1286" spans="1:60" ht="12.75" outlineLevel="1">
      <c r="A1286" s="182"/>
      <c r="B1286" s="183"/>
      <c r="C1286" s="184" t="s">
        <v>1785</v>
      </c>
      <c r="D1286" s="185"/>
      <c r="E1286" s="186">
        <v>8.8</v>
      </c>
      <c r="F1286" s="165"/>
      <c r="G1286" s="165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  <c r="U1286" s="165"/>
      <c r="V1286" s="165"/>
      <c r="W1286" s="165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 t="s">
        <v>267</v>
      </c>
      <c r="AH1286" s="166">
        <v>0</v>
      </c>
      <c r="AI1286" s="166"/>
      <c r="AJ1286" s="166"/>
      <c r="AK1286" s="166"/>
      <c r="AL1286" s="166"/>
      <c r="AM1286" s="166"/>
      <c r="AN1286" s="166"/>
      <c r="AO1286" s="166"/>
      <c r="AP1286" s="166"/>
      <c r="AQ1286" s="166"/>
      <c r="AR1286" s="166"/>
      <c r="AS1286" s="166"/>
      <c r="AT1286" s="166"/>
      <c r="AU1286" s="166"/>
      <c r="AV1286" s="166"/>
      <c r="AW1286" s="166"/>
      <c r="AX1286" s="166"/>
      <c r="AY1286" s="166"/>
      <c r="AZ1286" s="166"/>
      <c r="BA1286" s="166"/>
      <c r="BB1286" s="166"/>
      <c r="BC1286" s="166"/>
      <c r="BD1286" s="166"/>
      <c r="BE1286" s="166"/>
      <c r="BF1286" s="166"/>
      <c r="BG1286" s="166"/>
      <c r="BH1286" s="166"/>
    </row>
    <row r="1287" spans="1:60" ht="12.75" outlineLevel="1">
      <c r="A1287" s="182"/>
      <c r="B1287" s="183"/>
      <c r="C1287" s="184" t="s">
        <v>1786</v>
      </c>
      <c r="D1287" s="185"/>
      <c r="E1287" s="186">
        <v>7.29</v>
      </c>
      <c r="F1287" s="165"/>
      <c r="G1287" s="165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  <c r="U1287" s="165"/>
      <c r="V1287" s="165"/>
      <c r="W1287" s="165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 t="s">
        <v>267</v>
      </c>
      <c r="AH1287" s="166">
        <v>0</v>
      </c>
      <c r="AI1287" s="166"/>
      <c r="AJ1287" s="166"/>
      <c r="AK1287" s="166"/>
      <c r="AL1287" s="166"/>
      <c r="AM1287" s="166"/>
      <c r="AN1287" s="166"/>
      <c r="AO1287" s="166"/>
      <c r="AP1287" s="166"/>
      <c r="AQ1287" s="166"/>
      <c r="AR1287" s="166"/>
      <c r="AS1287" s="166"/>
      <c r="AT1287" s="166"/>
      <c r="AU1287" s="166"/>
      <c r="AV1287" s="166"/>
      <c r="AW1287" s="166"/>
      <c r="AX1287" s="166"/>
      <c r="AY1287" s="166"/>
      <c r="AZ1287" s="166"/>
      <c r="BA1287" s="166"/>
      <c r="BB1287" s="166"/>
      <c r="BC1287" s="166"/>
      <c r="BD1287" s="166"/>
      <c r="BE1287" s="166"/>
      <c r="BF1287" s="166"/>
      <c r="BG1287" s="166"/>
      <c r="BH1287" s="166"/>
    </row>
    <row r="1288" spans="1:60" ht="12.75" outlineLevel="1">
      <c r="A1288" s="182"/>
      <c r="B1288" s="183"/>
      <c r="C1288" s="184" t="s">
        <v>1787</v>
      </c>
      <c r="D1288" s="185"/>
      <c r="E1288" s="186">
        <v>2.52</v>
      </c>
      <c r="F1288" s="165"/>
      <c r="G1288" s="165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  <c r="U1288" s="165"/>
      <c r="V1288" s="165"/>
      <c r="W1288" s="165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 t="s">
        <v>267</v>
      </c>
      <c r="AH1288" s="166">
        <v>0</v>
      </c>
      <c r="AI1288" s="166"/>
      <c r="AJ1288" s="166"/>
      <c r="AK1288" s="166"/>
      <c r="AL1288" s="166"/>
      <c r="AM1288" s="166"/>
      <c r="AN1288" s="166"/>
      <c r="AO1288" s="166"/>
      <c r="AP1288" s="166"/>
      <c r="AQ1288" s="166"/>
      <c r="AR1288" s="166"/>
      <c r="AS1288" s="166"/>
      <c r="AT1288" s="166"/>
      <c r="AU1288" s="166"/>
      <c r="AV1288" s="166"/>
      <c r="AW1288" s="166"/>
      <c r="AX1288" s="166"/>
      <c r="AY1288" s="166"/>
      <c r="AZ1288" s="166"/>
      <c r="BA1288" s="166"/>
      <c r="BB1288" s="166"/>
      <c r="BC1288" s="166"/>
      <c r="BD1288" s="166"/>
      <c r="BE1288" s="166"/>
      <c r="BF1288" s="166"/>
      <c r="BG1288" s="166"/>
      <c r="BH1288" s="166"/>
    </row>
    <row r="1289" spans="1:60" ht="12.75" outlineLevel="1">
      <c r="A1289" s="182"/>
      <c r="B1289" s="183"/>
      <c r="C1289" s="184" t="s">
        <v>1788</v>
      </c>
      <c r="D1289" s="185"/>
      <c r="E1289" s="186">
        <v>4.5</v>
      </c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  <c r="U1289" s="165"/>
      <c r="V1289" s="165"/>
      <c r="W1289" s="165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 t="s">
        <v>267</v>
      </c>
      <c r="AH1289" s="166">
        <v>0</v>
      </c>
      <c r="AI1289" s="166"/>
      <c r="AJ1289" s="166"/>
      <c r="AK1289" s="166"/>
      <c r="AL1289" s="166"/>
      <c r="AM1289" s="166"/>
      <c r="AN1289" s="166"/>
      <c r="AO1289" s="166"/>
      <c r="AP1289" s="166"/>
      <c r="AQ1289" s="166"/>
      <c r="AR1289" s="166"/>
      <c r="AS1289" s="166"/>
      <c r="AT1289" s="166"/>
      <c r="AU1289" s="166"/>
      <c r="AV1289" s="166"/>
      <c r="AW1289" s="166"/>
      <c r="AX1289" s="166"/>
      <c r="AY1289" s="166"/>
      <c r="AZ1289" s="166"/>
      <c r="BA1289" s="166"/>
      <c r="BB1289" s="166"/>
      <c r="BC1289" s="166"/>
      <c r="BD1289" s="166"/>
      <c r="BE1289" s="166"/>
      <c r="BF1289" s="166"/>
      <c r="BG1289" s="166"/>
      <c r="BH1289" s="166"/>
    </row>
    <row r="1290" spans="1:60" ht="22.5" outlineLevel="1">
      <c r="A1290" s="167">
        <v>461</v>
      </c>
      <c r="B1290" s="168" t="s">
        <v>1789</v>
      </c>
      <c r="C1290" s="169" t="s">
        <v>1790</v>
      </c>
      <c r="D1290" s="170" t="s">
        <v>288</v>
      </c>
      <c r="E1290" s="171">
        <v>5.92</v>
      </c>
      <c r="F1290" s="172"/>
      <c r="G1290" s="173">
        <f>ROUND(E1290*F1290,2)</f>
        <v>0</v>
      </c>
      <c r="H1290" s="164"/>
      <c r="I1290" s="165">
        <f>ROUND(E1290*H1290,2)</f>
        <v>0</v>
      </c>
      <c r="J1290" s="164"/>
      <c r="K1290" s="165">
        <f>ROUND(E1290*J1290,2)</f>
        <v>0</v>
      </c>
      <c r="L1290" s="165">
        <v>21</v>
      </c>
      <c r="M1290" s="165">
        <f>G1290*(1+L1290/100)</f>
        <v>0</v>
      </c>
      <c r="N1290" s="165">
        <v>0</v>
      </c>
      <c r="O1290" s="165">
        <f>ROUND(E1290*N1290,2)</f>
        <v>0</v>
      </c>
      <c r="P1290" s="165">
        <v>0</v>
      </c>
      <c r="Q1290" s="165">
        <f>ROUND(E1290*P1290,2)</f>
        <v>0</v>
      </c>
      <c r="R1290" s="165"/>
      <c r="S1290" s="165" t="s">
        <v>220</v>
      </c>
      <c r="T1290" s="165" t="s">
        <v>221</v>
      </c>
      <c r="U1290" s="165">
        <v>0</v>
      </c>
      <c r="V1290" s="165">
        <f>ROUND(E1290*U1290,2)</f>
        <v>0</v>
      </c>
      <c r="W1290" s="165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 t="s">
        <v>1123</v>
      </c>
      <c r="AH1290" s="166"/>
      <c r="AI1290" s="166"/>
      <c r="AJ1290" s="166"/>
      <c r="AK1290" s="166"/>
      <c r="AL1290" s="166"/>
      <c r="AM1290" s="166"/>
      <c r="AN1290" s="166"/>
      <c r="AO1290" s="166"/>
      <c r="AP1290" s="166"/>
      <c r="AQ1290" s="166"/>
      <c r="AR1290" s="166"/>
      <c r="AS1290" s="166"/>
      <c r="AT1290" s="166"/>
      <c r="AU1290" s="166"/>
      <c r="AV1290" s="166"/>
      <c r="AW1290" s="166"/>
      <c r="AX1290" s="166"/>
      <c r="AY1290" s="166"/>
      <c r="AZ1290" s="166"/>
      <c r="BA1290" s="166"/>
      <c r="BB1290" s="166"/>
      <c r="BC1290" s="166"/>
      <c r="BD1290" s="166"/>
      <c r="BE1290" s="166"/>
      <c r="BF1290" s="166"/>
      <c r="BG1290" s="166"/>
      <c r="BH1290" s="166"/>
    </row>
    <row r="1291" spans="1:60" ht="12.75" outlineLevel="1">
      <c r="A1291" s="182"/>
      <c r="B1291" s="183"/>
      <c r="C1291" s="184" t="s">
        <v>1791</v>
      </c>
      <c r="D1291" s="185"/>
      <c r="E1291" s="186">
        <v>4.92</v>
      </c>
      <c r="F1291" s="165"/>
      <c r="G1291" s="165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  <c r="U1291" s="165"/>
      <c r="V1291" s="165"/>
      <c r="W1291" s="165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 t="s">
        <v>267</v>
      </c>
      <c r="AH1291" s="166">
        <v>0</v>
      </c>
      <c r="AI1291" s="166"/>
      <c r="AJ1291" s="166"/>
      <c r="AK1291" s="166"/>
      <c r="AL1291" s="166"/>
      <c r="AM1291" s="166"/>
      <c r="AN1291" s="166"/>
      <c r="AO1291" s="166"/>
      <c r="AP1291" s="166"/>
      <c r="AQ1291" s="166"/>
      <c r="AR1291" s="166"/>
      <c r="AS1291" s="166"/>
      <c r="AT1291" s="166"/>
      <c r="AU1291" s="166"/>
      <c r="AV1291" s="166"/>
      <c r="AW1291" s="166"/>
      <c r="AX1291" s="166"/>
      <c r="AY1291" s="166"/>
      <c r="AZ1291" s="166"/>
      <c r="BA1291" s="166"/>
      <c r="BB1291" s="166"/>
      <c r="BC1291" s="166"/>
      <c r="BD1291" s="166"/>
      <c r="BE1291" s="166"/>
      <c r="BF1291" s="166"/>
      <c r="BG1291" s="166"/>
      <c r="BH1291" s="166"/>
    </row>
    <row r="1292" spans="1:60" ht="12.75" outlineLevel="1">
      <c r="A1292" s="182"/>
      <c r="B1292" s="183"/>
      <c r="C1292" s="184" t="s">
        <v>1792</v>
      </c>
      <c r="D1292" s="185"/>
      <c r="E1292" s="186">
        <v>1</v>
      </c>
      <c r="F1292" s="165"/>
      <c r="G1292" s="165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  <c r="U1292" s="165"/>
      <c r="V1292" s="165"/>
      <c r="W1292" s="165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 t="s">
        <v>267</v>
      </c>
      <c r="AH1292" s="166">
        <v>0</v>
      </c>
      <c r="AI1292" s="166"/>
      <c r="AJ1292" s="166"/>
      <c r="AK1292" s="166"/>
      <c r="AL1292" s="166"/>
      <c r="AM1292" s="166"/>
      <c r="AN1292" s="166"/>
      <c r="AO1292" s="166"/>
      <c r="AP1292" s="166"/>
      <c r="AQ1292" s="166"/>
      <c r="AR1292" s="166"/>
      <c r="AS1292" s="166"/>
      <c r="AT1292" s="166"/>
      <c r="AU1292" s="166"/>
      <c r="AV1292" s="166"/>
      <c r="AW1292" s="166"/>
      <c r="AX1292" s="166"/>
      <c r="AY1292" s="166"/>
      <c r="AZ1292" s="166"/>
      <c r="BA1292" s="166"/>
      <c r="BB1292" s="166"/>
      <c r="BC1292" s="166"/>
      <c r="BD1292" s="166"/>
      <c r="BE1292" s="166"/>
      <c r="BF1292" s="166"/>
      <c r="BG1292" s="166"/>
      <c r="BH1292" s="166"/>
    </row>
    <row r="1293" spans="1:60" ht="22.5" outlineLevel="1">
      <c r="A1293" s="167">
        <v>462</v>
      </c>
      <c r="B1293" s="168" t="s">
        <v>1793</v>
      </c>
      <c r="C1293" s="169" t="s">
        <v>1794</v>
      </c>
      <c r="D1293" s="170" t="s">
        <v>1795</v>
      </c>
      <c r="E1293" s="171">
        <v>38.2</v>
      </c>
      <c r="F1293" s="172"/>
      <c r="G1293" s="173">
        <f>ROUND(E1293*F1293,2)</f>
        <v>0</v>
      </c>
      <c r="H1293" s="164"/>
      <c r="I1293" s="165">
        <f>ROUND(E1293*H1293,2)</f>
        <v>0</v>
      </c>
      <c r="J1293" s="164"/>
      <c r="K1293" s="165">
        <f>ROUND(E1293*J1293,2)</f>
        <v>0</v>
      </c>
      <c r="L1293" s="165">
        <v>21</v>
      </c>
      <c r="M1293" s="165">
        <f>G1293*(1+L1293/100)</f>
        <v>0</v>
      </c>
      <c r="N1293" s="165">
        <v>0</v>
      </c>
      <c r="O1293" s="165">
        <f>ROUND(E1293*N1293,2)</f>
        <v>0</v>
      </c>
      <c r="P1293" s="165">
        <v>0</v>
      </c>
      <c r="Q1293" s="165">
        <f>ROUND(E1293*P1293,2)</f>
        <v>0</v>
      </c>
      <c r="R1293" s="165"/>
      <c r="S1293" s="165" t="s">
        <v>220</v>
      </c>
      <c r="T1293" s="165" t="s">
        <v>221</v>
      </c>
      <c r="U1293" s="165">
        <v>0</v>
      </c>
      <c r="V1293" s="165">
        <f>ROUND(E1293*U1293,2)</f>
        <v>0</v>
      </c>
      <c r="W1293" s="165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 t="s">
        <v>1123</v>
      </c>
      <c r="AH1293" s="166"/>
      <c r="AI1293" s="166"/>
      <c r="AJ1293" s="166"/>
      <c r="AK1293" s="166"/>
      <c r="AL1293" s="166"/>
      <c r="AM1293" s="166"/>
      <c r="AN1293" s="166"/>
      <c r="AO1293" s="166"/>
      <c r="AP1293" s="166"/>
      <c r="AQ1293" s="166"/>
      <c r="AR1293" s="166"/>
      <c r="AS1293" s="166"/>
      <c r="AT1293" s="166"/>
      <c r="AU1293" s="166"/>
      <c r="AV1293" s="166"/>
      <c r="AW1293" s="166"/>
      <c r="AX1293" s="166"/>
      <c r="AY1293" s="166"/>
      <c r="AZ1293" s="166"/>
      <c r="BA1293" s="166"/>
      <c r="BB1293" s="166"/>
      <c r="BC1293" s="166"/>
      <c r="BD1293" s="166"/>
      <c r="BE1293" s="166"/>
      <c r="BF1293" s="166"/>
      <c r="BG1293" s="166"/>
      <c r="BH1293" s="166"/>
    </row>
    <row r="1294" spans="1:60" ht="12.75" outlineLevel="1">
      <c r="A1294" s="182"/>
      <c r="B1294" s="183"/>
      <c r="C1294" s="184" t="s">
        <v>1796</v>
      </c>
      <c r="D1294" s="185"/>
      <c r="E1294" s="186">
        <v>12.4</v>
      </c>
      <c r="F1294" s="165"/>
      <c r="G1294" s="165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  <c r="U1294" s="165"/>
      <c r="V1294" s="165"/>
      <c r="W1294" s="165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 t="s">
        <v>267</v>
      </c>
      <c r="AH1294" s="166">
        <v>0</v>
      </c>
      <c r="AI1294" s="166"/>
      <c r="AJ1294" s="166"/>
      <c r="AK1294" s="166"/>
      <c r="AL1294" s="166"/>
      <c r="AM1294" s="166"/>
      <c r="AN1294" s="166"/>
      <c r="AO1294" s="166"/>
      <c r="AP1294" s="166"/>
      <c r="AQ1294" s="166"/>
      <c r="AR1294" s="166"/>
      <c r="AS1294" s="166"/>
      <c r="AT1294" s="166"/>
      <c r="AU1294" s="166"/>
      <c r="AV1294" s="166"/>
      <c r="AW1294" s="166"/>
      <c r="AX1294" s="166"/>
      <c r="AY1294" s="166"/>
      <c r="AZ1294" s="166"/>
      <c r="BA1294" s="166"/>
      <c r="BB1294" s="166"/>
      <c r="BC1294" s="166"/>
      <c r="BD1294" s="166"/>
      <c r="BE1294" s="166"/>
      <c r="BF1294" s="166"/>
      <c r="BG1294" s="166"/>
      <c r="BH1294" s="166"/>
    </row>
    <row r="1295" spans="1:60" ht="12.75" outlineLevel="1">
      <c r="A1295" s="182"/>
      <c r="B1295" s="183"/>
      <c r="C1295" s="184" t="s">
        <v>1797</v>
      </c>
      <c r="D1295" s="185"/>
      <c r="E1295" s="186">
        <v>10.8</v>
      </c>
      <c r="F1295" s="165"/>
      <c r="G1295" s="165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  <c r="U1295" s="165"/>
      <c r="V1295" s="165"/>
      <c r="W1295" s="165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 t="s">
        <v>267</v>
      </c>
      <c r="AH1295" s="166">
        <v>0</v>
      </c>
      <c r="AI1295" s="166"/>
      <c r="AJ1295" s="166"/>
      <c r="AK1295" s="166"/>
      <c r="AL1295" s="166"/>
      <c r="AM1295" s="166"/>
      <c r="AN1295" s="166"/>
      <c r="AO1295" s="166"/>
      <c r="AP1295" s="166"/>
      <c r="AQ1295" s="166"/>
      <c r="AR1295" s="166"/>
      <c r="AS1295" s="166"/>
      <c r="AT1295" s="166"/>
      <c r="AU1295" s="166"/>
      <c r="AV1295" s="166"/>
      <c r="AW1295" s="166"/>
      <c r="AX1295" s="166"/>
      <c r="AY1295" s="166"/>
      <c r="AZ1295" s="166"/>
      <c r="BA1295" s="166"/>
      <c r="BB1295" s="166"/>
      <c r="BC1295" s="166"/>
      <c r="BD1295" s="166"/>
      <c r="BE1295" s="166"/>
      <c r="BF1295" s="166"/>
      <c r="BG1295" s="166"/>
      <c r="BH1295" s="166"/>
    </row>
    <row r="1296" spans="1:60" ht="12.75" outlineLevel="1">
      <c r="A1296" s="182"/>
      <c r="B1296" s="183"/>
      <c r="C1296" s="184" t="s">
        <v>1798</v>
      </c>
      <c r="D1296" s="185"/>
      <c r="E1296" s="186">
        <v>6.4</v>
      </c>
      <c r="F1296" s="165"/>
      <c r="G1296" s="165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  <c r="U1296" s="165"/>
      <c r="V1296" s="165"/>
      <c r="W1296" s="165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 t="s">
        <v>267</v>
      </c>
      <c r="AH1296" s="166">
        <v>0</v>
      </c>
      <c r="AI1296" s="166"/>
      <c r="AJ1296" s="166"/>
      <c r="AK1296" s="166"/>
      <c r="AL1296" s="166"/>
      <c r="AM1296" s="166"/>
      <c r="AN1296" s="166"/>
      <c r="AO1296" s="166"/>
      <c r="AP1296" s="166"/>
      <c r="AQ1296" s="166"/>
      <c r="AR1296" s="166"/>
      <c r="AS1296" s="166"/>
      <c r="AT1296" s="166"/>
      <c r="AU1296" s="166"/>
      <c r="AV1296" s="166"/>
      <c r="AW1296" s="166"/>
      <c r="AX1296" s="166"/>
      <c r="AY1296" s="166"/>
      <c r="AZ1296" s="166"/>
      <c r="BA1296" s="166"/>
      <c r="BB1296" s="166"/>
      <c r="BC1296" s="166"/>
      <c r="BD1296" s="166"/>
      <c r="BE1296" s="166"/>
      <c r="BF1296" s="166"/>
      <c r="BG1296" s="166"/>
      <c r="BH1296" s="166"/>
    </row>
    <row r="1297" spans="1:60" ht="12.75" outlineLevel="1">
      <c r="A1297" s="182"/>
      <c r="B1297" s="183"/>
      <c r="C1297" s="184" t="s">
        <v>1799</v>
      </c>
      <c r="D1297" s="185"/>
      <c r="E1297" s="186">
        <v>8.6</v>
      </c>
      <c r="F1297" s="165"/>
      <c r="G1297" s="165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  <c r="U1297" s="165"/>
      <c r="V1297" s="165"/>
      <c r="W1297" s="165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 t="s">
        <v>267</v>
      </c>
      <c r="AH1297" s="166">
        <v>0</v>
      </c>
      <c r="AI1297" s="166"/>
      <c r="AJ1297" s="166"/>
      <c r="AK1297" s="166"/>
      <c r="AL1297" s="166"/>
      <c r="AM1297" s="166"/>
      <c r="AN1297" s="166"/>
      <c r="AO1297" s="166"/>
      <c r="AP1297" s="166"/>
      <c r="AQ1297" s="166"/>
      <c r="AR1297" s="166"/>
      <c r="AS1297" s="166"/>
      <c r="AT1297" s="166"/>
      <c r="AU1297" s="166"/>
      <c r="AV1297" s="166"/>
      <c r="AW1297" s="166"/>
      <c r="AX1297" s="166"/>
      <c r="AY1297" s="166"/>
      <c r="AZ1297" s="166"/>
      <c r="BA1297" s="166"/>
      <c r="BB1297" s="166"/>
      <c r="BC1297" s="166"/>
      <c r="BD1297" s="166"/>
      <c r="BE1297" s="166"/>
      <c r="BF1297" s="166"/>
      <c r="BG1297" s="166"/>
      <c r="BH1297" s="166"/>
    </row>
    <row r="1298" spans="1:60" ht="12.75" outlineLevel="1">
      <c r="A1298" s="167">
        <v>463</v>
      </c>
      <c r="B1298" s="168" t="s">
        <v>1800</v>
      </c>
      <c r="C1298" s="169" t="s">
        <v>1801</v>
      </c>
      <c r="D1298" s="170" t="s">
        <v>1795</v>
      </c>
      <c r="E1298" s="171">
        <v>17</v>
      </c>
      <c r="F1298" s="172"/>
      <c r="G1298" s="173">
        <f>ROUND(E1298*F1298,2)</f>
        <v>0</v>
      </c>
      <c r="H1298" s="164"/>
      <c r="I1298" s="165">
        <f>ROUND(E1298*H1298,2)</f>
        <v>0</v>
      </c>
      <c r="J1298" s="164"/>
      <c r="K1298" s="165">
        <f>ROUND(E1298*J1298,2)</f>
        <v>0</v>
      </c>
      <c r="L1298" s="165">
        <v>21</v>
      </c>
      <c r="M1298" s="165">
        <f>G1298*(1+L1298/100)</f>
        <v>0</v>
      </c>
      <c r="N1298" s="165">
        <v>0</v>
      </c>
      <c r="O1298" s="165">
        <f>ROUND(E1298*N1298,2)</f>
        <v>0</v>
      </c>
      <c r="P1298" s="165">
        <v>0</v>
      </c>
      <c r="Q1298" s="165">
        <f>ROUND(E1298*P1298,2)</f>
        <v>0</v>
      </c>
      <c r="R1298" s="165"/>
      <c r="S1298" s="165" t="s">
        <v>243</v>
      </c>
      <c r="T1298" s="165" t="s">
        <v>221</v>
      </c>
      <c r="U1298" s="165">
        <v>0</v>
      </c>
      <c r="V1298" s="165">
        <f>ROUND(E1298*U1298,2)</f>
        <v>0</v>
      </c>
      <c r="W1298" s="165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 t="s">
        <v>282</v>
      </c>
      <c r="AH1298" s="166"/>
      <c r="AI1298" s="166"/>
      <c r="AJ1298" s="166"/>
      <c r="AK1298" s="166"/>
      <c r="AL1298" s="166"/>
      <c r="AM1298" s="166"/>
      <c r="AN1298" s="166"/>
      <c r="AO1298" s="166"/>
      <c r="AP1298" s="166"/>
      <c r="AQ1298" s="166"/>
      <c r="AR1298" s="166"/>
      <c r="AS1298" s="166"/>
      <c r="AT1298" s="166"/>
      <c r="AU1298" s="166"/>
      <c r="AV1298" s="166"/>
      <c r="AW1298" s="166"/>
      <c r="AX1298" s="166"/>
      <c r="AY1298" s="166"/>
      <c r="AZ1298" s="166"/>
      <c r="BA1298" s="166"/>
      <c r="BB1298" s="166"/>
      <c r="BC1298" s="166"/>
      <c r="BD1298" s="166"/>
      <c r="BE1298" s="166"/>
      <c r="BF1298" s="166"/>
      <c r="BG1298" s="166"/>
      <c r="BH1298" s="166"/>
    </row>
    <row r="1299" spans="1:60" ht="12.75" outlineLevel="1">
      <c r="A1299" s="182"/>
      <c r="B1299" s="183"/>
      <c r="C1299" s="184" t="s">
        <v>1802</v>
      </c>
      <c r="D1299" s="185"/>
      <c r="E1299" s="186">
        <v>13</v>
      </c>
      <c r="F1299" s="165"/>
      <c r="G1299" s="165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  <c r="U1299" s="165"/>
      <c r="V1299" s="165"/>
      <c r="W1299" s="165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 t="s">
        <v>267</v>
      </c>
      <c r="AH1299" s="166">
        <v>0</v>
      </c>
      <c r="AI1299" s="166"/>
      <c r="AJ1299" s="166"/>
      <c r="AK1299" s="166"/>
      <c r="AL1299" s="166"/>
      <c r="AM1299" s="166"/>
      <c r="AN1299" s="166"/>
      <c r="AO1299" s="166"/>
      <c r="AP1299" s="166"/>
      <c r="AQ1299" s="166"/>
      <c r="AR1299" s="166"/>
      <c r="AS1299" s="166"/>
      <c r="AT1299" s="166"/>
      <c r="AU1299" s="166"/>
      <c r="AV1299" s="166"/>
      <c r="AW1299" s="166"/>
      <c r="AX1299" s="166"/>
      <c r="AY1299" s="166"/>
      <c r="AZ1299" s="166"/>
      <c r="BA1299" s="166"/>
      <c r="BB1299" s="166"/>
      <c r="BC1299" s="166"/>
      <c r="BD1299" s="166"/>
      <c r="BE1299" s="166"/>
      <c r="BF1299" s="166"/>
      <c r="BG1299" s="166"/>
      <c r="BH1299" s="166"/>
    </row>
    <row r="1300" spans="1:60" ht="12.75" outlineLevel="1">
      <c r="A1300" s="182"/>
      <c r="B1300" s="183"/>
      <c r="C1300" s="184" t="s">
        <v>1803</v>
      </c>
      <c r="D1300" s="185"/>
      <c r="E1300" s="186">
        <v>4</v>
      </c>
      <c r="F1300" s="165"/>
      <c r="G1300" s="165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  <c r="U1300" s="165"/>
      <c r="V1300" s="165"/>
      <c r="W1300" s="165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 t="s">
        <v>267</v>
      </c>
      <c r="AH1300" s="166">
        <v>0</v>
      </c>
      <c r="AI1300" s="166"/>
      <c r="AJ1300" s="166"/>
      <c r="AK1300" s="166"/>
      <c r="AL1300" s="166"/>
      <c r="AM1300" s="166"/>
      <c r="AN1300" s="166"/>
      <c r="AO1300" s="166"/>
      <c r="AP1300" s="166"/>
      <c r="AQ1300" s="166"/>
      <c r="AR1300" s="166"/>
      <c r="AS1300" s="166"/>
      <c r="AT1300" s="166"/>
      <c r="AU1300" s="166"/>
      <c r="AV1300" s="166"/>
      <c r="AW1300" s="166"/>
      <c r="AX1300" s="166"/>
      <c r="AY1300" s="166"/>
      <c r="AZ1300" s="166"/>
      <c r="BA1300" s="166"/>
      <c r="BB1300" s="166"/>
      <c r="BC1300" s="166"/>
      <c r="BD1300" s="166"/>
      <c r="BE1300" s="166"/>
      <c r="BF1300" s="166"/>
      <c r="BG1300" s="166"/>
      <c r="BH1300" s="166"/>
    </row>
    <row r="1301" spans="1:60" ht="45" outlineLevel="1">
      <c r="A1301" s="167">
        <v>464</v>
      </c>
      <c r="B1301" s="168" t="s">
        <v>1804</v>
      </c>
      <c r="C1301" s="169" t="s">
        <v>1805</v>
      </c>
      <c r="D1301" s="170" t="s">
        <v>288</v>
      </c>
      <c r="E1301" s="171">
        <v>304.782</v>
      </c>
      <c r="F1301" s="172"/>
      <c r="G1301" s="173">
        <f>ROUND(E1301*F1301,2)</f>
        <v>0</v>
      </c>
      <c r="H1301" s="164"/>
      <c r="I1301" s="165">
        <f>ROUND(E1301*H1301,2)</f>
        <v>0</v>
      </c>
      <c r="J1301" s="164"/>
      <c r="K1301" s="165">
        <f>ROUND(E1301*J1301,2)</f>
        <v>0</v>
      </c>
      <c r="L1301" s="165">
        <v>21</v>
      </c>
      <c r="M1301" s="165">
        <f>G1301*(1+L1301/100)</f>
        <v>0</v>
      </c>
      <c r="N1301" s="165">
        <v>0</v>
      </c>
      <c r="O1301" s="165">
        <f>ROUND(E1301*N1301,2)</f>
        <v>0</v>
      </c>
      <c r="P1301" s="165">
        <v>0</v>
      </c>
      <c r="Q1301" s="165">
        <f>ROUND(E1301*P1301,2)</f>
        <v>0</v>
      </c>
      <c r="R1301" s="165" t="s">
        <v>219</v>
      </c>
      <c r="S1301" s="165" t="s">
        <v>220</v>
      </c>
      <c r="T1301" s="165" t="s">
        <v>221</v>
      </c>
      <c r="U1301" s="165">
        <v>0</v>
      </c>
      <c r="V1301" s="165">
        <f>ROUND(E1301*U1301,2)</f>
        <v>0</v>
      </c>
      <c r="W1301" s="165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 t="s">
        <v>222</v>
      </c>
      <c r="AH1301" s="166"/>
      <c r="AI1301" s="166"/>
      <c r="AJ1301" s="166"/>
      <c r="AK1301" s="166"/>
      <c r="AL1301" s="166"/>
      <c r="AM1301" s="166"/>
      <c r="AN1301" s="166"/>
      <c r="AO1301" s="166"/>
      <c r="AP1301" s="166"/>
      <c r="AQ1301" s="166"/>
      <c r="AR1301" s="166"/>
      <c r="AS1301" s="166"/>
      <c r="AT1301" s="166"/>
      <c r="AU1301" s="166"/>
      <c r="AV1301" s="166"/>
      <c r="AW1301" s="166"/>
      <c r="AX1301" s="166"/>
      <c r="AY1301" s="166"/>
      <c r="AZ1301" s="166"/>
      <c r="BA1301" s="166"/>
      <c r="BB1301" s="166"/>
      <c r="BC1301" s="166"/>
      <c r="BD1301" s="166"/>
      <c r="BE1301" s="166"/>
      <c r="BF1301" s="166"/>
      <c r="BG1301" s="166"/>
      <c r="BH1301" s="166"/>
    </row>
    <row r="1302" spans="1:60" ht="12.75" outlineLevel="1">
      <c r="A1302" s="182"/>
      <c r="B1302" s="183"/>
      <c r="C1302" s="184" t="s">
        <v>1806</v>
      </c>
      <c r="D1302" s="185"/>
      <c r="E1302" s="186">
        <v>23.292</v>
      </c>
      <c r="F1302" s="165"/>
      <c r="G1302" s="165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  <c r="U1302" s="165"/>
      <c r="V1302" s="165"/>
      <c r="W1302" s="165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 t="s">
        <v>267</v>
      </c>
      <c r="AH1302" s="166">
        <v>0</v>
      </c>
      <c r="AI1302" s="166"/>
      <c r="AJ1302" s="166"/>
      <c r="AK1302" s="166"/>
      <c r="AL1302" s="166"/>
      <c r="AM1302" s="166"/>
      <c r="AN1302" s="166"/>
      <c r="AO1302" s="166"/>
      <c r="AP1302" s="166"/>
      <c r="AQ1302" s="166"/>
      <c r="AR1302" s="166"/>
      <c r="AS1302" s="166"/>
      <c r="AT1302" s="166"/>
      <c r="AU1302" s="166"/>
      <c r="AV1302" s="166"/>
      <c r="AW1302" s="166"/>
      <c r="AX1302" s="166"/>
      <c r="AY1302" s="166"/>
      <c r="AZ1302" s="166"/>
      <c r="BA1302" s="166"/>
      <c r="BB1302" s="166"/>
      <c r="BC1302" s="166"/>
      <c r="BD1302" s="166"/>
      <c r="BE1302" s="166"/>
      <c r="BF1302" s="166"/>
      <c r="BG1302" s="166"/>
      <c r="BH1302" s="166"/>
    </row>
    <row r="1303" spans="1:60" ht="12.75" outlineLevel="1">
      <c r="A1303" s="182"/>
      <c r="B1303" s="183"/>
      <c r="C1303" s="184" t="s">
        <v>1807</v>
      </c>
      <c r="D1303" s="185"/>
      <c r="E1303" s="186">
        <v>281.49</v>
      </c>
      <c r="F1303" s="165"/>
      <c r="G1303" s="165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  <c r="U1303" s="165"/>
      <c r="V1303" s="165"/>
      <c r="W1303" s="165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 t="s">
        <v>267</v>
      </c>
      <c r="AH1303" s="166">
        <v>0</v>
      </c>
      <c r="AI1303" s="166"/>
      <c r="AJ1303" s="166"/>
      <c r="AK1303" s="166"/>
      <c r="AL1303" s="166"/>
      <c r="AM1303" s="166"/>
      <c r="AN1303" s="166"/>
      <c r="AO1303" s="166"/>
      <c r="AP1303" s="166"/>
      <c r="AQ1303" s="166"/>
      <c r="AR1303" s="166"/>
      <c r="AS1303" s="166"/>
      <c r="AT1303" s="166"/>
      <c r="AU1303" s="166"/>
      <c r="AV1303" s="166"/>
      <c r="AW1303" s="166"/>
      <c r="AX1303" s="166"/>
      <c r="AY1303" s="166"/>
      <c r="AZ1303" s="166"/>
      <c r="BA1303" s="166"/>
      <c r="BB1303" s="166"/>
      <c r="BC1303" s="166"/>
      <c r="BD1303" s="166"/>
      <c r="BE1303" s="166"/>
      <c r="BF1303" s="166"/>
      <c r="BG1303" s="166"/>
      <c r="BH1303" s="166"/>
    </row>
    <row r="1304" spans="1:60" ht="12.75" outlineLevel="1">
      <c r="A1304" s="182">
        <v>465</v>
      </c>
      <c r="B1304" s="183" t="s">
        <v>1808</v>
      </c>
      <c r="C1304" s="196" t="s">
        <v>1809</v>
      </c>
      <c r="D1304" s="197" t="s">
        <v>24</v>
      </c>
      <c r="E1304" s="198"/>
      <c r="F1304" s="164"/>
      <c r="G1304" s="165">
        <f>ROUND(E1304*F1304,2)</f>
        <v>0</v>
      </c>
      <c r="H1304" s="164"/>
      <c r="I1304" s="165">
        <f>ROUND(E1304*H1304,2)</f>
        <v>0</v>
      </c>
      <c r="J1304" s="164"/>
      <c r="K1304" s="165">
        <f>ROUND(E1304*J1304,2)</f>
        <v>0</v>
      </c>
      <c r="L1304" s="165">
        <v>21</v>
      </c>
      <c r="M1304" s="165">
        <f>G1304*(1+L1304/100)</f>
        <v>0</v>
      </c>
      <c r="N1304" s="165">
        <v>0</v>
      </c>
      <c r="O1304" s="165">
        <f>ROUND(E1304*N1304,2)</f>
        <v>0</v>
      </c>
      <c r="P1304" s="165">
        <v>0</v>
      </c>
      <c r="Q1304" s="165">
        <f>ROUND(E1304*P1304,2)</f>
        <v>0</v>
      </c>
      <c r="R1304" s="165"/>
      <c r="S1304" s="165" t="s">
        <v>220</v>
      </c>
      <c r="T1304" s="165" t="s">
        <v>295</v>
      </c>
      <c r="U1304" s="165">
        <v>0</v>
      </c>
      <c r="V1304" s="165">
        <f>ROUND(E1304*U1304,2)</f>
        <v>0</v>
      </c>
      <c r="W1304" s="165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 t="s">
        <v>1182</v>
      </c>
      <c r="AH1304" s="166"/>
      <c r="AI1304" s="166"/>
      <c r="AJ1304" s="166"/>
      <c r="AK1304" s="166"/>
      <c r="AL1304" s="166"/>
      <c r="AM1304" s="166"/>
      <c r="AN1304" s="166"/>
      <c r="AO1304" s="166"/>
      <c r="AP1304" s="166"/>
      <c r="AQ1304" s="166"/>
      <c r="AR1304" s="166"/>
      <c r="AS1304" s="166"/>
      <c r="AT1304" s="166"/>
      <c r="AU1304" s="166"/>
      <c r="AV1304" s="166"/>
      <c r="AW1304" s="166"/>
      <c r="AX1304" s="166"/>
      <c r="AY1304" s="166"/>
      <c r="AZ1304" s="166"/>
      <c r="BA1304" s="166"/>
      <c r="BB1304" s="166"/>
      <c r="BC1304" s="166"/>
      <c r="BD1304" s="166"/>
      <c r="BE1304" s="166"/>
      <c r="BF1304" s="166"/>
      <c r="BG1304" s="166"/>
      <c r="BH1304" s="166"/>
    </row>
    <row r="1305" spans="1:33" ht="12.75">
      <c r="A1305" s="149" t="s">
        <v>214</v>
      </c>
      <c r="B1305" s="150" t="s">
        <v>156</v>
      </c>
      <c r="C1305" s="151" t="s">
        <v>157</v>
      </c>
      <c r="D1305" s="152"/>
      <c r="E1305" s="153"/>
      <c r="F1305" s="154"/>
      <c r="G1305" s="155">
        <f>SUMIF(AG1306:AG1346,"&lt;&gt;NOR",G1306:G1346)</f>
        <v>0</v>
      </c>
      <c r="H1305" s="156"/>
      <c r="I1305" s="156">
        <f>SUM(I1306:I1346)</f>
        <v>0</v>
      </c>
      <c r="J1305" s="156"/>
      <c r="K1305" s="156">
        <f>SUM(K1306:K1346)</f>
        <v>0</v>
      </c>
      <c r="L1305" s="156"/>
      <c r="M1305" s="156">
        <f>SUM(M1306:M1346)</f>
        <v>0</v>
      </c>
      <c r="N1305" s="156"/>
      <c r="O1305" s="156">
        <f>SUM(O1306:O1346)</f>
        <v>0</v>
      </c>
      <c r="P1305" s="156"/>
      <c r="Q1305" s="156">
        <f>SUM(Q1306:Q1346)</f>
        <v>0</v>
      </c>
      <c r="R1305" s="156"/>
      <c r="S1305" s="156"/>
      <c r="T1305" s="156"/>
      <c r="U1305" s="156"/>
      <c r="V1305" s="156">
        <f>SUM(V1306:V1346)</f>
        <v>0</v>
      </c>
      <c r="W1305" s="156"/>
      <c r="AG1305" s="1" t="s">
        <v>215</v>
      </c>
    </row>
    <row r="1306" spans="1:60" ht="22.5" outlineLevel="1">
      <c r="A1306" s="167">
        <v>466</v>
      </c>
      <c r="B1306" s="168" t="s">
        <v>1810</v>
      </c>
      <c r="C1306" s="169" t="s">
        <v>1811</v>
      </c>
      <c r="D1306" s="170" t="s">
        <v>288</v>
      </c>
      <c r="E1306" s="171">
        <v>40.97835</v>
      </c>
      <c r="F1306" s="172"/>
      <c r="G1306" s="173">
        <f>ROUND(E1306*F1306,2)</f>
        <v>0</v>
      </c>
      <c r="H1306" s="164"/>
      <c r="I1306" s="165">
        <f>ROUND(E1306*H1306,2)</f>
        <v>0</v>
      </c>
      <c r="J1306" s="164"/>
      <c r="K1306" s="165">
        <f>ROUND(E1306*J1306,2)</f>
        <v>0</v>
      </c>
      <c r="L1306" s="165">
        <v>21</v>
      </c>
      <c r="M1306" s="165">
        <f>G1306*(1+L1306/100)</f>
        <v>0</v>
      </c>
      <c r="N1306" s="165">
        <v>0</v>
      </c>
      <c r="O1306" s="165">
        <f>ROUND(E1306*N1306,2)</f>
        <v>0</v>
      </c>
      <c r="P1306" s="165">
        <v>0</v>
      </c>
      <c r="Q1306" s="165">
        <f>ROUND(E1306*P1306,2)</f>
        <v>0</v>
      </c>
      <c r="R1306" s="165"/>
      <c r="S1306" s="165" t="s">
        <v>220</v>
      </c>
      <c r="T1306" s="165" t="s">
        <v>221</v>
      </c>
      <c r="U1306" s="165">
        <v>0</v>
      </c>
      <c r="V1306" s="165">
        <f>ROUND(E1306*U1306,2)</f>
        <v>0</v>
      </c>
      <c r="W1306" s="165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 t="s">
        <v>1123</v>
      </c>
      <c r="AH1306" s="166"/>
      <c r="AI1306" s="166"/>
      <c r="AJ1306" s="166"/>
      <c r="AK1306" s="166"/>
      <c r="AL1306" s="166"/>
      <c r="AM1306" s="166"/>
      <c r="AN1306" s="166"/>
      <c r="AO1306" s="166"/>
      <c r="AP1306" s="166"/>
      <c r="AQ1306" s="166"/>
      <c r="AR1306" s="166"/>
      <c r="AS1306" s="166"/>
      <c r="AT1306" s="166"/>
      <c r="AU1306" s="166"/>
      <c r="AV1306" s="166"/>
      <c r="AW1306" s="166"/>
      <c r="AX1306" s="166"/>
      <c r="AY1306" s="166"/>
      <c r="AZ1306" s="166"/>
      <c r="BA1306" s="166"/>
      <c r="BB1306" s="166"/>
      <c r="BC1306" s="166"/>
      <c r="BD1306" s="166"/>
      <c r="BE1306" s="166"/>
      <c r="BF1306" s="166"/>
      <c r="BG1306" s="166"/>
      <c r="BH1306" s="166"/>
    </row>
    <row r="1307" spans="1:60" ht="12.75" outlineLevel="1">
      <c r="A1307" s="182"/>
      <c r="B1307" s="183"/>
      <c r="C1307" s="184" t="s">
        <v>1812</v>
      </c>
      <c r="D1307" s="185"/>
      <c r="E1307" s="186">
        <v>40.97835</v>
      </c>
      <c r="F1307" s="165"/>
      <c r="G1307" s="165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  <c r="U1307" s="165"/>
      <c r="V1307" s="165"/>
      <c r="W1307" s="165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 t="s">
        <v>267</v>
      </c>
      <c r="AH1307" s="166">
        <v>0</v>
      </c>
      <c r="AI1307" s="166"/>
      <c r="AJ1307" s="166"/>
      <c r="AK1307" s="166"/>
      <c r="AL1307" s="166"/>
      <c r="AM1307" s="166"/>
      <c r="AN1307" s="166"/>
      <c r="AO1307" s="166"/>
      <c r="AP1307" s="166"/>
      <c r="AQ1307" s="166"/>
      <c r="AR1307" s="166"/>
      <c r="AS1307" s="166"/>
      <c r="AT1307" s="166"/>
      <c r="AU1307" s="166"/>
      <c r="AV1307" s="166"/>
      <c r="AW1307" s="166"/>
      <c r="AX1307" s="166"/>
      <c r="AY1307" s="166"/>
      <c r="AZ1307" s="166"/>
      <c r="BA1307" s="166"/>
      <c r="BB1307" s="166"/>
      <c r="BC1307" s="166"/>
      <c r="BD1307" s="166"/>
      <c r="BE1307" s="166"/>
      <c r="BF1307" s="166"/>
      <c r="BG1307" s="166"/>
      <c r="BH1307" s="166"/>
    </row>
    <row r="1308" spans="1:60" ht="22.5" outlineLevel="1">
      <c r="A1308" s="157">
        <v>467</v>
      </c>
      <c r="B1308" s="158" t="s">
        <v>1813</v>
      </c>
      <c r="C1308" s="159" t="s">
        <v>1814</v>
      </c>
      <c r="D1308" s="160" t="s">
        <v>288</v>
      </c>
      <c r="E1308" s="161">
        <v>294.03</v>
      </c>
      <c r="F1308" s="162"/>
      <c r="G1308" s="163">
        <f>ROUND(E1308*F1308,2)</f>
        <v>0</v>
      </c>
      <c r="H1308" s="164"/>
      <c r="I1308" s="165">
        <f>ROUND(E1308*H1308,2)</f>
        <v>0</v>
      </c>
      <c r="J1308" s="164"/>
      <c r="K1308" s="165">
        <f>ROUND(E1308*J1308,2)</f>
        <v>0</v>
      </c>
      <c r="L1308" s="165">
        <v>21</v>
      </c>
      <c r="M1308" s="165">
        <f>G1308*(1+L1308/100)</f>
        <v>0</v>
      </c>
      <c r="N1308" s="165">
        <v>0</v>
      </c>
      <c r="O1308" s="165">
        <f>ROUND(E1308*N1308,2)</f>
        <v>0</v>
      </c>
      <c r="P1308" s="165">
        <v>0</v>
      </c>
      <c r="Q1308" s="165">
        <f>ROUND(E1308*P1308,2)</f>
        <v>0</v>
      </c>
      <c r="R1308" s="165"/>
      <c r="S1308" s="165" t="s">
        <v>220</v>
      </c>
      <c r="T1308" s="165" t="s">
        <v>221</v>
      </c>
      <c r="U1308" s="165">
        <v>0</v>
      </c>
      <c r="V1308" s="165">
        <f>ROUND(E1308*U1308,2)</f>
        <v>0</v>
      </c>
      <c r="W1308" s="165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 t="s">
        <v>1123</v>
      </c>
      <c r="AH1308" s="166"/>
      <c r="AI1308" s="166"/>
      <c r="AJ1308" s="166"/>
      <c r="AK1308" s="166"/>
      <c r="AL1308" s="166"/>
      <c r="AM1308" s="166"/>
      <c r="AN1308" s="166"/>
      <c r="AO1308" s="166"/>
      <c r="AP1308" s="166"/>
      <c r="AQ1308" s="166"/>
      <c r="AR1308" s="166"/>
      <c r="AS1308" s="166"/>
      <c r="AT1308" s="166"/>
      <c r="AU1308" s="166"/>
      <c r="AV1308" s="166"/>
      <c r="AW1308" s="166"/>
      <c r="AX1308" s="166"/>
      <c r="AY1308" s="166"/>
      <c r="AZ1308" s="166"/>
      <c r="BA1308" s="166"/>
      <c r="BB1308" s="166"/>
      <c r="BC1308" s="166"/>
      <c r="BD1308" s="166"/>
      <c r="BE1308" s="166"/>
      <c r="BF1308" s="166"/>
      <c r="BG1308" s="166"/>
      <c r="BH1308" s="166"/>
    </row>
    <row r="1309" spans="1:60" ht="45" outlineLevel="1">
      <c r="A1309" s="157">
        <v>468</v>
      </c>
      <c r="B1309" s="158" t="s">
        <v>1815</v>
      </c>
      <c r="C1309" s="159" t="s">
        <v>1816</v>
      </c>
      <c r="D1309" s="160" t="s">
        <v>288</v>
      </c>
      <c r="E1309" s="161">
        <v>294.03</v>
      </c>
      <c r="F1309" s="162"/>
      <c r="G1309" s="163">
        <f>ROUND(E1309*F1309,2)</f>
        <v>0</v>
      </c>
      <c r="H1309" s="164"/>
      <c r="I1309" s="165">
        <f>ROUND(E1309*H1309,2)</f>
        <v>0</v>
      </c>
      <c r="J1309" s="164"/>
      <c r="K1309" s="165">
        <f>ROUND(E1309*J1309,2)</f>
        <v>0</v>
      </c>
      <c r="L1309" s="165">
        <v>21</v>
      </c>
      <c r="M1309" s="165">
        <f>G1309*(1+L1309/100)</f>
        <v>0</v>
      </c>
      <c r="N1309" s="165">
        <v>0</v>
      </c>
      <c r="O1309" s="165">
        <f>ROUND(E1309*N1309,2)</f>
        <v>0</v>
      </c>
      <c r="P1309" s="165">
        <v>0</v>
      </c>
      <c r="Q1309" s="165">
        <f>ROUND(E1309*P1309,2)</f>
        <v>0</v>
      </c>
      <c r="R1309" s="165"/>
      <c r="S1309" s="165" t="s">
        <v>220</v>
      </c>
      <c r="T1309" s="165" t="s">
        <v>221</v>
      </c>
      <c r="U1309" s="165">
        <v>0</v>
      </c>
      <c r="V1309" s="165">
        <f>ROUND(E1309*U1309,2)</f>
        <v>0</v>
      </c>
      <c r="W1309" s="165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 t="s">
        <v>1123</v>
      </c>
      <c r="AH1309" s="166"/>
      <c r="AI1309" s="166"/>
      <c r="AJ1309" s="166"/>
      <c r="AK1309" s="166"/>
      <c r="AL1309" s="166"/>
      <c r="AM1309" s="166"/>
      <c r="AN1309" s="166"/>
      <c r="AO1309" s="166"/>
      <c r="AP1309" s="166"/>
      <c r="AQ1309" s="166"/>
      <c r="AR1309" s="166"/>
      <c r="AS1309" s="166"/>
      <c r="AT1309" s="166"/>
      <c r="AU1309" s="166"/>
      <c r="AV1309" s="166"/>
      <c r="AW1309" s="166"/>
      <c r="AX1309" s="166"/>
      <c r="AY1309" s="166"/>
      <c r="AZ1309" s="166"/>
      <c r="BA1309" s="166"/>
      <c r="BB1309" s="166"/>
      <c r="BC1309" s="166"/>
      <c r="BD1309" s="166"/>
      <c r="BE1309" s="166"/>
      <c r="BF1309" s="166"/>
      <c r="BG1309" s="166"/>
      <c r="BH1309" s="166"/>
    </row>
    <row r="1310" spans="1:60" ht="22.5" outlineLevel="1">
      <c r="A1310" s="167">
        <v>469</v>
      </c>
      <c r="B1310" s="168" t="s">
        <v>1817</v>
      </c>
      <c r="C1310" s="169" t="s">
        <v>1818</v>
      </c>
      <c r="D1310" s="170" t="s">
        <v>288</v>
      </c>
      <c r="E1310" s="171">
        <v>294.03</v>
      </c>
      <c r="F1310" s="172"/>
      <c r="G1310" s="173">
        <f>ROUND(E1310*F1310,2)</f>
        <v>0</v>
      </c>
      <c r="H1310" s="164"/>
      <c r="I1310" s="165">
        <f>ROUND(E1310*H1310,2)</f>
        <v>0</v>
      </c>
      <c r="J1310" s="164"/>
      <c r="K1310" s="165">
        <f>ROUND(E1310*J1310,2)</f>
        <v>0</v>
      </c>
      <c r="L1310" s="165">
        <v>21</v>
      </c>
      <c r="M1310" s="165">
        <f>G1310*(1+L1310/100)</f>
        <v>0</v>
      </c>
      <c r="N1310" s="165">
        <v>0</v>
      </c>
      <c r="O1310" s="165">
        <f>ROUND(E1310*N1310,2)</f>
        <v>0</v>
      </c>
      <c r="P1310" s="165">
        <v>0</v>
      </c>
      <c r="Q1310" s="165">
        <f>ROUND(E1310*P1310,2)</f>
        <v>0</v>
      </c>
      <c r="R1310" s="165"/>
      <c r="S1310" s="165" t="s">
        <v>243</v>
      </c>
      <c r="T1310" s="165" t="s">
        <v>221</v>
      </c>
      <c r="U1310" s="165">
        <v>0</v>
      </c>
      <c r="V1310" s="165">
        <f>ROUND(E1310*U1310,2)</f>
        <v>0</v>
      </c>
      <c r="W1310" s="165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 t="s">
        <v>282</v>
      </c>
      <c r="AH1310" s="166"/>
      <c r="AI1310" s="166"/>
      <c r="AJ1310" s="166"/>
      <c r="AK1310" s="166"/>
      <c r="AL1310" s="166"/>
      <c r="AM1310" s="166"/>
      <c r="AN1310" s="166"/>
      <c r="AO1310" s="166"/>
      <c r="AP1310" s="166"/>
      <c r="AQ1310" s="166"/>
      <c r="AR1310" s="166"/>
      <c r="AS1310" s="166"/>
      <c r="AT1310" s="166"/>
      <c r="AU1310" s="166"/>
      <c r="AV1310" s="166"/>
      <c r="AW1310" s="166"/>
      <c r="AX1310" s="166"/>
      <c r="AY1310" s="166"/>
      <c r="AZ1310" s="166"/>
      <c r="BA1310" s="166"/>
      <c r="BB1310" s="166"/>
      <c r="BC1310" s="166"/>
      <c r="BD1310" s="166"/>
      <c r="BE1310" s="166"/>
      <c r="BF1310" s="166"/>
      <c r="BG1310" s="166"/>
      <c r="BH1310" s="166"/>
    </row>
    <row r="1311" spans="1:60" ht="12.75" outlineLevel="1">
      <c r="A1311" s="182"/>
      <c r="B1311" s="183"/>
      <c r="C1311" s="184" t="s">
        <v>1819</v>
      </c>
      <c r="D1311" s="185"/>
      <c r="E1311" s="186">
        <v>2.85</v>
      </c>
      <c r="F1311" s="165"/>
      <c r="G1311" s="165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  <c r="U1311" s="165"/>
      <c r="V1311" s="165"/>
      <c r="W1311" s="165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 t="s">
        <v>267</v>
      </c>
      <c r="AH1311" s="166">
        <v>0</v>
      </c>
      <c r="AI1311" s="166"/>
      <c r="AJ1311" s="166"/>
      <c r="AK1311" s="166"/>
      <c r="AL1311" s="166"/>
      <c r="AM1311" s="166"/>
      <c r="AN1311" s="166"/>
      <c r="AO1311" s="166"/>
      <c r="AP1311" s="166"/>
      <c r="AQ1311" s="166"/>
      <c r="AR1311" s="166"/>
      <c r="AS1311" s="166"/>
      <c r="AT1311" s="166"/>
      <c r="AU1311" s="166"/>
      <c r="AV1311" s="166"/>
      <c r="AW1311" s="166"/>
      <c r="AX1311" s="166"/>
      <c r="AY1311" s="166"/>
      <c r="AZ1311" s="166"/>
      <c r="BA1311" s="166"/>
      <c r="BB1311" s="166"/>
      <c r="BC1311" s="166"/>
      <c r="BD1311" s="166"/>
      <c r="BE1311" s="166"/>
      <c r="BF1311" s="166"/>
      <c r="BG1311" s="166"/>
      <c r="BH1311" s="166"/>
    </row>
    <row r="1312" spans="1:60" ht="12.75" outlineLevel="1">
      <c r="A1312" s="182"/>
      <c r="B1312" s="183"/>
      <c r="C1312" s="184" t="s">
        <v>1820</v>
      </c>
      <c r="D1312" s="185"/>
      <c r="E1312" s="186">
        <v>3</v>
      </c>
      <c r="F1312" s="165"/>
      <c r="G1312" s="165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  <c r="U1312" s="165"/>
      <c r="V1312" s="165"/>
      <c r="W1312" s="165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 t="s">
        <v>267</v>
      </c>
      <c r="AH1312" s="166">
        <v>0</v>
      </c>
      <c r="AI1312" s="166"/>
      <c r="AJ1312" s="166"/>
      <c r="AK1312" s="166"/>
      <c r="AL1312" s="166"/>
      <c r="AM1312" s="166"/>
      <c r="AN1312" s="166"/>
      <c r="AO1312" s="166"/>
      <c r="AP1312" s="166"/>
      <c r="AQ1312" s="166"/>
      <c r="AR1312" s="166"/>
      <c r="AS1312" s="166"/>
      <c r="AT1312" s="166"/>
      <c r="AU1312" s="166"/>
      <c r="AV1312" s="166"/>
      <c r="AW1312" s="166"/>
      <c r="AX1312" s="166"/>
      <c r="AY1312" s="166"/>
      <c r="AZ1312" s="166"/>
      <c r="BA1312" s="166"/>
      <c r="BB1312" s="166"/>
      <c r="BC1312" s="166"/>
      <c r="BD1312" s="166"/>
      <c r="BE1312" s="166"/>
      <c r="BF1312" s="166"/>
      <c r="BG1312" s="166"/>
      <c r="BH1312" s="166"/>
    </row>
    <row r="1313" spans="1:60" ht="12.75" outlineLevel="1">
      <c r="A1313" s="182"/>
      <c r="B1313" s="183"/>
      <c r="C1313" s="184" t="s">
        <v>1821</v>
      </c>
      <c r="D1313" s="185"/>
      <c r="E1313" s="186">
        <v>9.2</v>
      </c>
      <c r="F1313" s="165"/>
      <c r="G1313" s="165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  <c r="U1313" s="165"/>
      <c r="V1313" s="165"/>
      <c r="W1313" s="165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 t="s">
        <v>267</v>
      </c>
      <c r="AH1313" s="166">
        <v>0</v>
      </c>
      <c r="AI1313" s="166"/>
      <c r="AJ1313" s="166"/>
      <c r="AK1313" s="166"/>
      <c r="AL1313" s="166"/>
      <c r="AM1313" s="166"/>
      <c r="AN1313" s="166"/>
      <c r="AO1313" s="166"/>
      <c r="AP1313" s="166"/>
      <c r="AQ1313" s="166"/>
      <c r="AR1313" s="166"/>
      <c r="AS1313" s="166"/>
      <c r="AT1313" s="166"/>
      <c r="AU1313" s="166"/>
      <c r="AV1313" s="166"/>
      <c r="AW1313" s="166"/>
      <c r="AX1313" s="166"/>
      <c r="AY1313" s="166"/>
      <c r="AZ1313" s="166"/>
      <c r="BA1313" s="166"/>
      <c r="BB1313" s="166"/>
      <c r="BC1313" s="166"/>
      <c r="BD1313" s="166"/>
      <c r="BE1313" s="166"/>
      <c r="BF1313" s="166"/>
      <c r="BG1313" s="166"/>
      <c r="BH1313" s="166"/>
    </row>
    <row r="1314" spans="1:60" ht="12.75" outlineLevel="1">
      <c r="A1314" s="182"/>
      <c r="B1314" s="183"/>
      <c r="C1314" s="184" t="s">
        <v>1822</v>
      </c>
      <c r="D1314" s="185"/>
      <c r="E1314" s="186">
        <v>13.48</v>
      </c>
      <c r="F1314" s="165"/>
      <c r="G1314" s="165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  <c r="U1314" s="165"/>
      <c r="V1314" s="165"/>
      <c r="W1314" s="165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 t="s">
        <v>267</v>
      </c>
      <c r="AH1314" s="166">
        <v>0</v>
      </c>
      <c r="AI1314" s="166"/>
      <c r="AJ1314" s="166"/>
      <c r="AK1314" s="166"/>
      <c r="AL1314" s="166"/>
      <c r="AM1314" s="166"/>
      <c r="AN1314" s="166"/>
      <c r="AO1314" s="166"/>
      <c r="AP1314" s="166"/>
      <c r="AQ1314" s="166"/>
      <c r="AR1314" s="166"/>
      <c r="AS1314" s="166"/>
      <c r="AT1314" s="166"/>
      <c r="AU1314" s="166"/>
      <c r="AV1314" s="166"/>
      <c r="AW1314" s="166"/>
      <c r="AX1314" s="166"/>
      <c r="AY1314" s="166"/>
      <c r="AZ1314" s="166"/>
      <c r="BA1314" s="166"/>
      <c r="BB1314" s="166"/>
      <c r="BC1314" s="166"/>
      <c r="BD1314" s="166"/>
      <c r="BE1314" s="166"/>
      <c r="BF1314" s="166"/>
      <c r="BG1314" s="166"/>
      <c r="BH1314" s="166"/>
    </row>
    <row r="1315" spans="1:60" ht="12.75" outlineLevel="1">
      <c r="A1315" s="182"/>
      <c r="B1315" s="183"/>
      <c r="C1315" s="184" t="s">
        <v>1823</v>
      </c>
      <c r="D1315" s="185"/>
      <c r="E1315" s="186">
        <v>7.6</v>
      </c>
      <c r="F1315" s="165"/>
      <c r="G1315" s="165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  <c r="U1315" s="165"/>
      <c r="V1315" s="165"/>
      <c r="W1315" s="165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 t="s">
        <v>267</v>
      </c>
      <c r="AH1315" s="166">
        <v>0</v>
      </c>
      <c r="AI1315" s="166"/>
      <c r="AJ1315" s="166"/>
      <c r="AK1315" s="166"/>
      <c r="AL1315" s="166"/>
      <c r="AM1315" s="166"/>
      <c r="AN1315" s="166"/>
      <c r="AO1315" s="166"/>
      <c r="AP1315" s="166"/>
      <c r="AQ1315" s="166"/>
      <c r="AR1315" s="166"/>
      <c r="AS1315" s="166"/>
      <c r="AT1315" s="166"/>
      <c r="AU1315" s="166"/>
      <c r="AV1315" s="166"/>
      <c r="AW1315" s="166"/>
      <c r="AX1315" s="166"/>
      <c r="AY1315" s="166"/>
      <c r="AZ1315" s="166"/>
      <c r="BA1315" s="166"/>
      <c r="BB1315" s="166"/>
      <c r="BC1315" s="166"/>
      <c r="BD1315" s="166"/>
      <c r="BE1315" s="166"/>
      <c r="BF1315" s="166"/>
      <c r="BG1315" s="166"/>
      <c r="BH1315" s="166"/>
    </row>
    <row r="1316" spans="1:60" ht="12.75" outlineLevel="1">
      <c r="A1316" s="182"/>
      <c r="B1316" s="183"/>
      <c r="C1316" s="184" t="s">
        <v>1824</v>
      </c>
      <c r="D1316" s="185"/>
      <c r="E1316" s="186">
        <v>7.48</v>
      </c>
      <c r="F1316" s="165"/>
      <c r="G1316" s="165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  <c r="U1316" s="165"/>
      <c r="V1316" s="165"/>
      <c r="W1316" s="165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 t="s">
        <v>267</v>
      </c>
      <c r="AH1316" s="166">
        <v>0</v>
      </c>
      <c r="AI1316" s="166"/>
      <c r="AJ1316" s="166"/>
      <c r="AK1316" s="166"/>
      <c r="AL1316" s="166"/>
      <c r="AM1316" s="166"/>
      <c r="AN1316" s="166"/>
      <c r="AO1316" s="166"/>
      <c r="AP1316" s="166"/>
      <c r="AQ1316" s="166"/>
      <c r="AR1316" s="166"/>
      <c r="AS1316" s="166"/>
      <c r="AT1316" s="166"/>
      <c r="AU1316" s="166"/>
      <c r="AV1316" s="166"/>
      <c r="AW1316" s="166"/>
      <c r="AX1316" s="166"/>
      <c r="AY1316" s="166"/>
      <c r="AZ1316" s="166"/>
      <c r="BA1316" s="166"/>
      <c r="BB1316" s="166"/>
      <c r="BC1316" s="166"/>
      <c r="BD1316" s="166"/>
      <c r="BE1316" s="166"/>
      <c r="BF1316" s="166"/>
      <c r="BG1316" s="166"/>
      <c r="BH1316" s="166"/>
    </row>
    <row r="1317" spans="1:60" ht="12.75" outlineLevel="1">
      <c r="A1317" s="182"/>
      <c r="B1317" s="183"/>
      <c r="C1317" s="184" t="s">
        <v>1825</v>
      </c>
      <c r="D1317" s="185"/>
      <c r="E1317" s="186">
        <v>18.6</v>
      </c>
      <c r="F1317" s="165"/>
      <c r="G1317" s="165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  <c r="U1317" s="165"/>
      <c r="V1317" s="165"/>
      <c r="W1317" s="165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 t="s">
        <v>267</v>
      </c>
      <c r="AH1317" s="166">
        <v>0</v>
      </c>
      <c r="AI1317" s="166"/>
      <c r="AJ1317" s="166"/>
      <c r="AK1317" s="166"/>
      <c r="AL1317" s="166"/>
      <c r="AM1317" s="166"/>
      <c r="AN1317" s="166"/>
      <c r="AO1317" s="166"/>
      <c r="AP1317" s="166"/>
      <c r="AQ1317" s="166"/>
      <c r="AR1317" s="166"/>
      <c r="AS1317" s="166"/>
      <c r="AT1317" s="166"/>
      <c r="AU1317" s="166"/>
      <c r="AV1317" s="166"/>
      <c r="AW1317" s="166"/>
      <c r="AX1317" s="166"/>
      <c r="AY1317" s="166"/>
      <c r="AZ1317" s="166"/>
      <c r="BA1317" s="166"/>
      <c r="BB1317" s="166"/>
      <c r="BC1317" s="166"/>
      <c r="BD1317" s="166"/>
      <c r="BE1317" s="166"/>
      <c r="BF1317" s="166"/>
      <c r="BG1317" s="166"/>
      <c r="BH1317" s="166"/>
    </row>
    <row r="1318" spans="1:60" ht="12.75" outlineLevel="1">
      <c r="A1318" s="182"/>
      <c r="B1318" s="183"/>
      <c r="C1318" s="184" t="s">
        <v>1826</v>
      </c>
      <c r="D1318" s="185"/>
      <c r="E1318" s="186">
        <v>15.08</v>
      </c>
      <c r="F1318" s="165"/>
      <c r="G1318" s="165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  <c r="U1318" s="165"/>
      <c r="V1318" s="165"/>
      <c r="W1318" s="165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 t="s">
        <v>267</v>
      </c>
      <c r="AH1318" s="166">
        <v>0</v>
      </c>
      <c r="AI1318" s="166"/>
      <c r="AJ1318" s="166"/>
      <c r="AK1318" s="166"/>
      <c r="AL1318" s="166"/>
      <c r="AM1318" s="166"/>
      <c r="AN1318" s="166"/>
      <c r="AO1318" s="166"/>
      <c r="AP1318" s="166"/>
      <c r="AQ1318" s="166"/>
      <c r="AR1318" s="166"/>
      <c r="AS1318" s="166"/>
      <c r="AT1318" s="166"/>
      <c r="AU1318" s="166"/>
      <c r="AV1318" s="166"/>
      <c r="AW1318" s="166"/>
      <c r="AX1318" s="166"/>
      <c r="AY1318" s="166"/>
      <c r="AZ1318" s="166"/>
      <c r="BA1318" s="166"/>
      <c r="BB1318" s="166"/>
      <c r="BC1318" s="166"/>
      <c r="BD1318" s="166"/>
      <c r="BE1318" s="166"/>
      <c r="BF1318" s="166"/>
      <c r="BG1318" s="166"/>
      <c r="BH1318" s="166"/>
    </row>
    <row r="1319" spans="1:60" ht="12.75" outlineLevel="1">
      <c r="A1319" s="182"/>
      <c r="B1319" s="183"/>
      <c r="C1319" s="184" t="s">
        <v>1827</v>
      </c>
      <c r="D1319" s="185"/>
      <c r="E1319" s="186">
        <v>16.4</v>
      </c>
      <c r="F1319" s="165"/>
      <c r="G1319" s="165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  <c r="U1319" s="165"/>
      <c r="V1319" s="165"/>
      <c r="W1319" s="165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 t="s">
        <v>267</v>
      </c>
      <c r="AH1319" s="166">
        <v>0</v>
      </c>
      <c r="AI1319" s="166"/>
      <c r="AJ1319" s="166"/>
      <c r="AK1319" s="166"/>
      <c r="AL1319" s="166"/>
      <c r="AM1319" s="166"/>
      <c r="AN1319" s="166"/>
      <c r="AO1319" s="166"/>
      <c r="AP1319" s="166"/>
      <c r="AQ1319" s="166"/>
      <c r="AR1319" s="166"/>
      <c r="AS1319" s="166"/>
      <c r="AT1319" s="166"/>
      <c r="AU1319" s="166"/>
      <c r="AV1319" s="166"/>
      <c r="AW1319" s="166"/>
      <c r="AX1319" s="166"/>
      <c r="AY1319" s="166"/>
      <c r="AZ1319" s="166"/>
      <c r="BA1319" s="166"/>
      <c r="BB1319" s="166"/>
      <c r="BC1319" s="166"/>
      <c r="BD1319" s="166"/>
      <c r="BE1319" s="166"/>
      <c r="BF1319" s="166"/>
      <c r="BG1319" s="166"/>
      <c r="BH1319" s="166"/>
    </row>
    <row r="1320" spans="1:60" ht="12.75" outlineLevel="1">
      <c r="A1320" s="182"/>
      <c r="B1320" s="183"/>
      <c r="C1320" s="184" t="s">
        <v>1828</v>
      </c>
      <c r="D1320" s="185"/>
      <c r="E1320" s="186">
        <v>4.9</v>
      </c>
      <c r="F1320" s="165"/>
      <c r="G1320" s="165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  <c r="U1320" s="165"/>
      <c r="V1320" s="165"/>
      <c r="W1320" s="165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 t="s">
        <v>267</v>
      </c>
      <c r="AH1320" s="166">
        <v>0</v>
      </c>
      <c r="AI1320" s="166"/>
      <c r="AJ1320" s="166"/>
      <c r="AK1320" s="166"/>
      <c r="AL1320" s="166"/>
      <c r="AM1320" s="166"/>
      <c r="AN1320" s="166"/>
      <c r="AO1320" s="166"/>
      <c r="AP1320" s="166"/>
      <c r="AQ1320" s="166"/>
      <c r="AR1320" s="166"/>
      <c r="AS1320" s="166"/>
      <c r="AT1320" s="166"/>
      <c r="AU1320" s="166"/>
      <c r="AV1320" s="166"/>
      <c r="AW1320" s="166"/>
      <c r="AX1320" s="166"/>
      <c r="AY1320" s="166"/>
      <c r="AZ1320" s="166"/>
      <c r="BA1320" s="166"/>
      <c r="BB1320" s="166"/>
      <c r="BC1320" s="166"/>
      <c r="BD1320" s="166"/>
      <c r="BE1320" s="166"/>
      <c r="BF1320" s="166"/>
      <c r="BG1320" s="166"/>
      <c r="BH1320" s="166"/>
    </row>
    <row r="1321" spans="1:60" ht="12.75" outlineLevel="1">
      <c r="A1321" s="182"/>
      <c r="B1321" s="183"/>
      <c r="C1321" s="184" t="s">
        <v>1829</v>
      </c>
      <c r="D1321" s="185"/>
      <c r="E1321" s="186">
        <v>15.6</v>
      </c>
      <c r="F1321" s="165"/>
      <c r="G1321" s="165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  <c r="U1321" s="165"/>
      <c r="V1321" s="165"/>
      <c r="W1321" s="165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 t="s">
        <v>267</v>
      </c>
      <c r="AH1321" s="166">
        <v>0</v>
      </c>
      <c r="AI1321" s="166"/>
      <c r="AJ1321" s="166"/>
      <c r="AK1321" s="166"/>
      <c r="AL1321" s="166"/>
      <c r="AM1321" s="166"/>
      <c r="AN1321" s="166"/>
      <c r="AO1321" s="166"/>
      <c r="AP1321" s="166"/>
      <c r="AQ1321" s="166"/>
      <c r="AR1321" s="166"/>
      <c r="AS1321" s="166"/>
      <c r="AT1321" s="166"/>
      <c r="AU1321" s="166"/>
      <c r="AV1321" s="166"/>
      <c r="AW1321" s="166"/>
      <c r="AX1321" s="166"/>
      <c r="AY1321" s="166"/>
      <c r="AZ1321" s="166"/>
      <c r="BA1321" s="166"/>
      <c r="BB1321" s="166"/>
      <c r="BC1321" s="166"/>
      <c r="BD1321" s="166"/>
      <c r="BE1321" s="166"/>
      <c r="BF1321" s="166"/>
      <c r="BG1321" s="166"/>
      <c r="BH1321" s="166"/>
    </row>
    <row r="1322" spans="1:60" ht="12.75" outlineLevel="1">
      <c r="A1322" s="182"/>
      <c r="B1322" s="183"/>
      <c r="C1322" s="184" t="s">
        <v>1830</v>
      </c>
      <c r="D1322" s="185"/>
      <c r="E1322" s="186">
        <v>11.2</v>
      </c>
      <c r="F1322" s="165"/>
      <c r="G1322" s="165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  <c r="U1322" s="165"/>
      <c r="V1322" s="165"/>
      <c r="W1322" s="165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 t="s">
        <v>267</v>
      </c>
      <c r="AH1322" s="166">
        <v>0</v>
      </c>
      <c r="AI1322" s="166"/>
      <c r="AJ1322" s="166"/>
      <c r="AK1322" s="166"/>
      <c r="AL1322" s="166"/>
      <c r="AM1322" s="166"/>
      <c r="AN1322" s="166"/>
      <c r="AO1322" s="166"/>
      <c r="AP1322" s="166"/>
      <c r="AQ1322" s="166"/>
      <c r="AR1322" s="166"/>
      <c r="AS1322" s="166"/>
      <c r="AT1322" s="166"/>
      <c r="AU1322" s="166"/>
      <c r="AV1322" s="166"/>
      <c r="AW1322" s="166"/>
      <c r="AX1322" s="166"/>
      <c r="AY1322" s="166"/>
      <c r="AZ1322" s="166"/>
      <c r="BA1322" s="166"/>
      <c r="BB1322" s="166"/>
      <c r="BC1322" s="166"/>
      <c r="BD1322" s="166"/>
      <c r="BE1322" s="166"/>
      <c r="BF1322" s="166"/>
      <c r="BG1322" s="166"/>
      <c r="BH1322" s="166"/>
    </row>
    <row r="1323" spans="1:60" ht="12.75" outlineLevel="1">
      <c r="A1323" s="182"/>
      <c r="B1323" s="183"/>
      <c r="C1323" s="184" t="s">
        <v>1831</v>
      </c>
      <c r="D1323" s="185"/>
      <c r="E1323" s="186">
        <v>7.6</v>
      </c>
      <c r="F1323" s="165"/>
      <c r="G1323" s="165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  <c r="U1323" s="165"/>
      <c r="V1323" s="165"/>
      <c r="W1323" s="165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 t="s">
        <v>267</v>
      </c>
      <c r="AH1323" s="166">
        <v>0</v>
      </c>
      <c r="AI1323" s="166"/>
      <c r="AJ1323" s="166"/>
      <c r="AK1323" s="166"/>
      <c r="AL1323" s="166"/>
      <c r="AM1323" s="166"/>
      <c r="AN1323" s="166"/>
      <c r="AO1323" s="166"/>
      <c r="AP1323" s="166"/>
      <c r="AQ1323" s="166"/>
      <c r="AR1323" s="166"/>
      <c r="AS1323" s="166"/>
      <c r="AT1323" s="166"/>
      <c r="AU1323" s="166"/>
      <c r="AV1323" s="166"/>
      <c r="AW1323" s="166"/>
      <c r="AX1323" s="166"/>
      <c r="AY1323" s="166"/>
      <c r="AZ1323" s="166"/>
      <c r="BA1323" s="166"/>
      <c r="BB1323" s="166"/>
      <c r="BC1323" s="166"/>
      <c r="BD1323" s="166"/>
      <c r="BE1323" s="166"/>
      <c r="BF1323" s="166"/>
      <c r="BG1323" s="166"/>
      <c r="BH1323" s="166"/>
    </row>
    <row r="1324" spans="1:60" ht="12.75" outlineLevel="1">
      <c r="A1324" s="182"/>
      <c r="B1324" s="183"/>
      <c r="C1324" s="184" t="s">
        <v>1832</v>
      </c>
      <c r="D1324" s="185"/>
      <c r="E1324" s="186">
        <v>7.8</v>
      </c>
      <c r="F1324" s="165"/>
      <c r="G1324" s="165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  <c r="U1324" s="165"/>
      <c r="V1324" s="165"/>
      <c r="W1324" s="165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 t="s">
        <v>267</v>
      </c>
      <c r="AH1324" s="166">
        <v>0</v>
      </c>
      <c r="AI1324" s="166"/>
      <c r="AJ1324" s="166"/>
      <c r="AK1324" s="166"/>
      <c r="AL1324" s="166"/>
      <c r="AM1324" s="166"/>
      <c r="AN1324" s="166"/>
      <c r="AO1324" s="166"/>
      <c r="AP1324" s="166"/>
      <c r="AQ1324" s="166"/>
      <c r="AR1324" s="166"/>
      <c r="AS1324" s="166"/>
      <c r="AT1324" s="166"/>
      <c r="AU1324" s="166"/>
      <c r="AV1324" s="166"/>
      <c r="AW1324" s="166"/>
      <c r="AX1324" s="166"/>
      <c r="AY1324" s="166"/>
      <c r="AZ1324" s="166"/>
      <c r="BA1324" s="166"/>
      <c r="BB1324" s="166"/>
      <c r="BC1324" s="166"/>
      <c r="BD1324" s="166"/>
      <c r="BE1324" s="166"/>
      <c r="BF1324" s="166"/>
      <c r="BG1324" s="166"/>
      <c r="BH1324" s="166"/>
    </row>
    <row r="1325" spans="1:60" ht="12.75" outlineLevel="1">
      <c r="A1325" s="182"/>
      <c r="B1325" s="183"/>
      <c r="C1325" s="184" t="s">
        <v>1833</v>
      </c>
      <c r="D1325" s="185"/>
      <c r="E1325" s="186">
        <v>6.2</v>
      </c>
      <c r="F1325" s="165"/>
      <c r="G1325" s="165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  <c r="U1325" s="165"/>
      <c r="V1325" s="165"/>
      <c r="W1325" s="165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 t="s">
        <v>267</v>
      </c>
      <c r="AH1325" s="166">
        <v>0</v>
      </c>
      <c r="AI1325" s="166"/>
      <c r="AJ1325" s="166"/>
      <c r="AK1325" s="166"/>
      <c r="AL1325" s="166"/>
      <c r="AM1325" s="166"/>
      <c r="AN1325" s="166"/>
      <c r="AO1325" s="166"/>
      <c r="AP1325" s="166"/>
      <c r="AQ1325" s="166"/>
      <c r="AR1325" s="166"/>
      <c r="AS1325" s="166"/>
      <c r="AT1325" s="166"/>
      <c r="AU1325" s="166"/>
      <c r="AV1325" s="166"/>
      <c r="AW1325" s="166"/>
      <c r="AX1325" s="166"/>
      <c r="AY1325" s="166"/>
      <c r="AZ1325" s="166"/>
      <c r="BA1325" s="166"/>
      <c r="BB1325" s="166"/>
      <c r="BC1325" s="166"/>
      <c r="BD1325" s="166"/>
      <c r="BE1325" s="166"/>
      <c r="BF1325" s="166"/>
      <c r="BG1325" s="166"/>
      <c r="BH1325" s="166"/>
    </row>
    <row r="1326" spans="1:60" ht="12.75" outlineLevel="1">
      <c r="A1326" s="182"/>
      <c r="B1326" s="183"/>
      <c r="C1326" s="184" t="s">
        <v>1834</v>
      </c>
      <c r="D1326" s="185"/>
      <c r="E1326" s="186">
        <v>9</v>
      </c>
      <c r="F1326" s="165"/>
      <c r="G1326" s="165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  <c r="U1326" s="165"/>
      <c r="V1326" s="165"/>
      <c r="W1326" s="165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 t="s">
        <v>267</v>
      </c>
      <c r="AH1326" s="166">
        <v>0</v>
      </c>
      <c r="AI1326" s="166"/>
      <c r="AJ1326" s="166"/>
      <c r="AK1326" s="166"/>
      <c r="AL1326" s="166"/>
      <c r="AM1326" s="166"/>
      <c r="AN1326" s="166"/>
      <c r="AO1326" s="166"/>
      <c r="AP1326" s="166"/>
      <c r="AQ1326" s="166"/>
      <c r="AR1326" s="166"/>
      <c r="AS1326" s="166"/>
      <c r="AT1326" s="166"/>
      <c r="AU1326" s="166"/>
      <c r="AV1326" s="166"/>
      <c r="AW1326" s="166"/>
      <c r="AX1326" s="166"/>
      <c r="AY1326" s="166"/>
      <c r="AZ1326" s="166"/>
      <c r="BA1326" s="166"/>
      <c r="BB1326" s="166"/>
      <c r="BC1326" s="166"/>
      <c r="BD1326" s="166"/>
      <c r="BE1326" s="166"/>
      <c r="BF1326" s="166"/>
      <c r="BG1326" s="166"/>
      <c r="BH1326" s="166"/>
    </row>
    <row r="1327" spans="1:60" ht="12.75" outlineLevel="1">
      <c r="A1327" s="182"/>
      <c r="B1327" s="183"/>
      <c r="C1327" s="184" t="s">
        <v>1835</v>
      </c>
      <c r="D1327" s="185"/>
      <c r="E1327" s="186">
        <v>17.48</v>
      </c>
      <c r="F1327" s="165"/>
      <c r="G1327" s="165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  <c r="U1327" s="165"/>
      <c r="V1327" s="165"/>
      <c r="W1327" s="165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 t="s">
        <v>267</v>
      </c>
      <c r="AH1327" s="166">
        <v>0</v>
      </c>
      <c r="AI1327" s="166"/>
      <c r="AJ1327" s="166"/>
      <c r="AK1327" s="166"/>
      <c r="AL1327" s="166"/>
      <c r="AM1327" s="166"/>
      <c r="AN1327" s="166"/>
      <c r="AO1327" s="166"/>
      <c r="AP1327" s="166"/>
      <c r="AQ1327" s="166"/>
      <c r="AR1327" s="166"/>
      <c r="AS1327" s="166"/>
      <c r="AT1327" s="166"/>
      <c r="AU1327" s="166"/>
      <c r="AV1327" s="166"/>
      <c r="AW1327" s="166"/>
      <c r="AX1327" s="166"/>
      <c r="AY1327" s="166"/>
      <c r="AZ1327" s="166"/>
      <c r="BA1327" s="166"/>
      <c r="BB1327" s="166"/>
      <c r="BC1327" s="166"/>
      <c r="BD1327" s="166"/>
      <c r="BE1327" s="166"/>
      <c r="BF1327" s="166"/>
      <c r="BG1327" s="166"/>
      <c r="BH1327" s="166"/>
    </row>
    <row r="1328" spans="1:60" ht="12.75" outlineLevel="1">
      <c r="A1328" s="182"/>
      <c r="B1328" s="183"/>
      <c r="C1328" s="184" t="s">
        <v>1836</v>
      </c>
      <c r="D1328" s="185"/>
      <c r="E1328" s="186">
        <v>15.08</v>
      </c>
      <c r="F1328" s="165"/>
      <c r="G1328" s="165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  <c r="U1328" s="165"/>
      <c r="V1328" s="165"/>
      <c r="W1328" s="165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 t="s">
        <v>267</v>
      </c>
      <c r="AH1328" s="166">
        <v>0</v>
      </c>
      <c r="AI1328" s="166"/>
      <c r="AJ1328" s="166"/>
      <c r="AK1328" s="166"/>
      <c r="AL1328" s="166"/>
      <c r="AM1328" s="166"/>
      <c r="AN1328" s="166"/>
      <c r="AO1328" s="166"/>
      <c r="AP1328" s="166"/>
      <c r="AQ1328" s="166"/>
      <c r="AR1328" s="166"/>
      <c r="AS1328" s="166"/>
      <c r="AT1328" s="166"/>
      <c r="AU1328" s="166"/>
      <c r="AV1328" s="166"/>
      <c r="AW1328" s="166"/>
      <c r="AX1328" s="166"/>
      <c r="AY1328" s="166"/>
      <c r="AZ1328" s="166"/>
      <c r="BA1328" s="166"/>
      <c r="BB1328" s="166"/>
      <c r="BC1328" s="166"/>
      <c r="BD1328" s="166"/>
      <c r="BE1328" s="166"/>
      <c r="BF1328" s="166"/>
      <c r="BG1328" s="166"/>
      <c r="BH1328" s="166"/>
    </row>
    <row r="1329" spans="1:60" ht="12.75" outlineLevel="1">
      <c r="A1329" s="182"/>
      <c r="B1329" s="183"/>
      <c r="C1329" s="184" t="s">
        <v>1837</v>
      </c>
      <c r="D1329" s="185"/>
      <c r="E1329" s="186">
        <v>20.2</v>
      </c>
      <c r="F1329" s="165"/>
      <c r="G1329" s="165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  <c r="U1329" s="165"/>
      <c r="V1329" s="165"/>
      <c r="W1329" s="165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 t="s">
        <v>267</v>
      </c>
      <c r="AH1329" s="166">
        <v>0</v>
      </c>
      <c r="AI1329" s="166"/>
      <c r="AJ1329" s="166"/>
      <c r="AK1329" s="166"/>
      <c r="AL1329" s="166"/>
      <c r="AM1329" s="166"/>
      <c r="AN1329" s="166"/>
      <c r="AO1329" s="166"/>
      <c r="AP1329" s="166"/>
      <c r="AQ1329" s="166"/>
      <c r="AR1329" s="166"/>
      <c r="AS1329" s="166"/>
      <c r="AT1329" s="166"/>
      <c r="AU1329" s="166"/>
      <c r="AV1329" s="166"/>
      <c r="AW1329" s="166"/>
      <c r="AX1329" s="166"/>
      <c r="AY1329" s="166"/>
      <c r="AZ1329" s="166"/>
      <c r="BA1329" s="166"/>
      <c r="BB1329" s="166"/>
      <c r="BC1329" s="166"/>
      <c r="BD1329" s="166"/>
      <c r="BE1329" s="166"/>
      <c r="BF1329" s="166"/>
      <c r="BG1329" s="166"/>
      <c r="BH1329" s="166"/>
    </row>
    <row r="1330" spans="1:60" ht="12.75" outlineLevel="1">
      <c r="A1330" s="182"/>
      <c r="B1330" s="183"/>
      <c r="C1330" s="184" t="s">
        <v>1838</v>
      </c>
      <c r="D1330" s="185"/>
      <c r="E1330" s="186">
        <v>16.48</v>
      </c>
      <c r="F1330" s="165"/>
      <c r="G1330" s="165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  <c r="U1330" s="165"/>
      <c r="V1330" s="165"/>
      <c r="W1330" s="165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 t="s">
        <v>267</v>
      </c>
      <c r="AH1330" s="166">
        <v>0</v>
      </c>
      <c r="AI1330" s="166"/>
      <c r="AJ1330" s="166"/>
      <c r="AK1330" s="166"/>
      <c r="AL1330" s="166"/>
      <c r="AM1330" s="166"/>
      <c r="AN1330" s="166"/>
      <c r="AO1330" s="166"/>
      <c r="AP1330" s="166"/>
      <c r="AQ1330" s="166"/>
      <c r="AR1330" s="166"/>
      <c r="AS1330" s="166"/>
      <c r="AT1330" s="166"/>
      <c r="AU1330" s="166"/>
      <c r="AV1330" s="166"/>
      <c r="AW1330" s="166"/>
      <c r="AX1330" s="166"/>
      <c r="AY1330" s="166"/>
      <c r="AZ1330" s="166"/>
      <c r="BA1330" s="166"/>
      <c r="BB1330" s="166"/>
      <c r="BC1330" s="166"/>
      <c r="BD1330" s="166"/>
      <c r="BE1330" s="166"/>
      <c r="BF1330" s="166"/>
      <c r="BG1330" s="166"/>
      <c r="BH1330" s="166"/>
    </row>
    <row r="1331" spans="1:60" ht="12.75" outlineLevel="1">
      <c r="A1331" s="182"/>
      <c r="B1331" s="183"/>
      <c r="C1331" s="184" t="s">
        <v>1839</v>
      </c>
      <c r="D1331" s="185"/>
      <c r="E1331" s="186">
        <v>16.8</v>
      </c>
      <c r="F1331" s="165"/>
      <c r="G1331" s="165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  <c r="U1331" s="165"/>
      <c r="V1331" s="165"/>
      <c r="W1331" s="165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 t="s">
        <v>267</v>
      </c>
      <c r="AH1331" s="166">
        <v>0</v>
      </c>
      <c r="AI1331" s="166"/>
      <c r="AJ1331" s="166"/>
      <c r="AK1331" s="166"/>
      <c r="AL1331" s="166"/>
      <c r="AM1331" s="166"/>
      <c r="AN1331" s="166"/>
      <c r="AO1331" s="166"/>
      <c r="AP1331" s="166"/>
      <c r="AQ1331" s="166"/>
      <c r="AR1331" s="166"/>
      <c r="AS1331" s="166"/>
      <c r="AT1331" s="166"/>
      <c r="AU1331" s="166"/>
      <c r="AV1331" s="166"/>
      <c r="AW1331" s="166"/>
      <c r="AX1331" s="166"/>
      <c r="AY1331" s="166"/>
      <c r="AZ1331" s="166"/>
      <c r="BA1331" s="166"/>
      <c r="BB1331" s="166"/>
      <c r="BC1331" s="166"/>
      <c r="BD1331" s="166"/>
      <c r="BE1331" s="166"/>
      <c r="BF1331" s="166"/>
      <c r="BG1331" s="166"/>
      <c r="BH1331" s="166"/>
    </row>
    <row r="1332" spans="1:60" ht="12.75" outlineLevel="1">
      <c r="A1332" s="182"/>
      <c r="B1332" s="183"/>
      <c r="C1332" s="184" t="s">
        <v>1840</v>
      </c>
      <c r="D1332" s="185"/>
      <c r="E1332" s="186">
        <v>11</v>
      </c>
      <c r="F1332" s="165"/>
      <c r="G1332" s="165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  <c r="U1332" s="165"/>
      <c r="V1332" s="165"/>
      <c r="W1332" s="165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 t="s">
        <v>267</v>
      </c>
      <c r="AH1332" s="166">
        <v>0</v>
      </c>
      <c r="AI1332" s="166"/>
      <c r="AJ1332" s="166"/>
      <c r="AK1332" s="166"/>
      <c r="AL1332" s="166"/>
      <c r="AM1332" s="166"/>
      <c r="AN1332" s="166"/>
      <c r="AO1332" s="166"/>
      <c r="AP1332" s="166"/>
      <c r="AQ1332" s="166"/>
      <c r="AR1332" s="166"/>
      <c r="AS1332" s="166"/>
      <c r="AT1332" s="166"/>
      <c r="AU1332" s="166"/>
      <c r="AV1332" s="166"/>
      <c r="AW1332" s="166"/>
      <c r="AX1332" s="166"/>
      <c r="AY1332" s="166"/>
      <c r="AZ1332" s="166"/>
      <c r="BA1332" s="166"/>
      <c r="BB1332" s="166"/>
      <c r="BC1332" s="166"/>
      <c r="BD1332" s="166"/>
      <c r="BE1332" s="166"/>
      <c r="BF1332" s="166"/>
      <c r="BG1332" s="166"/>
      <c r="BH1332" s="166"/>
    </row>
    <row r="1333" spans="1:60" ht="12.75" outlineLevel="1">
      <c r="A1333" s="182"/>
      <c r="B1333" s="183"/>
      <c r="C1333" s="184" t="s">
        <v>1841</v>
      </c>
      <c r="D1333" s="185"/>
      <c r="E1333" s="186">
        <v>11.6</v>
      </c>
      <c r="F1333" s="165"/>
      <c r="G1333" s="165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  <c r="U1333" s="165"/>
      <c r="V1333" s="165"/>
      <c r="W1333" s="165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 t="s">
        <v>267</v>
      </c>
      <c r="AH1333" s="166">
        <v>0</v>
      </c>
      <c r="AI1333" s="166"/>
      <c r="AJ1333" s="166"/>
      <c r="AK1333" s="166"/>
      <c r="AL1333" s="166"/>
      <c r="AM1333" s="166"/>
      <c r="AN1333" s="166"/>
      <c r="AO1333" s="166"/>
      <c r="AP1333" s="166"/>
      <c r="AQ1333" s="166"/>
      <c r="AR1333" s="166"/>
      <c r="AS1333" s="166"/>
      <c r="AT1333" s="166"/>
      <c r="AU1333" s="166"/>
      <c r="AV1333" s="166"/>
      <c r="AW1333" s="166"/>
      <c r="AX1333" s="166"/>
      <c r="AY1333" s="166"/>
      <c r="AZ1333" s="166"/>
      <c r="BA1333" s="166"/>
      <c r="BB1333" s="166"/>
      <c r="BC1333" s="166"/>
      <c r="BD1333" s="166"/>
      <c r="BE1333" s="166"/>
      <c r="BF1333" s="166"/>
      <c r="BG1333" s="166"/>
      <c r="BH1333" s="166"/>
    </row>
    <row r="1334" spans="1:60" ht="12.75" outlineLevel="1">
      <c r="A1334" s="182"/>
      <c r="B1334" s="183"/>
      <c r="C1334" s="184" t="s">
        <v>1842</v>
      </c>
      <c r="D1334" s="185"/>
      <c r="E1334" s="186">
        <v>11.6</v>
      </c>
      <c r="F1334" s="165"/>
      <c r="G1334" s="165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  <c r="U1334" s="165"/>
      <c r="V1334" s="165"/>
      <c r="W1334" s="165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 t="s">
        <v>267</v>
      </c>
      <c r="AH1334" s="166">
        <v>0</v>
      </c>
      <c r="AI1334" s="166"/>
      <c r="AJ1334" s="166"/>
      <c r="AK1334" s="166"/>
      <c r="AL1334" s="166"/>
      <c r="AM1334" s="166"/>
      <c r="AN1334" s="166"/>
      <c r="AO1334" s="166"/>
      <c r="AP1334" s="166"/>
      <c r="AQ1334" s="166"/>
      <c r="AR1334" s="166"/>
      <c r="AS1334" s="166"/>
      <c r="AT1334" s="166"/>
      <c r="AU1334" s="166"/>
      <c r="AV1334" s="166"/>
      <c r="AW1334" s="166"/>
      <c r="AX1334" s="166"/>
      <c r="AY1334" s="166"/>
      <c r="AZ1334" s="166"/>
      <c r="BA1334" s="166"/>
      <c r="BB1334" s="166"/>
      <c r="BC1334" s="166"/>
      <c r="BD1334" s="166"/>
      <c r="BE1334" s="166"/>
      <c r="BF1334" s="166"/>
      <c r="BG1334" s="166"/>
      <c r="BH1334" s="166"/>
    </row>
    <row r="1335" spans="1:60" ht="12.75" outlineLevel="1">
      <c r="A1335" s="182"/>
      <c r="B1335" s="183"/>
      <c r="C1335" s="184" t="s">
        <v>1843</v>
      </c>
      <c r="D1335" s="185"/>
      <c r="E1335" s="186">
        <v>4.9</v>
      </c>
      <c r="F1335" s="165"/>
      <c r="G1335" s="165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  <c r="U1335" s="165"/>
      <c r="V1335" s="165"/>
      <c r="W1335" s="165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 t="s">
        <v>267</v>
      </c>
      <c r="AH1335" s="166">
        <v>0</v>
      </c>
      <c r="AI1335" s="166"/>
      <c r="AJ1335" s="166"/>
      <c r="AK1335" s="166"/>
      <c r="AL1335" s="166"/>
      <c r="AM1335" s="166"/>
      <c r="AN1335" s="166"/>
      <c r="AO1335" s="166"/>
      <c r="AP1335" s="166"/>
      <c r="AQ1335" s="166"/>
      <c r="AR1335" s="166"/>
      <c r="AS1335" s="166"/>
      <c r="AT1335" s="166"/>
      <c r="AU1335" s="166"/>
      <c r="AV1335" s="166"/>
      <c r="AW1335" s="166"/>
      <c r="AX1335" s="166"/>
      <c r="AY1335" s="166"/>
      <c r="AZ1335" s="166"/>
      <c r="BA1335" s="166"/>
      <c r="BB1335" s="166"/>
      <c r="BC1335" s="166"/>
      <c r="BD1335" s="166"/>
      <c r="BE1335" s="166"/>
      <c r="BF1335" s="166"/>
      <c r="BG1335" s="166"/>
      <c r="BH1335" s="166"/>
    </row>
    <row r="1336" spans="1:60" ht="12.75" outlineLevel="1">
      <c r="A1336" s="182"/>
      <c r="B1336" s="183"/>
      <c r="C1336" s="184" t="s">
        <v>1844</v>
      </c>
      <c r="D1336" s="185"/>
      <c r="E1336" s="186">
        <v>6.9</v>
      </c>
      <c r="F1336" s="165"/>
      <c r="G1336" s="165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  <c r="U1336" s="165"/>
      <c r="V1336" s="165"/>
      <c r="W1336" s="165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 t="s">
        <v>267</v>
      </c>
      <c r="AH1336" s="166">
        <v>0</v>
      </c>
      <c r="AI1336" s="166"/>
      <c r="AJ1336" s="166"/>
      <c r="AK1336" s="166"/>
      <c r="AL1336" s="166"/>
      <c r="AM1336" s="166"/>
      <c r="AN1336" s="166"/>
      <c r="AO1336" s="166"/>
      <c r="AP1336" s="166"/>
      <c r="AQ1336" s="166"/>
      <c r="AR1336" s="166"/>
      <c r="AS1336" s="166"/>
      <c r="AT1336" s="166"/>
      <c r="AU1336" s="166"/>
      <c r="AV1336" s="166"/>
      <c r="AW1336" s="166"/>
      <c r="AX1336" s="166"/>
      <c r="AY1336" s="166"/>
      <c r="AZ1336" s="166"/>
      <c r="BA1336" s="166"/>
      <c r="BB1336" s="166"/>
      <c r="BC1336" s="166"/>
      <c r="BD1336" s="166"/>
      <c r="BE1336" s="166"/>
      <c r="BF1336" s="166"/>
      <c r="BG1336" s="166"/>
      <c r="BH1336" s="166"/>
    </row>
    <row r="1337" spans="1:60" ht="12.75" outlineLevel="1">
      <c r="A1337" s="182"/>
      <c r="B1337" s="183"/>
      <c r="C1337" s="184" t="s">
        <v>1845</v>
      </c>
      <c r="D1337" s="185"/>
      <c r="E1337" s="186">
        <v>3</v>
      </c>
      <c r="F1337" s="165"/>
      <c r="G1337" s="165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  <c r="U1337" s="165"/>
      <c r="V1337" s="165"/>
      <c r="W1337" s="165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 t="s">
        <v>267</v>
      </c>
      <c r="AH1337" s="166">
        <v>0</v>
      </c>
      <c r="AI1337" s="166"/>
      <c r="AJ1337" s="166"/>
      <c r="AK1337" s="166"/>
      <c r="AL1337" s="166"/>
      <c r="AM1337" s="166"/>
      <c r="AN1337" s="166"/>
      <c r="AO1337" s="166"/>
      <c r="AP1337" s="166"/>
      <c r="AQ1337" s="166"/>
      <c r="AR1337" s="166"/>
      <c r="AS1337" s="166"/>
      <c r="AT1337" s="166"/>
      <c r="AU1337" s="166"/>
      <c r="AV1337" s="166"/>
      <c r="AW1337" s="166"/>
      <c r="AX1337" s="166"/>
      <c r="AY1337" s="166"/>
      <c r="AZ1337" s="166"/>
      <c r="BA1337" s="166"/>
      <c r="BB1337" s="166"/>
      <c r="BC1337" s="166"/>
      <c r="BD1337" s="166"/>
      <c r="BE1337" s="166"/>
      <c r="BF1337" s="166"/>
      <c r="BG1337" s="166"/>
      <c r="BH1337" s="166"/>
    </row>
    <row r="1338" spans="1:60" ht="12.75" outlineLevel="1">
      <c r="A1338" s="182"/>
      <c r="B1338" s="183"/>
      <c r="C1338" s="184" t="s">
        <v>1846</v>
      </c>
      <c r="D1338" s="185"/>
      <c r="E1338" s="186">
        <v>3</v>
      </c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  <c r="U1338" s="165"/>
      <c r="V1338" s="165"/>
      <c r="W1338" s="165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 t="s">
        <v>267</v>
      </c>
      <c r="AH1338" s="166">
        <v>0</v>
      </c>
      <c r="AI1338" s="166"/>
      <c r="AJ1338" s="166"/>
      <c r="AK1338" s="166"/>
      <c r="AL1338" s="166"/>
      <c r="AM1338" s="166"/>
      <c r="AN1338" s="166"/>
      <c r="AO1338" s="166"/>
      <c r="AP1338" s="166"/>
      <c r="AQ1338" s="166"/>
      <c r="AR1338" s="166"/>
      <c r="AS1338" s="166"/>
      <c r="AT1338" s="166"/>
      <c r="AU1338" s="166"/>
      <c r="AV1338" s="166"/>
      <c r="AW1338" s="166"/>
      <c r="AX1338" s="166"/>
      <c r="AY1338" s="166"/>
      <c r="AZ1338" s="166"/>
      <c r="BA1338" s="166"/>
      <c r="BB1338" s="166"/>
      <c r="BC1338" s="166"/>
      <c r="BD1338" s="166"/>
      <c r="BE1338" s="166"/>
      <c r="BF1338" s="166"/>
      <c r="BG1338" s="166"/>
      <c r="BH1338" s="166"/>
    </row>
    <row r="1339" spans="1:60" ht="33.75" outlineLevel="1">
      <c r="A1339" s="167">
        <v>470</v>
      </c>
      <c r="B1339" s="168" t="s">
        <v>1847</v>
      </c>
      <c r="C1339" s="169" t="s">
        <v>1848</v>
      </c>
      <c r="D1339" s="170" t="s">
        <v>1577</v>
      </c>
      <c r="E1339" s="171">
        <v>175</v>
      </c>
      <c r="F1339" s="172"/>
      <c r="G1339" s="173">
        <f>ROUND(E1339*F1339,2)</f>
        <v>0</v>
      </c>
      <c r="H1339" s="164"/>
      <c r="I1339" s="165">
        <f>ROUND(E1339*H1339,2)</f>
        <v>0</v>
      </c>
      <c r="J1339" s="164"/>
      <c r="K1339" s="165">
        <f>ROUND(E1339*J1339,2)</f>
        <v>0</v>
      </c>
      <c r="L1339" s="165">
        <v>21</v>
      </c>
      <c r="M1339" s="165">
        <f>G1339*(1+L1339/100)</f>
        <v>0</v>
      </c>
      <c r="N1339" s="165">
        <v>0</v>
      </c>
      <c r="O1339" s="165">
        <f>ROUND(E1339*N1339,2)</f>
        <v>0</v>
      </c>
      <c r="P1339" s="165">
        <v>0</v>
      </c>
      <c r="Q1339" s="165">
        <f>ROUND(E1339*P1339,2)</f>
        <v>0</v>
      </c>
      <c r="R1339" s="165" t="s">
        <v>219</v>
      </c>
      <c r="S1339" s="165" t="s">
        <v>220</v>
      </c>
      <c r="T1339" s="165" t="s">
        <v>221</v>
      </c>
      <c r="U1339" s="165">
        <v>0</v>
      </c>
      <c r="V1339" s="165">
        <f>ROUND(E1339*U1339,2)</f>
        <v>0</v>
      </c>
      <c r="W1339" s="165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 t="s">
        <v>222</v>
      </c>
      <c r="AH1339" s="166"/>
      <c r="AI1339" s="166"/>
      <c r="AJ1339" s="166"/>
      <c r="AK1339" s="166"/>
      <c r="AL1339" s="166"/>
      <c r="AM1339" s="166"/>
      <c r="AN1339" s="166"/>
      <c r="AO1339" s="166"/>
      <c r="AP1339" s="166"/>
      <c r="AQ1339" s="166"/>
      <c r="AR1339" s="166"/>
      <c r="AS1339" s="166"/>
      <c r="AT1339" s="166"/>
      <c r="AU1339" s="166"/>
      <c r="AV1339" s="166"/>
      <c r="AW1339" s="166"/>
      <c r="AX1339" s="166"/>
      <c r="AY1339" s="166"/>
      <c r="AZ1339" s="166"/>
      <c r="BA1339" s="166"/>
      <c r="BB1339" s="166"/>
      <c r="BC1339" s="166"/>
      <c r="BD1339" s="166"/>
      <c r="BE1339" s="166"/>
      <c r="BF1339" s="166"/>
      <c r="BG1339" s="166"/>
      <c r="BH1339" s="166"/>
    </row>
    <row r="1340" spans="1:60" ht="12.75" outlineLevel="1">
      <c r="A1340" s="182"/>
      <c r="B1340" s="183"/>
      <c r="C1340" s="187" t="s">
        <v>328</v>
      </c>
      <c r="D1340" s="188"/>
      <c r="E1340" s="189"/>
      <c r="F1340" s="165"/>
      <c r="G1340" s="165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  <c r="U1340" s="165"/>
      <c r="V1340" s="165"/>
      <c r="W1340" s="165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 t="s">
        <v>267</v>
      </c>
      <c r="AH1340" s="166"/>
      <c r="AI1340" s="166"/>
      <c r="AJ1340" s="166"/>
      <c r="AK1340" s="166"/>
      <c r="AL1340" s="166"/>
      <c r="AM1340" s="166"/>
      <c r="AN1340" s="166"/>
      <c r="AO1340" s="166"/>
      <c r="AP1340" s="166"/>
      <c r="AQ1340" s="166"/>
      <c r="AR1340" s="166"/>
      <c r="AS1340" s="166"/>
      <c r="AT1340" s="166"/>
      <c r="AU1340" s="166"/>
      <c r="AV1340" s="166"/>
      <c r="AW1340" s="166"/>
      <c r="AX1340" s="166"/>
      <c r="AY1340" s="166"/>
      <c r="AZ1340" s="166"/>
      <c r="BA1340" s="166"/>
      <c r="BB1340" s="166"/>
      <c r="BC1340" s="166"/>
      <c r="BD1340" s="166"/>
      <c r="BE1340" s="166"/>
      <c r="BF1340" s="166"/>
      <c r="BG1340" s="166"/>
      <c r="BH1340" s="166"/>
    </row>
    <row r="1341" spans="1:60" ht="12.75" outlineLevel="1">
      <c r="A1341" s="182"/>
      <c r="B1341" s="183"/>
      <c r="C1341" s="187" t="s">
        <v>1849</v>
      </c>
      <c r="D1341" s="188"/>
      <c r="E1341" s="189">
        <v>163.9132</v>
      </c>
      <c r="F1341" s="165"/>
      <c r="G1341" s="165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  <c r="U1341" s="165"/>
      <c r="V1341" s="165"/>
      <c r="W1341" s="165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 t="s">
        <v>267</v>
      </c>
      <c r="AH1341" s="166">
        <v>2</v>
      </c>
      <c r="AI1341" s="166"/>
      <c r="AJ1341" s="166"/>
      <c r="AK1341" s="166"/>
      <c r="AL1341" s="166"/>
      <c r="AM1341" s="166"/>
      <c r="AN1341" s="166"/>
      <c r="AO1341" s="166"/>
      <c r="AP1341" s="166"/>
      <c r="AQ1341" s="166"/>
      <c r="AR1341" s="166"/>
      <c r="AS1341" s="166"/>
      <c r="AT1341" s="166"/>
      <c r="AU1341" s="166"/>
      <c r="AV1341" s="166"/>
      <c r="AW1341" s="166"/>
      <c r="AX1341" s="166"/>
      <c r="AY1341" s="166"/>
      <c r="AZ1341" s="166"/>
      <c r="BA1341" s="166"/>
      <c r="BB1341" s="166"/>
      <c r="BC1341" s="166"/>
      <c r="BD1341" s="166"/>
      <c r="BE1341" s="166"/>
      <c r="BF1341" s="166"/>
      <c r="BG1341" s="166"/>
      <c r="BH1341" s="166"/>
    </row>
    <row r="1342" spans="1:60" ht="12.75" outlineLevel="1">
      <c r="A1342" s="182"/>
      <c r="B1342" s="183"/>
      <c r="C1342" s="187" t="s">
        <v>335</v>
      </c>
      <c r="D1342" s="188"/>
      <c r="E1342" s="189"/>
      <c r="F1342" s="165"/>
      <c r="G1342" s="165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  <c r="U1342" s="165"/>
      <c r="V1342" s="165"/>
      <c r="W1342" s="165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 t="s">
        <v>267</v>
      </c>
      <c r="AH1342" s="166"/>
      <c r="AI1342" s="166"/>
      <c r="AJ1342" s="166"/>
      <c r="AK1342" s="166"/>
      <c r="AL1342" s="166"/>
      <c r="AM1342" s="166"/>
      <c r="AN1342" s="166"/>
      <c r="AO1342" s="166"/>
      <c r="AP1342" s="166"/>
      <c r="AQ1342" s="166"/>
      <c r="AR1342" s="166"/>
      <c r="AS1342" s="166"/>
      <c r="AT1342" s="166"/>
      <c r="AU1342" s="166"/>
      <c r="AV1342" s="166"/>
      <c r="AW1342" s="166"/>
      <c r="AX1342" s="166"/>
      <c r="AY1342" s="166"/>
      <c r="AZ1342" s="166"/>
      <c r="BA1342" s="166"/>
      <c r="BB1342" s="166"/>
      <c r="BC1342" s="166"/>
      <c r="BD1342" s="166"/>
      <c r="BE1342" s="166"/>
      <c r="BF1342" s="166"/>
      <c r="BG1342" s="166"/>
      <c r="BH1342" s="166"/>
    </row>
    <row r="1343" spans="1:60" ht="12.75" outlineLevel="1">
      <c r="A1343" s="182"/>
      <c r="B1343" s="183"/>
      <c r="C1343" s="184" t="s">
        <v>1850</v>
      </c>
      <c r="D1343" s="185"/>
      <c r="E1343" s="186">
        <v>175</v>
      </c>
      <c r="F1343" s="165"/>
      <c r="G1343" s="165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  <c r="U1343" s="165"/>
      <c r="V1343" s="165"/>
      <c r="W1343" s="165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 t="s">
        <v>267</v>
      </c>
      <c r="AH1343" s="166">
        <v>0</v>
      </c>
      <c r="AI1343" s="166"/>
      <c r="AJ1343" s="166"/>
      <c r="AK1343" s="166"/>
      <c r="AL1343" s="166"/>
      <c r="AM1343" s="166"/>
      <c r="AN1343" s="166"/>
      <c r="AO1343" s="166"/>
      <c r="AP1343" s="166"/>
      <c r="AQ1343" s="166"/>
      <c r="AR1343" s="166"/>
      <c r="AS1343" s="166"/>
      <c r="AT1343" s="166"/>
      <c r="AU1343" s="166"/>
      <c r="AV1343" s="166"/>
      <c r="AW1343" s="166"/>
      <c r="AX1343" s="166"/>
      <c r="AY1343" s="166"/>
      <c r="AZ1343" s="166"/>
      <c r="BA1343" s="166"/>
      <c r="BB1343" s="166"/>
      <c r="BC1343" s="166"/>
      <c r="BD1343" s="166"/>
      <c r="BE1343" s="166"/>
      <c r="BF1343" s="166"/>
      <c r="BG1343" s="166"/>
      <c r="BH1343" s="166"/>
    </row>
    <row r="1344" spans="1:60" ht="12.75" outlineLevel="1">
      <c r="A1344" s="167">
        <v>471</v>
      </c>
      <c r="B1344" s="168" t="s">
        <v>1851</v>
      </c>
      <c r="C1344" s="169" t="s">
        <v>1852</v>
      </c>
      <c r="D1344" s="170" t="s">
        <v>288</v>
      </c>
      <c r="E1344" s="171">
        <v>323.433</v>
      </c>
      <c r="F1344" s="172"/>
      <c r="G1344" s="173">
        <f>ROUND(E1344*F1344,2)</f>
        <v>0</v>
      </c>
      <c r="H1344" s="164"/>
      <c r="I1344" s="165">
        <f>ROUND(E1344*H1344,2)</f>
        <v>0</v>
      </c>
      <c r="J1344" s="164"/>
      <c r="K1344" s="165">
        <f>ROUND(E1344*J1344,2)</f>
        <v>0</v>
      </c>
      <c r="L1344" s="165">
        <v>21</v>
      </c>
      <c r="M1344" s="165">
        <f>G1344*(1+L1344/100)</f>
        <v>0</v>
      </c>
      <c r="N1344" s="165">
        <v>0</v>
      </c>
      <c r="O1344" s="165">
        <f>ROUND(E1344*N1344,2)</f>
        <v>0</v>
      </c>
      <c r="P1344" s="165">
        <v>0</v>
      </c>
      <c r="Q1344" s="165">
        <f>ROUND(E1344*P1344,2)</f>
        <v>0</v>
      </c>
      <c r="R1344" s="165"/>
      <c r="S1344" s="165" t="s">
        <v>243</v>
      </c>
      <c r="T1344" s="165" t="s">
        <v>221</v>
      </c>
      <c r="U1344" s="165">
        <v>0</v>
      </c>
      <c r="V1344" s="165">
        <f>ROUND(E1344*U1344,2)</f>
        <v>0</v>
      </c>
      <c r="W1344" s="165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 t="s">
        <v>840</v>
      </c>
      <c r="AH1344" s="166"/>
      <c r="AI1344" s="166"/>
      <c r="AJ1344" s="166"/>
      <c r="AK1344" s="166"/>
      <c r="AL1344" s="166"/>
      <c r="AM1344" s="166"/>
      <c r="AN1344" s="166"/>
      <c r="AO1344" s="166"/>
      <c r="AP1344" s="166"/>
      <c r="AQ1344" s="166"/>
      <c r="AR1344" s="166"/>
      <c r="AS1344" s="166"/>
      <c r="AT1344" s="166"/>
      <c r="AU1344" s="166"/>
      <c r="AV1344" s="166"/>
      <c r="AW1344" s="166"/>
      <c r="AX1344" s="166"/>
      <c r="AY1344" s="166"/>
      <c r="AZ1344" s="166"/>
      <c r="BA1344" s="166"/>
      <c r="BB1344" s="166"/>
      <c r="BC1344" s="166"/>
      <c r="BD1344" s="166"/>
      <c r="BE1344" s="166"/>
      <c r="BF1344" s="166"/>
      <c r="BG1344" s="166"/>
      <c r="BH1344" s="166"/>
    </row>
    <row r="1345" spans="1:60" ht="12.75" outlineLevel="1">
      <c r="A1345" s="182"/>
      <c r="B1345" s="183"/>
      <c r="C1345" s="184" t="s">
        <v>1853</v>
      </c>
      <c r="D1345" s="185"/>
      <c r="E1345" s="186">
        <v>323.433</v>
      </c>
      <c r="F1345" s="165"/>
      <c r="G1345" s="165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  <c r="U1345" s="165"/>
      <c r="V1345" s="165"/>
      <c r="W1345" s="165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 t="s">
        <v>267</v>
      </c>
      <c r="AH1345" s="166">
        <v>0</v>
      </c>
      <c r="AI1345" s="166"/>
      <c r="AJ1345" s="166"/>
      <c r="AK1345" s="166"/>
      <c r="AL1345" s="166"/>
      <c r="AM1345" s="166"/>
      <c r="AN1345" s="166"/>
      <c r="AO1345" s="166"/>
      <c r="AP1345" s="166"/>
      <c r="AQ1345" s="166"/>
      <c r="AR1345" s="166"/>
      <c r="AS1345" s="166"/>
      <c r="AT1345" s="166"/>
      <c r="AU1345" s="166"/>
      <c r="AV1345" s="166"/>
      <c r="AW1345" s="166"/>
      <c r="AX1345" s="166"/>
      <c r="AY1345" s="166"/>
      <c r="AZ1345" s="166"/>
      <c r="BA1345" s="166"/>
      <c r="BB1345" s="166"/>
      <c r="BC1345" s="166"/>
      <c r="BD1345" s="166"/>
      <c r="BE1345" s="166"/>
      <c r="BF1345" s="166"/>
      <c r="BG1345" s="166"/>
      <c r="BH1345" s="166"/>
    </row>
    <row r="1346" spans="1:60" ht="12.75" outlineLevel="1">
      <c r="A1346" s="182">
        <v>472</v>
      </c>
      <c r="B1346" s="183" t="s">
        <v>1854</v>
      </c>
      <c r="C1346" s="196" t="s">
        <v>1855</v>
      </c>
      <c r="D1346" s="197" t="s">
        <v>24</v>
      </c>
      <c r="E1346" s="198"/>
      <c r="F1346" s="164"/>
      <c r="G1346" s="165">
        <f>ROUND(E1346*F1346,2)</f>
        <v>0</v>
      </c>
      <c r="H1346" s="164"/>
      <c r="I1346" s="165">
        <f>ROUND(E1346*H1346,2)</f>
        <v>0</v>
      </c>
      <c r="J1346" s="164"/>
      <c r="K1346" s="165">
        <f>ROUND(E1346*J1346,2)</f>
        <v>0</v>
      </c>
      <c r="L1346" s="165">
        <v>21</v>
      </c>
      <c r="M1346" s="165">
        <f>G1346*(1+L1346/100)</f>
        <v>0</v>
      </c>
      <c r="N1346" s="165">
        <v>0</v>
      </c>
      <c r="O1346" s="165">
        <f>ROUND(E1346*N1346,2)</f>
        <v>0</v>
      </c>
      <c r="P1346" s="165">
        <v>0</v>
      </c>
      <c r="Q1346" s="165">
        <f>ROUND(E1346*P1346,2)</f>
        <v>0</v>
      </c>
      <c r="R1346" s="165"/>
      <c r="S1346" s="165" t="s">
        <v>220</v>
      </c>
      <c r="T1346" s="165" t="s">
        <v>295</v>
      </c>
      <c r="U1346" s="165">
        <v>0</v>
      </c>
      <c r="V1346" s="165">
        <f>ROUND(E1346*U1346,2)</f>
        <v>0</v>
      </c>
      <c r="W1346" s="165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 t="s">
        <v>1182</v>
      </c>
      <c r="AH1346" s="166"/>
      <c r="AI1346" s="166"/>
      <c r="AJ1346" s="166"/>
      <c r="AK1346" s="166"/>
      <c r="AL1346" s="166"/>
      <c r="AM1346" s="166"/>
      <c r="AN1346" s="166"/>
      <c r="AO1346" s="166"/>
      <c r="AP1346" s="166"/>
      <c r="AQ1346" s="166"/>
      <c r="AR1346" s="166"/>
      <c r="AS1346" s="166"/>
      <c r="AT1346" s="166"/>
      <c r="AU1346" s="166"/>
      <c r="AV1346" s="166"/>
      <c r="AW1346" s="166"/>
      <c r="AX1346" s="166"/>
      <c r="AY1346" s="166"/>
      <c r="AZ1346" s="166"/>
      <c r="BA1346" s="166"/>
      <c r="BB1346" s="166"/>
      <c r="BC1346" s="166"/>
      <c r="BD1346" s="166"/>
      <c r="BE1346" s="166"/>
      <c r="BF1346" s="166"/>
      <c r="BG1346" s="166"/>
      <c r="BH1346" s="166"/>
    </row>
    <row r="1347" spans="1:33" ht="12.75">
      <c r="A1347" s="149" t="s">
        <v>214</v>
      </c>
      <c r="B1347" s="150" t="s">
        <v>158</v>
      </c>
      <c r="C1347" s="151" t="s">
        <v>159</v>
      </c>
      <c r="D1347" s="152"/>
      <c r="E1347" s="153"/>
      <c r="F1347" s="154"/>
      <c r="G1347" s="155">
        <f>SUMIF(AG1348:AG1395,"&lt;&gt;NOR",G1348:G1395)</f>
        <v>0</v>
      </c>
      <c r="H1347" s="156"/>
      <c r="I1347" s="156">
        <f>SUM(I1348:I1395)</f>
        <v>0</v>
      </c>
      <c r="J1347" s="156"/>
      <c r="K1347" s="156">
        <f>SUM(K1348:K1395)</f>
        <v>0</v>
      </c>
      <c r="L1347" s="156"/>
      <c r="M1347" s="156">
        <f>SUM(M1348:M1395)</f>
        <v>0</v>
      </c>
      <c r="N1347" s="156"/>
      <c r="O1347" s="156">
        <f>SUM(O1348:O1395)</f>
        <v>0</v>
      </c>
      <c r="P1347" s="156"/>
      <c r="Q1347" s="156">
        <f>SUM(Q1348:Q1395)</f>
        <v>0</v>
      </c>
      <c r="R1347" s="156"/>
      <c r="S1347" s="156"/>
      <c r="T1347" s="156"/>
      <c r="U1347" s="156"/>
      <c r="V1347" s="156">
        <f>SUM(V1348:V1395)</f>
        <v>0</v>
      </c>
      <c r="W1347" s="156"/>
      <c r="AG1347" s="1" t="s">
        <v>215</v>
      </c>
    </row>
    <row r="1348" spans="1:60" ht="22.5" outlineLevel="1">
      <c r="A1348" s="167">
        <v>473</v>
      </c>
      <c r="B1348" s="168" t="s">
        <v>1856</v>
      </c>
      <c r="C1348" s="169" t="s">
        <v>1857</v>
      </c>
      <c r="D1348" s="170" t="s">
        <v>288</v>
      </c>
      <c r="E1348" s="171">
        <v>211.464</v>
      </c>
      <c r="F1348" s="172"/>
      <c r="G1348" s="173">
        <f>ROUND(E1348*F1348,2)</f>
        <v>0</v>
      </c>
      <c r="H1348" s="164"/>
      <c r="I1348" s="165">
        <f>ROUND(E1348*H1348,2)</f>
        <v>0</v>
      </c>
      <c r="J1348" s="164"/>
      <c r="K1348" s="165">
        <f>ROUND(E1348*J1348,2)</f>
        <v>0</v>
      </c>
      <c r="L1348" s="165">
        <v>21</v>
      </c>
      <c r="M1348" s="165">
        <f>G1348*(1+L1348/100)</f>
        <v>0</v>
      </c>
      <c r="N1348" s="165">
        <v>0</v>
      </c>
      <c r="O1348" s="165">
        <f>ROUND(E1348*N1348,2)</f>
        <v>0</v>
      </c>
      <c r="P1348" s="165">
        <v>0</v>
      </c>
      <c r="Q1348" s="165">
        <f>ROUND(E1348*P1348,2)</f>
        <v>0</v>
      </c>
      <c r="R1348" s="165"/>
      <c r="S1348" s="165" t="s">
        <v>220</v>
      </c>
      <c r="T1348" s="165" t="s">
        <v>221</v>
      </c>
      <c r="U1348" s="165">
        <v>0</v>
      </c>
      <c r="V1348" s="165">
        <f>ROUND(E1348*U1348,2)</f>
        <v>0</v>
      </c>
      <c r="W1348" s="165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 t="s">
        <v>1123</v>
      </c>
      <c r="AH1348" s="166"/>
      <c r="AI1348" s="166"/>
      <c r="AJ1348" s="166"/>
      <c r="AK1348" s="166"/>
      <c r="AL1348" s="166"/>
      <c r="AM1348" s="166"/>
      <c r="AN1348" s="166"/>
      <c r="AO1348" s="166"/>
      <c r="AP1348" s="166"/>
      <c r="AQ1348" s="166"/>
      <c r="AR1348" s="166"/>
      <c r="AS1348" s="166"/>
      <c r="AT1348" s="166"/>
      <c r="AU1348" s="166"/>
      <c r="AV1348" s="166"/>
      <c r="AW1348" s="166"/>
      <c r="AX1348" s="166"/>
      <c r="AY1348" s="166"/>
      <c r="AZ1348" s="166"/>
      <c r="BA1348" s="166"/>
      <c r="BB1348" s="166"/>
      <c r="BC1348" s="166"/>
      <c r="BD1348" s="166"/>
      <c r="BE1348" s="166"/>
      <c r="BF1348" s="166"/>
      <c r="BG1348" s="166"/>
      <c r="BH1348" s="166"/>
    </row>
    <row r="1349" spans="1:60" ht="12.75" outlineLevel="1">
      <c r="A1349" s="182"/>
      <c r="B1349" s="183"/>
      <c r="C1349" s="184" t="s">
        <v>1858</v>
      </c>
      <c r="D1349" s="185"/>
      <c r="E1349" s="186">
        <v>25.344</v>
      </c>
      <c r="F1349" s="165"/>
      <c r="G1349" s="165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  <c r="U1349" s="165"/>
      <c r="V1349" s="165"/>
      <c r="W1349" s="165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 t="s">
        <v>267</v>
      </c>
      <c r="AH1349" s="166">
        <v>0</v>
      </c>
      <c r="AI1349" s="166"/>
      <c r="AJ1349" s="166"/>
      <c r="AK1349" s="166"/>
      <c r="AL1349" s="166"/>
      <c r="AM1349" s="166"/>
      <c r="AN1349" s="166"/>
      <c r="AO1349" s="166"/>
      <c r="AP1349" s="166"/>
      <c r="AQ1349" s="166"/>
      <c r="AR1349" s="166"/>
      <c r="AS1349" s="166"/>
      <c r="AT1349" s="166"/>
      <c r="AU1349" s="166"/>
      <c r="AV1349" s="166"/>
      <c r="AW1349" s="166"/>
      <c r="AX1349" s="166"/>
      <c r="AY1349" s="166"/>
      <c r="AZ1349" s="166"/>
      <c r="BA1349" s="166"/>
      <c r="BB1349" s="166"/>
      <c r="BC1349" s="166"/>
      <c r="BD1349" s="166"/>
      <c r="BE1349" s="166"/>
      <c r="BF1349" s="166"/>
      <c r="BG1349" s="166"/>
      <c r="BH1349" s="166"/>
    </row>
    <row r="1350" spans="1:60" ht="12.75" outlineLevel="1">
      <c r="A1350" s="182"/>
      <c r="B1350" s="183"/>
      <c r="C1350" s="184" t="s">
        <v>1859</v>
      </c>
      <c r="D1350" s="185"/>
      <c r="E1350" s="186">
        <v>21.12</v>
      </c>
      <c r="F1350" s="165"/>
      <c r="G1350" s="165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  <c r="U1350" s="165"/>
      <c r="V1350" s="165"/>
      <c r="W1350" s="165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 t="s">
        <v>267</v>
      </c>
      <c r="AH1350" s="166">
        <v>0</v>
      </c>
      <c r="AI1350" s="166"/>
      <c r="AJ1350" s="166"/>
      <c r="AK1350" s="166"/>
      <c r="AL1350" s="166"/>
      <c r="AM1350" s="166"/>
      <c r="AN1350" s="166"/>
      <c r="AO1350" s="166"/>
      <c r="AP1350" s="166"/>
      <c r="AQ1350" s="166"/>
      <c r="AR1350" s="166"/>
      <c r="AS1350" s="166"/>
      <c r="AT1350" s="166"/>
      <c r="AU1350" s="166"/>
      <c r="AV1350" s="166"/>
      <c r="AW1350" s="166"/>
      <c r="AX1350" s="166"/>
      <c r="AY1350" s="166"/>
      <c r="AZ1350" s="166"/>
      <c r="BA1350" s="166"/>
      <c r="BB1350" s="166"/>
      <c r="BC1350" s="166"/>
      <c r="BD1350" s="166"/>
      <c r="BE1350" s="166"/>
      <c r="BF1350" s="166"/>
      <c r="BG1350" s="166"/>
      <c r="BH1350" s="166"/>
    </row>
    <row r="1351" spans="1:60" ht="12.75" outlineLevel="1">
      <c r="A1351" s="182"/>
      <c r="B1351" s="183"/>
      <c r="C1351" s="184" t="s">
        <v>1860</v>
      </c>
      <c r="D1351" s="185"/>
      <c r="E1351" s="186">
        <v>154</v>
      </c>
      <c r="F1351" s="165"/>
      <c r="G1351" s="165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  <c r="U1351" s="165"/>
      <c r="V1351" s="165"/>
      <c r="W1351" s="165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 t="s">
        <v>267</v>
      </c>
      <c r="AH1351" s="166">
        <v>0</v>
      </c>
      <c r="AI1351" s="166"/>
      <c r="AJ1351" s="166"/>
      <c r="AK1351" s="166"/>
      <c r="AL1351" s="166"/>
      <c r="AM1351" s="166"/>
      <c r="AN1351" s="166"/>
      <c r="AO1351" s="166"/>
      <c r="AP1351" s="166"/>
      <c r="AQ1351" s="166"/>
      <c r="AR1351" s="166"/>
      <c r="AS1351" s="166"/>
      <c r="AT1351" s="166"/>
      <c r="AU1351" s="166"/>
      <c r="AV1351" s="166"/>
      <c r="AW1351" s="166"/>
      <c r="AX1351" s="166"/>
      <c r="AY1351" s="166"/>
      <c r="AZ1351" s="166"/>
      <c r="BA1351" s="166"/>
      <c r="BB1351" s="166"/>
      <c r="BC1351" s="166"/>
      <c r="BD1351" s="166"/>
      <c r="BE1351" s="166"/>
      <c r="BF1351" s="166"/>
      <c r="BG1351" s="166"/>
      <c r="BH1351" s="166"/>
    </row>
    <row r="1352" spans="1:60" ht="12.75" outlineLevel="1">
      <c r="A1352" s="182"/>
      <c r="B1352" s="183"/>
      <c r="C1352" s="184" t="s">
        <v>1861</v>
      </c>
      <c r="D1352" s="185"/>
      <c r="E1352" s="186">
        <v>11</v>
      </c>
      <c r="F1352" s="165"/>
      <c r="G1352" s="165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  <c r="U1352" s="165"/>
      <c r="V1352" s="165"/>
      <c r="W1352" s="165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 t="s">
        <v>267</v>
      </c>
      <c r="AH1352" s="166">
        <v>0</v>
      </c>
      <c r="AI1352" s="166"/>
      <c r="AJ1352" s="166"/>
      <c r="AK1352" s="166"/>
      <c r="AL1352" s="166"/>
      <c r="AM1352" s="166"/>
      <c r="AN1352" s="166"/>
      <c r="AO1352" s="166"/>
      <c r="AP1352" s="166"/>
      <c r="AQ1352" s="166"/>
      <c r="AR1352" s="166"/>
      <c r="AS1352" s="166"/>
      <c r="AT1352" s="166"/>
      <c r="AU1352" s="166"/>
      <c r="AV1352" s="166"/>
      <c r="AW1352" s="166"/>
      <c r="AX1352" s="166"/>
      <c r="AY1352" s="166"/>
      <c r="AZ1352" s="166"/>
      <c r="BA1352" s="166"/>
      <c r="BB1352" s="166"/>
      <c r="BC1352" s="166"/>
      <c r="BD1352" s="166"/>
      <c r="BE1352" s="166"/>
      <c r="BF1352" s="166"/>
      <c r="BG1352" s="166"/>
      <c r="BH1352" s="166"/>
    </row>
    <row r="1353" spans="1:60" ht="12.75" outlineLevel="1">
      <c r="A1353" s="167">
        <v>474</v>
      </c>
      <c r="B1353" s="168" t="s">
        <v>1862</v>
      </c>
      <c r="C1353" s="169" t="s">
        <v>1863</v>
      </c>
      <c r="D1353" s="170" t="s">
        <v>1271</v>
      </c>
      <c r="E1353" s="171">
        <v>44</v>
      </c>
      <c r="F1353" s="172"/>
      <c r="G1353" s="173">
        <f>ROUND(E1353*F1353,2)</f>
        <v>0</v>
      </c>
      <c r="H1353" s="164"/>
      <c r="I1353" s="165">
        <f>ROUND(E1353*H1353,2)</f>
        <v>0</v>
      </c>
      <c r="J1353" s="164"/>
      <c r="K1353" s="165">
        <f>ROUND(E1353*J1353,2)</f>
        <v>0</v>
      </c>
      <c r="L1353" s="165">
        <v>21</v>
      </c>
      <c r="M1353" s="165">
        <f>G1353*(1+L1353/100)</f>
        <v>0</v>
      </c>
      <c r="N1353" s="165">
        <v>0</v>
      </c>
      <c r="O1353" s="165">
        <f>ROUND(E1353*N1353,2)</f>
        <v>0</v>
      </c>
      <c r="P1353" s="165">
        <v>0</v>
      </c>
      <c r="Q1353" s="165">
        <f>ROUND(E1353*P1353,2)</f>
        <v>0</v>
      </c>
      <c r="R1353" s="165"/>
      <c r="S1353" s="165" t="s">
        <v>243</v>
      </c>
      <c r="T1353" s="165" t="s">
        <v>221</v>
      </c>
      <c r="U1353" s="165">
        <v>0</v>
      </c>
      <c r="V1353" s="165">
        <f>ROUND(E1353*U1353,2)</f>
        <v>0</v>
      </c>
      <c r="W1353" s="165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 t="s">
        <v>282</v>
      </c>
      <c r="AH1353" s="166"/>
      <c r="AI1353" s="166"/>
      <c r="AJ1353" s="166"/>
      <c r="AK1353" s="166"/>
      <c r="AL1353" s="166"/>
      <c r="AM1353" s="166"/>
      <c r="AN1353" s="166"/>
      <c r="AO1353" s="166"/>
      <c r="AP1353" s="166"/>
      <c r="AQ1353" s="166"/>
      <c r="AR1353" s="166"/>
      <c r="AS1353" s="166"/>
      <c r="AT1353" s="166"/>
      <c r="AU1353" s="166"/>
      <c r="AV1353" s="166"/>
      <c r="AW1353" s="166"/>
      <c r="AX1353" s="166"/>
      <c r="AY1353" s="166"/>
      <c r="AZ1353" s="166"/>
      <c r="BA1353" s="166"/>
      <c r="BB1353" s="166"/>
      <c r="BC1353" s="166"/>
      <c r="BD1353" s="166"/>
      <c r="BE1353" s="166"/>
      <c r="BF1353" s="166"/>
      <c r="BG1353" s="166"/>
      <c r="BH1353" s="166"/>
    </row>
    <row r="1354" spans="1:60" ht="12.75" outlineLevel="1">
      <c r="A1354" s="182"/>
      <c r="B1354" s="183"/>
      <c r="C1354" s="184" t="s">
        <v>1864</v>
      </c>
      <c r="D1354" s="185"/>
      <c r="E1354" s="186">
        <v>39</v>
      </c>
      <c r="F1354" s="165"/>
      <c r="G1354" s="165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  <c r="U1354" s="165"/>
      <c r="V1354" s="165"/>
      <c r="W1354" s="165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 t="s">
        <v>267</v>
      </c>
      <c r="AH1354" s="166">
        <v>0</v>
      </c>
      <c r="AI1354" s="166"/>
      <c r="AJ1354" s="166"/>
      <c r="AK1354" s="166"/>
      <c r="AL1354" s="166"/>
      <c r="AM1354" s="166"/>
      <c r="AN1354" s="166"/>
      <c r="AO1354" s="166"/>
      <c r="AP1354" s="166"/>
      <c r="AQ1354" s="166"/>
      <c r="AR1354" s="166"/>
      <c r="AS1354" s="166"/>
      <c r="AT1354" s="166"/>
      <c r="AU1354" s="166"/>
      <c r="AV1354" s="166"/>
      <c r="AW1354" s="166"/>
      <c r="AX1354" s="166"/>
      <c r="AY1354" s="166"/>
      <c r="AZ1354" s="166"/>
      <c r="BA1354" s="166"/>
      <c r="BB1354" s="166"/>
      <c r="BC1354" s="166"/>
      <c r="BD1354" s="166"/>
      <c r="BE1354" s="166"/>
      <c r="BF1354" s="166"/>
      <c r="BG1354" s="166"/>
      <c r="BH1354" s="166"/>
    </row>
    <row r="1355" spans="1:60" ht="12.75" outlineLevel="1">
      <c r="A1355" s="182"/>
      <c r="B1355" s="183"/>
      <c r="C1355" s="184" t="s">
        <v>1865</v>
      </c>
      <c r="D1355" s="185"/>
      <c r="E1355" s="186">
        <v>5</v>
      </c>
      <c r="F1355" s="165"/>
      <c r="G1355" s="165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  <c r="U1355" s="165"/>
      <c r="V1355" s="165"/>
      <c r="W1355" s="165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 t="s">
        <v>267</v>
      </c>
      <c r="AH1355" s="166">
        <v>0</v>
      </c>
      <c r="AI1355" s="166"/>
      <c r="AJ1355" s="166"/>
      <c r="AK1355" s="166"/>
      <c r="AL1355" s="166"/>
      <c r="AM1355" s="166"/>
      <c r="AN1355" s="166"/>
      <c r="AO1355" s="166"/>
      <c r="AP1355" s="166"/>
      <c r="AQ1355" s="166"/>
      <c r="AR1355" s="166"/>
      <c r="AS1355" s="166"/>
      <c r="AT1355" s="166"/>
      <c r="AU1355" s="166"/>
      <c r="AV1355" s="166"/>
      <c r="AW1355" s="166"/>
      <c r="AX1355" s="166"/>
      <c r="AY1355" s="166"/>
      <c r="AZ1355" s="166"/>
      <c r="BA1355" s="166"/>
      <c r="BB1355" s="166"/>
      <c r="BC1355" s="166"/>
      <c r="BD1355" s="166"/>
      <c r="BE1355" s="166"/>
      <c r="BF1355" s="166"/>
      <c r="BG1355" s="166"/>
      <c r="BH1355" s="166"/>
    </row>
    <row r="1356" spans="1:60" ht="22.5" outlineLevel="1">
      <c r="A1356" s="167">
        <v>475</v>
      </c>
      <c r="B1356" s="168" t="s">
        <v>1866</v>
      </c>
      <c r="C1356" s="169" t="s">
        <v>1867</v>
      </c>
      <c r="D1356" s="170" t="s">
        <v>288</v>
      </c>
      <c r="E1356" s="171">
        <v>433.44436</v>
      </c>
      <c r="F1356" s="172"/>
      <c r="G1356" s="173">
        <f>ROUND(E1356*F1356,2)</f>
        <v>0</v>
      </c>
      <c r="H1356" s="164"/>
      <c r="I1356" s="165">
        <f>ROUND(E1356*H1356,2)</f>
        <v>0</v>
      </c>
      <c r="J1356" s="164"/>
      <c r="K1356" s="165">
        <f>ROUND(E1356*J1356,2)</f>
        <v>0</v>
      </c>
      <c r="L1356" s="165">
        <v>21</v>
      </c>
      <c r="M1356" s="165">
        <f>G1356*(1+L1356/100)</f>
        <v>0</v>
      </c>
      <c r="N1356" s="165">
        <v>0</v>
      </c>
      <c r="O1356" s="165">
        <f>ROUND(E1356*N1356,2)</f>
        <v>0</v>
      </c>
      <c r="P1356" s="165">
        <v>0</v>
      </c>
      <c r="Q1356" s="165">
        <f>ROUND(E1356*P1356,2)</f>
        <v>0</v>
      </c>
      <c r="R1356" s="165"/>
      <c r="S1356" s="165" t="s">
        <v>220</v>
      </c>
      <c r="T1356" s="165" t="s">
        <v>221</v>
      </c>
      <c r="U1356" s="165">
        <v>0</v>
      </c>
      <c r="V1356" s="165">
        <f>ROUND(E1356*U1356,2)</f>
        <v>0</v>
      </c>
      <c r="W1356" s="165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 t="s">
        <v>1123</v>
      </c>
      <c r="AH1356" s="166"/>
      <c r="AI1356" s="166"/>
      <c r="AJ1356" s="166"/>
      <c r="AK1356" s="166"/>
      <c r="AL1356" s="166"/>
      <c r="AM1356" s="166"/>
      <c r="AN1356" s="166"/>
      <c r="AO1356" s="166"/>
      <c r="AP1356" s="166"/>
      <c r="AQ1356" s="166"/>
      <c r="AR1356" s="166"/>
      <c r="AS1356" s="166"/>
      <c r="AT1356" s="166"/>
      <c r="AU1356" s="166"/>
      <c r="AV1356" s="166"/>
      <c r="AW1356" s="166"/>
      <c r="AX1356" s="166"/>
      <c r="AY1356" s="166"/>
      <c r="AZ1356" s="166"/>
      <c r="BA1356" s="166"/>
      <c r="BB1356" s="166"/>
      <c r="BC1356" s="166"/>
      <c r="BD1356" s="166"/>
      <c r="BE1356" s="166"/>
      <c r="BF1356" s="166"/>
      <c r="BG1356" s="166"/>
      <c r="BH1356" s="166"/>
    </row>
    <row r="1357" spans="1:60" ht="12.75" outlineLevel="1">
      <c r="A1357" s="182"/>
      <c r="B1357" s="183"/>
      <c r="C1357" s="184" t="s">
        <v>1585</v>
      </c>
      <c r="D1357" s="185"/>
      <c r="E1357" s="186"/>
      <c r="F1357" s="165"/>
      <c r="G1357" s="165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  <c r="U1357" s="165"/>
      <c r="V1357" s="165"/>
      <c r="W1357" s="165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 t="s">
        <v>267</v>
      </c>
      <c r="AH1357" s="166">
        <v>0</v>
      </c>
      <c r="AI1357" s="166"/>
      <c r="AJ1357" s="166"/>
      <c r="AK1357" s="166"/>
      <c r="AL1357" s="166"/>
      <c r="AM1357" s="166"/>
      <c r="AN1357" s="166"/>
      <c r="AO1357" s="166"/>
      <c r="AP1357" s="166"/>
      <c r="AQ1357" s="166"/>
      <c r="AR1357" s="166"/>
      <c r="AS1357" s="166"/>
      <c r="AT1357" s="166"/>
      <c r="AU1357" s="166"/>
      <c r="AV1357" s="166"/>
      <c r="AW1357" s="166"/>
      <c r="AX1357" s="166"/>
      <c r="AY1357" s="166"/>
      <c r="AZ1357" s="166"/>
      <c r="BA1357" s="166"/>
      <c r="BB1357" s="166"/>
      <c r="BC1357" s="166"/>
      <c r="BD1357" s="166"/>
      <c r="BE1357" s="166"/>
      <c r="BF1357" s="166"/>
      <c r="BG1357" s="166"/>
      <c r="BH1357" s="166"/>
    </row>
    <row r="1358" spans="1:60" ht="12.75" outlineLevel="1">
      <c r="A1358" s="182"/>
      <c r="B1358" s="183"/>
      <c r="C1358" s="184" t="s">
        <v>1868</v>
      </c>
      <c r="D1358" s="185"/>
      <c r="E1358" s="186">
        <v>7.392</v>
      </c>
      <c r="F1358" s="165"/>
      <c r="G1358" s="165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  <c r="U1358" s="165"/>
      <c r="V1358" s="165"/>
      <c r="W1358" s="165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 t="s">
        <v>267</v>
      </c>
      <c r="AH1358" s="166">
        <v>0</v>
      </c>
      <c r="AI1358" s="166"/>
      <c r="AJ1358" s="166"/>
      <c r="AK1358" s="166"/>
      <c r="AL1358" s="166"/>
      <c r="AM1358" s="166"/>
      <c r="AN1358" s="166"/>
      <c r="AO1358" s="166"/>
      <c r="AP1358" s="166"/>
      <c r="AQ1358" s="166"/>
      <c r="AR1358" s="166"/>
      <c r="AS1358" s="166"/>
      <c r="AT1358" s="166"/>
      <c r="AU1358" s="166"/>
      <c r="AV1358" s="166"/>
      <c r="AW1358" s="166"/>
      <c r="AX1358" s="166"/>
      <c r="AY1358" s="166"/>
      <c r="AZ1358" s="166"/>
      <c r="BA1358" s="166"/>
      <c r="BB1358" s="166"/>
      <c r="BC1358" s="166"/>
      <c r="BD1358" s="166"/>
      <c r="BE1358" s="166"/>
      <c r="BF1358" s="166"/>
      <c r="BG1358" s="166"/>
      <c r="BH1358" s="166"/>
    </row>
    <row r="1359" spans="1:60" ht="12.75" outlineLevel="1">
      <c r="A1359" s="182"/>
      <c r="B1359" s="183"/>
      <c r="C1359" s="184" t="s">
        <v>1869</v>
      </c>
      <c r="D1359" s="185"/>
      <c r="E1359" s="186">
        <v>0.704</v>
      </c>
      <c r="F1359" s="165"/>
      <c r="G1359" s="165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  <c r="U1359" s="165"/>
      <c r="V1359" s="165"/>
      <c r="W1359" s="165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 t="s">
        <v>267</v>
      </c>
      <c r="AH1359" s="166">
        <v>0</v>
      </c>
      <c r="AI1359" s="166"/>
      <c r="AJ1359" s="166"/>
      <c r="AK1359" s="166"/>
      <c r="AL1359" s="166"/>
      <c r="AM1359" s="166"/>
      <c r="AN1359" s="166"/>
      <c r="AO1359" s="166"/>
      <c r="AP1359" s="166"/>
      <c r="AQ1359" s="166"/>
      <c r="AR1359" s="166"/>
      <c r="AS1359" s="166"/>
      <c r="AT1359" s="166"/>
      <c r="AU1359" s="166"/>
      <c r="AV1359" s="166"/>
      <c r="AW1359" s="166"/>
      <c r="AX1359" s="166"/>
      <c r="AY1359" s="166"/>
      <c r="AZ1359" s="166"/>
      <c r="BA1359" s="166"/>
      <c r="BB1359" s="166"/>
      <c r="BC1359" s="166"/>
      <c r="BD1359" s="166"/>
      <c r="BE1359" s="166"/>
      <c r="BF1359" s="166"/>
      <c r="BG1359" s="166"/>
      <c r="BH1359" s="166"/>
    </row>
    <row r="1360" spans="1:60" ht="12.75" outlineLevel="1">
      <c r="A1360" s="182"/>
      <c r="B1360" s="183"/>
      <c r="C1360" s="184" t="s">
        <v>1870</v>
      </c>
      <c r="D1360" s="185"/>
      <c r="E1360" s="186">
        <v>6.16</v>
      </c>
      <c r="F1360" s="165"/>
      <c r="G1360" s="165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  <c r="U1360" s="165"/>
      <c r="V1360" s="165"/>
      <c r="W1360" s="165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 t="s">
        <v>267</v>
      </c>
      <c r="AH1360" s="166">
        <v>0</v>
      </c>
      <c r="AI1360" s="166"/>
      <c r="AJ1360" s="166"/>
      <c r="AK1360" s="166"/>
      <c r="AL1360" s="166"/>
      <c r="AM1360" s="166"/>
      <c r="AN1360" s="166"/>
      <c r="AO1360" s="166"/>
      <c r="AP1360" s="166"/>
      <c r="AQ1360" s="166"/>
      <c r="AR1360" s="166"/>
      <c r="AS1360" s="166"/>
      <c r="AT1360" s="166"/>
      <c r="AU1360" s="166"/>
      <c r="AV1360" s="166"/>
      <c r="AW1360" s="166"/>
      <c r="AX1360" s="166"/>
      <c r="AY1360" s="166"/>
      <c r="AZ1360" s="166"/>
      <c r="BA1360" s="166"/>
      <c r="BB1360" s="166"/>
      <c r="BC1360" s="166"/>
      <c r="BD1360" s="166"/>
      <c r="BE1360" s="166"/>
      <c r="BF1360" s="166"/>
      <c r="BG1360" s="166"/>
      <c r="BH1360" s="166"/>
    </row>
    <row r="1361" spans="1:60" ht="12.75" outlineLevel="1">
      <c r="A1361" s="182"/>
      <c r="B1361" s="183"/>
      <c r="C1361" s="184" t="s">
        <v>1871</v>
      </c>
      <c r="D1361" s="185"/>
      <c r="E1361" s="186">
        <v>8.8</v>
      </c>
      <c r="F1361" s="165"/>
      <c r="G1361" s="165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  <c r="U1361" s="165"/>
      <c r="V1361" s="165"/>
      <c r="W1361" s="165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 t="s">
        <v>267</v>
      </c>
      <c r="AH1361" s="166">
        <v>0</v>
      </c>
      <c r="AI1361" s="166"/>
      <c r="AJ1361" s="166"/>
      <c r="AK1361" s="166"/>
      <c r="AL1361" s="166"/>
      <c r="AM1361" s="166"/>
      <c r="AN1361" s="166"/>
      <c r="AO1361" s="166"/>
      <c r="AP1361" s="166"/>
      <c r="AQ1361" s="166"/>
      <c r="AR1361" s="166"/>
      <c r="AS1361" s="166"/>
      <c r="AT1361" s="166"/>
      <c r="AU1361" s="166"/>
      <c r="AV1361" s="166"/>
      <c r="AW1361" s="166"/>
      <c r="AX1361" s="166"/>
      <c r="AY1361" s="166"/>
      <c r="AZ1361" s="166"/>
      <c r="BA1361" s="166"/>
      <c r="BB1361" s="166"/>
      <c r="BC1361" s="166"/>
      <c r="BD1361" s="166"/>
      <c r="BE1361" s="166"/>
      <c r="BF1361" s="166"/>
      <c r="BG1361" s="166"/>
      <c r="BH1361" s="166"/>
    </row>
    <row r="1362" spans="1:60" ht="12.75" outlineLevel="1">
      <c r="A1362" s="182"/>
      <c r="B1362" s="183"/>
      <c r="C1362" s="193" t="s">
        <v>407</v>
      </c>
      <c r="D1362" s="194"/>
      <c r="E1362" s="195">
        <v>23.056</v>
      </c>
      <c r="F1362" s="165"/>
      <c r="G1362" s="165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  <c r="U1362" s="165"/>
      <c r="V1362" s="165"/>
      <c r="W1362" s="165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 t="s">
        <v>267</v>
      </c>
      <c r="AH1362" s="166">
        <v>1</v>
      </c>
      <c r="AI1362" s="166"/>
      <c r="AJ1362" s="166"/>
      <c r="AK1362" s="166"/>
      <c r="AL1362" s="166"/>
      <c r="AM1362" s="166"/>
      <c r="AN1362" s="166"/>
      <c r="AO1362" s="166"/>
      <c r="AP1362" s="166"/>
      <c r="AQ1362" s="166"/>
      <c r="AR1362" s="166"/>
      <c r="AS1362" s="166"/>
      <c r="AT1362" s="166"/>
      <c r="AU1362" s="166"/>
      <c r="AV1362" s="166"/>
      <c r="AW1362" s="166"/>
      <c r="AX1362" s="166"/>
      <c r="AY1362" s="166"/>
      <c r="AZ1362" s="166"/>
      <c r="BA1362" s="166"/>
      <c r="BB1362" s="166"/>
      <c r="BC1362" s="166"/>
      <c r="BD1362" s="166"/>
      <c r="BE1362" s="166"/>
      <c r="BF1362" s="166"/>
      <c r="BG1362" s="166"/>
      <c r="BH1362" s="166"/>
    </row>
    <row r="1363" spans="1:60" ht="22.5" outlineLevel="1">
      <c r="A1363" s="182"/>
      <c r="B1363" s="183"/>
      <c r="C1363" s="184" t="s">
        <v>1872</v>
      </c>
      <c r="D1363" s="185"/>
      <c r="E1363" s="186">
        <v>13.8204</v>
      </c>
      <c r="F1363" s="165"/>
      <c r="G1363" s="165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  <c r="U1363" s="165"/>
      <c r="V1363" s="165"/>
      <c r="W1363" s="165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 t="s">
        <v>267</v>
      </c>
      <c r="AH1363" s="166">
        <v>0</v>
      </c>
      <c r="AI1363" s="166"/>
      <c r="AJ1363" s="166"/>
      <c r="AK1363" s="166"/>
      <c r="AL1363" s="166"/>
      <c r="AM1363" s="166"/>
      <c r="AN1363" s="166"/>
      <c r="AO1363" s="166"/>
      <c r="AP1363" s="166"/>
      <c r="AQ1363" s="166"/>
      <c r="AR1363" s="166"/>
      <c r="AS1363" s="166"/>
      <c r="AT1363" s="166"/>
      <c r="AU1363" s="166"/>
      <c r="AV1363" s="166"/>
      <c r="AW1363" s="166"/>
      <c r="AX1363" s="166"/>
      <c r="AY1363" s="166"/>
      <c r="AZ1363" s="166"/>
      <c r="BA1363" s="166"/>
      <c r="BB1363" s="166"/>
      <c r="BC1363" s="166"/>
      <c r="BD1363" s="166"/>
      <c r="BE1363" s="166"/>
      <c r="BF1363" s="166"/>
      <c r="BG1363" s="166"/>
      <c r="BH1363" s="166"/>
    </row>
    <row r="1364" spans="1:60" ht="12.75" outlineLevel="1">
      <c r="A1364" s="182"/>
      <c r="B1364" s="183"/>
      <c r="C1364" s="193" t="s">
        <v>407</v>
      </c>
      <c r="D1364" s="194"/>
      <c r="E1364" s="195">
        <v>13.8204</v>
      </c>
      <c r="F1364" s="165"/>
      <c r="G1364" s="165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  <c r="U1364" s="165"/>
      <c r="V1364" s="165"/>
      <c r="W1364" s="165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 t="s">
        <v>267</v>
      </c>
      <c r="AH1364" s="166">
        <v>1</v>
      </c>
      <c r="AI1364" s="166"/>
      <c r="AJ1364" s="166"/>
      <c r="AK1364" s="166"/>
      <c r="AL1364" s="166"/>
      <c r="AM1364" s="166"/>
      <c r="AN1364" s="166"/>
      <c r="AO1364" s="166"/>
      <c r="AP1364" s="166"/>
      <c r="AQ1364" s="166"/>
      <c r="AR1364" s="166"/>
      <c r="AS1364" s="166"/>
      <c r="AT1364" s="166"/>
      <c r="AU1364" s="166"/>
      <c r="AV1364" s="166"/>
      <c r="AW1364" s="166"/>
      <c r="AX1364" s="166"/>
      <c r="AY1364" s="166"/>
      <c r="AZ1364" s="166"/>
      <c r="BA1364" s="166"/>
      <c r="BB1364" s="166"/>
      <c r="BC1364" s="166"/>
      <c r="BD1364" s="166"/>
      <c r="BE1364" s="166"/>
      <c r="BF1364" s="166"/>
      <c r="BG1364" s="166"/>
      <c r="BH1364" s="166"/>
    </row>
    <row r="1365" spans="1:60" ht="12.75" outlineLevel="1">
      <c r="A1365" s="182"/>
      <c r="B1365" s="183"/>
      <c r="C1365" s="184" t="s">
        <v>454</v>
      </c>
      <c r="D1365" s="185"/>
      <c r="E1365" s="186"/>
      <c r="F1365" s="165"/>
      <c r="G1365" s="165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  <c r="U1365" s="165"/>
      <c r="V1365" s="165"/>
      <c r="W1365" s="165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 t="s">
        <v>267</v>
      </c>
      <c r="AH1365" s="166">
        <v>0</v>
      </c>
      <c r="AI1365" s="166"/>
      <c r="AJ1365" s="166"/>
      <c r="AK1365" s="166"/>
      <c r="AL1365" s="166"/>
      <c r="AM1365" s="166"/>
      <c r="AN1365" s="166"/>
      <c r="AO1365" s="166"/>
      <c r="AP1365" s="166"/>
      <c r="AQ1365" s="166"/>
      <c r="AR1365" s="166"/>
      <c r="AS1365" s="166"/>
      <c r="AT1365" s="166"/>
      <c r="AU1365" s="166"/>
      <c r="AV1365" s="166"/>
      <c r="AW1365" s="166"/>
      <c r="AX1365" s="166"/>
      <c r="AY1365" s="166"/>
      <c r="AZ1365" s="166"/>
      <c r="BA1365" s="166"/>
      <c r="BB1365" s="166"/>
      <c r="BC1365" s="166"/>
      <c r="BD1365" s="166"/>
      <c r="BE1365" s="166"/>
      <c r="BF1365" s="166"/>
      <c r="BG1365" s="166"/>
      <c r="BH1365" s="166"/>
    </row>
    <row r="1366" spans="1:60" ht="12.75" outlineLevel="1">
      <c r="A1366" s="182"/>
      <c r="B1366" s="183"/>
      <c r="C1366" s="184" t="s">
        <v>1873</v>
      </c>
      <c r="D1366" s="185"/>
      <c r="E1366" s="186">
        <v>83.2832</v>
      </c>
      <c r="F1366" s="165"/>
      <c r="G1366" s="165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  <c r="U1366" s="165"/>
      <c r="V1366" s="165"/>
      <c r="W1366" s="165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 t="s">
        <v>267</v>
      </c>
      <c r="AH1366" s="166">
        <v>0</v>
      </c>
      <c r="AI1366" s="166"/>
      <c r="AJ1366" s="166"/>
      <c r="AK1366" s="166"/>
      <c r="AL1366" s="166"/>
      <c r="AM1366" s="166"/>
      <c r="AN1366" s="166"/>
      <c r="AO1366" s="166"/>
      <c r="AP1366" s="166"/>
      <c r="AQ1366" s="166"/>
      <c r="AR1366" s="166"/>
      <c r="AS1366" s="166"/>
      <c r="AT1366" s="166"/>
      <c r="AU1366" s="166"/>
      <c r="AV1366" s="166"/>
      <c r="AW1366" s="166"/>
      <c r="AX1366" s="166"/>
      <c r="AY1366" s="166"/>
      <c r="AZ1366" s="166"/>
      <c r="BA1366" s="166"/>
      <c r="BB1366" s="166"/>
      <c r="BC1366" s="166"/>
      <c r="BD1366" s="166"/>
      <c r="BE1366" s="166"/>
      <c r="BF1366" s="166"/>
      <c r="BG1366" s="166"/>
      <c r="BH1366" s="166"/>
    </row>
    <row r="1367" spans="1:60" ht="12.75" outlineLevel="1">
      <c r="A1367" s="182"/>
      <c r="B1367" s="183"/>
      <c r="C1367" s="184" t="s">
        <v>1874</v>
      </c>
      <c r="D1367" s="185"/>
      <c r="E1367" s="186">
        <v>122.81984</v>
      </c>
      <c r="F1367" s="165"/>
      <c r="G1367" s="165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  <c r="U1367" s="165"/>
      <c r="V1367" s="165"/>
      <c r="W1367" s="165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 t="s">
        <v>267</v>
      </c>
      <c r="AH1367" s="166">
        <v>0</v>
      </c>
      <c r="AI1367" s="166"/>
      <c r="AJ1367" s="166"/>
      <c r="AK1367" s="166"/>
      <c r="AL1367" s="166"/>
      <c r="AM1367" s="166"/>
      <c r="AN1367" s="166"/>
      <c r="AO1367" s="166"/>
      <c r="AP1367" s="166"/>
      <c r="AQ1367" s="166"/>
      <c r="AR1367" s="166"/>
      <c r="AS1367" s="166"/>
      <c r="AT1367" s="166"/>
      <c r="AU1367" s="166"/>
      <c r="AV1367" s="166"/>
      <c r="AW1367" s="166"/>
      <c r="AX1367" s="166"/>
      <c r="AY1367" s="166"/>
      <c r="AZ1367" s="166"/>
      <c r="BA1367" s="166"/>
      <c r="BB1367" s="166"/>
      <c r="BC1367" s="166"/>
      <c r="BD1367" s="166"/>
      <c r="BE1367" s="166"/>
      <c r="BF1367" s="166"/>
      <c r="BG1367" s="166"/>
      <c r="BH1367" s="166"/>
    </row>
    <row r="1368" spans="1:60" ht="12.75" outlineLevel="1">
      <c r="A1368" s="182"/>
      <c r="B1368" s="183"/>
      <c r="C1368" s="184" t="s">
        <v>1875</v>
      </c>
      <c r="D1368" s="185"/>
      <c r="E1368" s="186">
        <v>77.89056</v>
      </c>
      <c r="F1368" s="165"/>
      <c r="G1368" s="165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  <c r="U1368" s="165"/>
      <c r="V1368" s="165"/>
      <c r="W1368" s="165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 t="s">
        <v>267</v>
      </c>
      <c r="AH1368" s="166">
        <v>0</v>
      </c>
      <c r="AI1368" s="166"/>
      <c r="AJ1368" s="166"/>
      <c r="AK1368" s="166"/>
      <c r="AL1368" s="166"/>
      <c r="AM1368" s="166"/>
      <c r="AN1368" s="166"/>
      <c r="AO1368" s="166"/>
      <c r="AP1368" s="166"/>
      <c r="AQ1368" s="166"/>
      <c r="AR1368" s="166"/>
      <c r="AS1368" s="166"/>
      <c r="AT1368" s="166"/>
      <c r="AU1368" s="166"/>
      <c r="AV1368" s="166"/>
      <c r="AW1368" s="166"/>
      <c r="AX1368" s="166"/>
      <c r="AY1368" s="166"/>
      <c r="AZ1368" s="166"/>
      <c r="BA1368" s="166"/>
      <c r="BB1368" s="166"/>
      <c r="BC1368" s="166"/>
      <c r="BD1368" s="166"/>
      <c r="BE1368" s="166"/>
      <c r="BF1368" s="166"/>
      <c r="BG1368" s="166"/>
      <c r="BH1368" s="166"/>
    </row>
    <row r="1369" spans="1:60" ht="12.75" outlineLevel="1">
      <c r="A1369" s="182"/>
      <c r="B1369" s="183"/>
      <c r="C1369" s="184" t="s">
        <v>1876</v>
      </c>
      <c r="D1369" s="185"/>
      <c r="E1369" s="186">
        <v>10.81344</v>
      </c>
      <c r="F1369" s="165"/>
      <c r="G1369" s="165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  <c r="U1369" s="165"/>
      <c r="V1369" s="165"/>
      <c r="W1369" s="165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 t="s">
        <v>267</v>
      </c>
      <c r="AH1369" s="166">
        <v>0</v>
      </c>
      <c r="AI1369" s="166"/>
      <c r="AJ1369" s="166"/>
      <c r="AK1369" s="166"/>
      <c r="AL1369" s="166"/>
      <c r="AM1369" s="166"/>
      <c r="AN1369" s="166"/>
      <c r="AO1369" s="166"/>
      <c r="AP1369" s="166"/>
      <c r="AQ1369" s="166"/>
      <c r="AR1369" s="166"/>
      <c r="AS1369" s="166"/>
      <c r="AT1369" s="166"/>
      <c r="AU1369" s="166"/>
      <c r="AV1369" s="166"/>
      <c r="AW1369" s="166"/>
      <c r="AX1369" s="166"/>
      <c r="AY1369" s="166"/>
      <c r="AZ1369" s="166"/>
      <c r="BA1369" s="166"/>
      <c r="BB1369" s="166"/>
      <c r="BC1369" s="166"/>
      <c r="BD1369" s="166"/>
      <c r="BE1369" s="166"/>
      <c r="BF1369" s="166"/>
      <c r="BG1369" s="166"/>
      <c r="BH1369" s="166"/>
    </row>
    <row r="1370" spans="1:60" ht="12.75" outlineLevel="1">
      <c r="A1370" s="182"/>
      <c r="B1370" s="183"/>
      <c r="C1370" s="184" t="s">
        <v>1877</v>
      </c>
      <c r="D1370" s="185"/>
      <c r="E1370" s="186">
        <v>17.03196</v>
      </c>
      <c r="F1370" s="165"/>
      <c r="G1370" s="165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  <c r="U1370" s="165"/>
      <c r="V1370" s="165"/>
      <c r="W1370" s="165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 t="s">
        <v>267</v>
      </c>
      <c r="AH1370" s="166">
        <v>0</v>
      </c>
      <c r="AI1370" s="166"/>
      <c r="AJ1370" s="166"/>
      <c r="AK1370" s="166"/>
      <c r="AL1370" s="166"/>
      <c r="AM1370" s="166"/>
      <c r="AN1370" s="166"/>
      <c r="AO1370" s="166"/>
      <c r="AP1370" s="166"/>
      <c r="AQ1370" s="166"/>
      <c r="AR1370" s="166"/>
      <c r="AS1370" s="166"/>
      <c r="AT1370" s="166"/>
      <c r="AU1370" s="166"/>
      <c r="AV1370" s="166"/>
      <c r="AW1370" s="166"/>
      <c r="AX1370" s="166"/>
      <c r="AY1370" s="166"/>
      <c r="AZ1370" s="166"/>
      <c r="BA1370" s="166"/>
      <c r="BB1370" s="166"/>
      <c r="BC1370" s="166"/>
      <c r="BD1370" s="166"/>
      <c r="BE1370" s="166"/>
      <c r="BF1370" s="166"/>
      <c r="BG1370" s="166"/>
      <c r="BH1370" s="166"/>
    </row>
    <row r="1371" spans="1:60" ht="12.75" outlineLevel="1">
      <c r="A1371" s="182"/>
      <c r="B1371" s="183"/>
      <c r="C1371" s="184" t="s">
        <v>1878</v>
      </c>
      <c r="D1371" s="185"/>
      <c r="E1371" s="186">
        <v>2.56036</v>
      </c>
      <c r="F1371" s="165"/>
      <c r="G1371" s="165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  <c r="U1371" s="165"/>
      <c r="V1371" s="165"/>
      <c r="W1371" s="165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 t="s">
        <v>267</v>
      </c>
      <c r="AH1371" s="166">
        <v>0</v>
      </c>
      <c r="AI1371" s="166"/>
      <c r="AJ1371" s="166"/>
      <c r="AK1371" s="166"/>
      <c r="AL1371" s="166"/>
      <c r="AM1371" s="166"/>
      <c r="AN1371" s="166"/>
      <c r="AO1371" s="166"/>
      <c r="AP1371" s="166"/>
      <c r="AQ1371" s="166"/>
      <c r="AR1371" s="166"/>
      <c r="AS1371" s="166"/>
      <c r="AT1371" s="166"/>
      <c r="AU1371" s="166"/>
      <c r="AV1371" s="166"/>
      <c r="AW1371" s="166"/>
      <c r="AX1371" s="166"/>
      <c r="AY1371" s="166"/>
      <c r="AZ1371" s="166"/>
      <c r="BA1371" s="166"/>
      <c r="BB1371" s="166"/>
      <c r="BC1371" s="166"/>
      <c r="BD1371" s="166"/>
      <c r="BE1371" s="166"/>
      <c r="BF1371" s="166"/>
      <c r="BG1371" s="166"/>
      <c r="BH1371" s="166"/>
    </row>
    <row r="1372" spans="1:60" ht="12.75" outlineLevel="1">
      <c r="A1372" s="182"/>
      <c r="B1372" s="183"/>
      <c r="C1372" s="184" t="s">
        <v>1879</v>
      </c>
      <c r="D1372" s="185"/>
      <c r="E1372" s="186">
        <v>0.89056</v>
      </c>
      <c r="F1372" s="165"/>
      <c r="G1372" s="165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  <c r="U1372" s="165"/>
      <c r="V1372" s="165"/>
      <c r="W1372" s="165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 t="s">
        <v>267</v>
      </c>
      <c r="AH1372" s="166">
        <v>0</v>
      </c>
      <c r="AI1372" s="166"/>
      <c r="AJ1372" s="166"/>
      <c r="AK1372" s="166"/>
      <c r="AL1372" s="166"/>
      <c r="AM1372" s="166"/>
      <c r="AN1372" s="166"/>
      <c r="AO1372" s="166"/>
      <c r="AP1372" s="166"/>
      <c r="AQ1372" s="166"/>
      <c r="AR1372" s="166"/>
      <c r="AS1372" s="166"/>
      <c r="AT1372" s="166"/>
      <c r="AU1372" s="166"/>
      <c r="AV1372" s="166"/>
      <c r="AW1372" s="166"/>
      <c r="AX1372" s="166"/>
      <c r="AY1372" s="166"/>
      <c r="AZ1372" s="166"/>
      <c r="BA1372" s="166"/>
      <c r="BB1372" s="166"/>
      <c r="BC1372" s="166"/>
      <c r="BD1372" s="166"/>
      <c r="BE1372" s="166"/>
      <c r="BF1372" s="166"/>
      <c r="BG1372" s="166"/>
      <c r="BH1372" s="166"/>
    </row>
    <row r="1373" spans="1:60" ht="12.75" outlineLevel="1">
      <c r="A1373" s="182"/>
      <c r="B1373" s="183"/>
      <c r="C1373" s="184" t="s">
        <v>1880</v>
      </c>
      <c r="D1373" s="185"/>
      <c r="E1373" s="186">
        <v>12.5983</v>
      </c>
      <c r="F1373" s="165"/>
      <c r="G1373" s="165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  <c r="U1373" s="165"/>
      <c r="V1373" s="165"/>
      <c r="W1373" s="165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 t="s">
        <v>267</v>
      </c>
      <c r="AH1373" s="166">
        <v>0</v>
      </c>
      <c r="AI1373" s="166"/>
      <c r="AJ1373" s="166"/>
      <c r="AK1373" s="166"/>
      <c r="AL1373" s="166"/>
      <c r="AM1373" s="166"/>
      <c r="AN1373" s="166"/>
      <c r="AO1373" s="166"/>
      <c r="AP1373" s="166"/>
      <c r="AQ1373" s="166"/>
      <c r="AR1373" s="166"/>
      <c r="AS1373" s="166"/>
      <c r="AT1373" s="166"/>
      <c r="AU1373" s="166"/>
      <c r="AV1373" s="166"/>
      <c r="AW1373" s="166"/>
      <c r="AX1373" s="166"/>
      <c r="AY1373" s="166"/>
      <c r="AZ1373" s="166"/>
      <c r="BA1373" s="166"/>
      <c r="BB1373" s="166"/>
      <c r="BC1373" s="166"/>
      <c r="BD1373" s="166"/>
      <c r="BE1373" s="166"/>
      <c r="BF1373" s="166"/>
      <c r="BG1373" s="166"/>
      <c r="BH1373" s="166"/>
    </row>
    <row r="1374" spans="1:60" ht="12.75" outlineLevel="1">
      <c r="A1374" s="182"/>
      <c r="B1374" s="183"/>
      <c r="C1374" s="184" t="s">
        <v>1881</v>
      </c>
      <c r="D1374" s="185"/>
      <c r="E1374" s="186">
        <v>5.21752</v>
      </c>
      <c r="F1374" s="165"/>
      <c r="G1374" s="165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  <c r="U1374" s="165"/>
      <c r="V1374" s="165"/>
      <c r="W1374" s="165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 t="s">
        <v>267</v>
      </c>
      <c r="AH1374" s="166">
        <v>0</v>
      </c>
      <c r="AI1374" s="166"/>
      <c r="AJ1374" s="166"/>
      <c r="AK1374" s="166"/>
      <c r="AL1374" s="166"/>
      <c r="AM1374" s="166"/>
      <c r="AN1374" s="166"/>
      <c r="AO1374" s="166"/>
      <c r="AP1374" s="166"/>
      <c r="AQ1374" s="166"/>
      <c r="AR1374" s="166"/>
      <c r="AS1374" s="166"/>
      <c r="AT1374" s="166"/>
      <c r="AU1374" s="166"/>
      <c r="AV1374" s="166"/>
      <c r="AW1374" s="166"/>
      <c r="AX1374" s="166"/>
      <c r="AY1374" s="166"/>
      <c r="AZ1374" s="166"/>
      <c r="BA1374" s="166"/>
      <c r="BB1374" s="166"/>
      <c r="BC1374" s="166"/>
      <c r="BD1374" s="166"/>
      <c r="BE1374" s="166"/>
      <c r="BF1374" s="166"/>
      <c r="BG1374" s="166"/>
      <c r="BH1374" s="166"/>
    </row>
    <row r="1375" spans="1:60" ht="12.75" outlineLevel="1">
      <c r="A1375" s="182"/>
      <c r="B1375" s="183"/>
      <c r="C1375" s="184" t="s">
        <v>1882</v>
      </c>
      <c r="D1375" s="185"/>
      <c r="E1375" s="186">
        <v>6.21918</v>
      </c>
      <c r="F1375" s="165"/>
      <c r="G1375" s="165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  <c r="U1375" s="165"/>
      <c r="V1375" s="165"/>
      <c r="W1375" s="165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 t="s">
        <v>267</v>
      </c>
      <c r="AH1375" s="166">
        <v>0</v>
      </c>
      <c r="AI1375" s="166"/>
      <c r="AJ1375" s="166"/>
      <c r="AK1375" s="166"/>
      <c r="AL1375" s="166"/>
      <c r="AM1375" s="166"/>
      <c r="AN1375" s="166"/>
      <c r="AO1375" s="166"/>
      <c r="AP1375" s="166"/>
      <c r="AQ1375" s="166"/>
      <c r="AR1375" s="166"/>
      <c r="AS1375" s="166"/>
      <c r="AT1375" s="166"/>
      <c r="AU1375" s="166"/>
      <c r="AV1375" s="166"/>
      <c r="AW1375" s="166"/>
      <c r="AX1375" s="166"/>
      <c r="AY1375" s="166"/>
      <c r="AZ1375" s="166"/>
      <c r="BA1375" s="166"/>
      <c r="BB1375" s="166"/>
      <c r="BC1375" s="166"/>
      <c r="BD1375" s="166"/>
      <c r="BE1375" s="166"/>
      <c r="BF1375" s="166"/>
      <c r="BG1375" s="166"/>
      <c r="BH1375" s="166"/>
    </row>
    <row r="1376" spans="1:60" ht="12.75" outlineLevel="1">
      <c r="A1376" s="182"/>
      <c r="B1376" s="183"/>
      <c r="C1376" s="184" t="s">
        <v>1883</v>
      </c>
      <c r="D1376" s="185"/>
      <c r="E1376" s="186">
        <v>3.83768</v>
      </c>
      <c r="F1376" s="165"/>
      <c r="G1376" s="165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  <c r="U1376" s="165"/>
      <c r="V1376" s="165"/>
      <c r="W1376" s="165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 t="s">
        <v>267</v>
      </c>
      <c r="AH1376" s="166">
        <v>0</v>
      </c>
      <c r="AI1376" s="166"/>
      <c r="AJ1376" s="166"/>
      <c r="AK1376" s="166"/>
      <c r="AL1376" s="166"/>
      <c r="AM1376" s="166"/>
      <c r="AN1376" s="166"/>
      <c r="AO1376" s="166"/>
      <c r="AP1376" s="166"/>
      <c r="AQ1376" s="166"/>
      <c r="AR1376" s="166"/>
      <c r="AS1376" s="166"/>
      <c r="AT1376" s="166"/>
      <c r="AU1376" s="166"/>
      <c r="AV1376" s="166"/>
      <c r="AW1376" s="166"/>
      <c r="AX1376" s="166"/>
      <c r="AY1376" s="166"/>
      <c r="AZ1376" s="166"/>
      <c r="BA1376" s="166"/>
      <c r="BB1376" s="166"/>
      <c r="BC1376" s="166"/>
      <c r="BD1376" s="166"/>
      <c r="BE1376" s="166"/>
      <c r="BF1376" s="166"/>
      <c r="BG1376" s="166"/>
      <c r="BH1376" s="166"/>
    </row>
    <row r="1377" spans="1:60" ht="12.75" outlineLevel="1">
      <c r="A1377" s="182"/>
      <c r="B1377" s="183"/>
      <c r="C1377" s="184" t="s">
        <v>1884</v>
      </c>
      <c r="D1377" s="185"/>
      <c r="E1377" s="186">
        <v>6.30476</v>
      </c>
      <c r="F1377" s="165"/>
      <c r="G1377" s="165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  <c r="U1377" s="165"/>
      <c r="V1377" s="165"/>
      <c r="W1377" s="165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 t="s">
        <v>267</v>
      </c>
      <c r="AH1377" s="166">
        <v>0</v>
      </c>
      <c r="AI1377" s="166"/>
      <c r="AJ1377" s="166"/>
      <c r="AK1377" s="166"/>
      <c r="AL1377" s="166"/>
      <c r="AM1377" s="166"/>
      <c r="AN1377" s="166"/>
      <c r="AO1377" s="166"/>
      <c r="AP1377" s="166"/>
      <c r="AQ1377" s="166"/>
      <c r="AR1377" s="166"/>
      <c r="AS1377" s="166"/>
      <c r="AT1377" s="166"/>
      <c r="AU1377" s="166"/>
      <c r="AV1377" s="166"/>
      <c r="AW1377" s="166"/>
      <c r="AX1377" s="166"/>
      <c r="AY1377" s="166"/>
      <c r="AZ1377" s="166"/>
      <c r="BA1377" s="166"/>
      <c r="BB1377" s="166"/>
      <c r="BC1377" s="166"/>
      <c r="BD1377" s="166"/>
      <c r="BE1377" s="166"/>
      <c r="BF1377" s="166"/>
      <c r="BG1377" s="166"/>
      <c r="BH1377" s="166"/>
    </row>
    <row r="1378" spans="1:60" ht="12.75" outlineLevel="1">
      <c r="A1378" s="182"/>
      <c r="B1378" s="183"/>
      <c r="C1378" s="193" t="s">
        <v>407</v>
      </c>
      <c r="D1378" s="194"/>
      <c r="E1378" s="195">
        <v>349.46736</v>
      </c>
      <c r="F1378" s="165"/>
      <c r="G1378" s="165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  <c r="U1378" s="165"/>
      <c r="V1378" s="165"/>
      <c r="W1378" s="165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 t="s">
        <v>267</v>
      </c>
      <c r="AH1378" s="166">
        <v>1</v>
      </c>
      <c r="AI1378" s="166"/>
      <c r="AJ1378" s="166"/>
      <c r="AK1378" s="166"/>
      <c r="AL1378" s="166"/>
      <c r="AM1378" s="166"/>
      <c r="AN1378" s="166"/>
      <c r="AO1378" s="166"/>
      <c r="AP1378" s="166"/>
      <c r="AQ1378" s="166"/>
      <c r="AR1378" s="166"/>
      <c r="AS1378" s="166"/>
      <c r="AT1378" s="166"/>
      <c r="AU1378" s="166"/>
      <c r="AV1378" s="166"/>
      <c r="AW1378" s="166"/>
      <c r="AX1378" s="166"/>
      <c r="AY1378" s="166"/>
      <c r="AZ1378" s="166"/>
      <c r="BA1378" s="166"/>
      <c r="BB1378" s="166"/>
      <c r="BC1378" s="166"/>
      <c r="BD1378" s="166"/>
      <c r="BE1378" s="166"/>
      <c r="BF1378" s="166"/>
      <c r="BG1378" s="166"/>
      <c r="BH1378" s="166"/>
    </row>
    <row r="1379" spans="1:60" ht="12.75" outlineLevel="1">
      <c r="A1379" s="182"/>
      <c r="B1379" s="183"/>
      <c r="C1379" s="184" t="s">
        <v>1590</v>
      </c>
      <c r="D1379" s="185"/>
      <c r="E1379" s="186"/>
      <c r="F1379" s="165"/>
      <c r="G1379" s="165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  <c r="U1379" s="165"/>
      <c r="V1379" s="165"/>
      <c r="W1379" s="165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 t="s">
        <v>267</v>
      </c>
      <c r="AH1379" s="166">
        <v>0</v>
      </c>
      <c r="AI1379" s="166"/>
      <c r="AJ1379" s="166"/>
      <c r="AK1379" s="166"/>
      <c r="AL1379" s="166"/>
      <c r="AM1379" s="166"/>
      <c r="AN1379" s="166"/>
      <c r="AO1379" s="166"/>
      <c r="AP1379" s="166"/>
      <c r="AQ1379" s="166"/>
      <c r="AR1379" s="166"/>
      <c r="AS1379" s="166"/>
      <c r="AT1379" s="166"/>
      <c r="AU1379" s="166"/>
      <c r="AV1379" s="166"/>
      <c r="AW1379" s="166"/>
      <c r="AX1379" s="166"/>
      <c r="AY1379" s="166"/>
      <c r="AZ1379" s="166"/>
      <c r="BA1379" s="166"/>
      <c r="BB1379" s="166"/>
      <c r="BC1379" s="166"/>
      <c r="BD1379" s="166"/>
      <c r="BE1379" s="166"/>
      <c r="BF1379" s="166"/>
      <c r="BG1379" s="166"/>
      <c r="BH1379" s="166"/>
    </row>
    <row r="1380" spans="1:60" ht="12.75" outlineLevel="1">
      <c r="A1380" s="182"/>
      <c r="B1380" s="183"/>
      <c r="C1380" s="184" t="s">
        <v>1885</v>
      </c>
      <c r="D1380" s="185"/>
      <c r="E1380" s="186">
        <v>12.15324</v>
      </c>
      <c r="F1380" s="165"/>
      <c r="G1380" s="165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  <c r="U1380" s="165"/>
      <c r="V1380" s="165"/>
      <c r="W1380" s="165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 t="s">
        <v>267</v>
      </c>
      <c r="AH1380" s="166">
        <v>0</v>
      </c>
      <c r="AI1380" s="166"/>
      <c r="AJ1380" s="166"/>
      <c r="AK1380" s="166"/>
      <c r="AL1380" s="166"/>
      <c r="AM1380" s="166"/>
      <c r="AN1380" s="166"/>
      <c r="AO1380" s="166"/>
      <c r="AP1380" s="166"/>
      <c r="AQ1380" s="166"/>
      <c r="AR1380" s="166"/>
      <c r="AS1380" s="166"/>
      <c r="AT1380" s="166"/>
      <c r="AU1380" s="166"/>
      <c r="AV1380" s="166"/>
      <c r="AW1380" s="166"/>
      <c r="AX1380" s="166"/>
      <c r="AY1380" s="166"/>
      <c r="AZ1380" s="166"/>
      <c r="BA1380" s="166"/>
      <c r="BB1380" s="166"/>
      <c r="BC1380" s="166"/>
      <c r="BD1380" s="166"/>
      <c r="BE1380" s="166"/>
      <c r="BF1380" s="166"/>
      <c r="BG1380" s="166"/>
      <c r="BH1380" s="166"/>
    </row>
    <row r="1381" spans="1:60" ht="12.75" outlineLevel="1">
      <c r="A1381" s="182"/>
      <c r="B1381" s="183"/>
      <c r="C1381" s="184" t="s">
        <v>1886</v>
      </c>
      <c r="D1381" s="185"/>
      <c r="E1381" s="186">
        <v>1.728</v>
      </c>
      <c r="F1381" s="165"/>
      <c r="G1381" s="165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  <c r="U1381" s="165"/>
      <c r="V1381" s="165"/>
      <c r="W1381" s="165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 t="s">
        <v>267</v>
      </c>
      <c r="AH1381" s="166">
        <v>0</v>
      </c>
      <c r="AI1381" s="166"/>
      <c r="AJ1381" s="166"/>
      <c r="AK1381" s="166"/>
      <c r="AL1381" s="166"/>
      <c r="AM1381" s="166"/>
      <c r="AN1381" s="166"/>
      <c r="AO1381" s="166"/>
      <c r="AP1381" s="166"/>
      <c r="AQ1381" s="166"/>
      <c r="AR1381" s="166"/>
      <c r="AS1381" s="166"/>
      <c r="AT1381" s="166"/>
      <c r="AU1381" s="166"/>
      <c r="AV1381" s="166"/>
      <c r="AW1381" s="166"/>
      <c r="AX1381" s="166"/>
      <c r="AY1381" s="166"/>
      <c r="AZ1381" s="166"/>
      <c r="BA1381" s="166"/>
      <c r="BB1381" s="166"/>
      <c r="BC1381" s="166"/>
      <c r="BD1381" s="166"/>
      <c r="BE1381" s="166"/>
      <c r="BF1381" s="166"/>
      <c r="BG1381" s="166"/>
      <c r="BH1381" s="166"/>
    </row>
    <row r="1382" spans="1:60" ht="12.75" outlineLevel="1">
      <c r="A1382" s="182"/>
      <c r="B1382" s="183"/>
      <c r="C1382" s="193" t="s">
        <v>407</v>
      </c>
      <c r="D1382" s="194"/>
      <c r="E1382" s="195">
        <v>13.88124</v>
      </c>
      <c r="F1382" s="165"/>
      <c r="G1382" s="165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  <c r="U1382" s="165"/>
      <c r="V1382" s="165"/>
      <c r="W1382" s="165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 t="s">
        <v>267</v>
      </c>
      <c r="AH1382" s="166">
        <v>1</v>
      </c>
      <c r="AI1382" s="166"/>
      <c r="AJ1382" s="166"/>
      <c r="AK1382" s="166"/>
      <c r="AL1382" s="166"/>
      <c r="AM1382" s="166"/>
      <c r="AN1382" s="166"/>
      <c r="AO1382" s="166"/>
      <c r="AP1382" s="166"/>
      <c r="AQ1382" s="166"/>
      <c r="AR1382" s="166"/>
      <c r="AS1382" s="166"/>
      <c r="AT1382" s="166"/>
      <c r="AU1382" s="166"/>
      <c r="AV1382" s="166"/>
      <c r="AW1382" s="166"/>
      <c r="AX1382" s="166"/>
      <c r="AY1382" s="166"/>
      <c r="AZ1382" s="166"/>
      <c r="BA1382" s="166"/>
      <c r="BB1382" s="166"/>
      <c r="BC1382" s="166"/>
      <c r="BD1382" s="166"/>
      <c r="BE1382" s="166"/>
      <c r="BF1382" s="166"/>
      <c r="BG1382" s="166"/>
      <c r="BH1382" s="166"/>
    </row>
    <row r="1383" spans="1:60" ht="12.75" outlineLevel="1">
      <c r="A1383" s="182"/>
      <c r="B1383" s="183"/>
      <c r="C1383" s="184" t="s">
        <v>1887</v>
      </c>
      <c r="D1383" s="185"/>
      <c r="E1383" s="186">
        <v>9.0552</v>
      </c>
      <c r="F1383" s="165"/>
      <c r="G1383" s="165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  <c r="U1383" s="165"/>
      <c r="V1383" s="165"/>
      <c r="W1383" s="165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 t="s">
        <v>267</v>
      </c>
      <c r="AH1383" s="166">
        <v>0</v>
      </c>
      <c r="AI1383" s="166"/>
      <c r="AJ1383" s="166"/>
      <c r="AK1383" s="166"/>
      <c r="AL1383" s="166"/>
      <c r="AM1383" s="166"/>
      <c r="AN1383" s="166"/>
      <c r="AO1383" s="166"/>
      <c r="AP1383" s="166"/>
      <c r="AQ1383" s="166"/>
      <c r="AR1383" s="166"/>
      <c r="AS1383" s="166"/>
      <c r="AT1383" s="166"/>
      <c r="AU1383" s="166"/>
      <c r="AV1383" s="166"/>
      <c r="AW1383" s="166"/>
      <c r="AX1383" s="166"/>
      <c r="AY1383" s="166"/>
      <c r="AZ1383" s="166"/>
      <c r="BA1383" s="166"/>
      <c r="BB1383" s="166"/>
      <c r="BC1383" s="166"/>
      <c r="BD1383" s="166"/>
      <c r="BE1383" s="166"/>
      <c r="BF1383" s="166"/>
      <c r="BG1383" s="166"/>
      <c r="BH1383" s="166"/>
    </row>
    <row r="1384" spans="1:60" ht="12.75" outlineLevel="1">
      <c r="A1384" s="182"/>
      <c r="B1384" s="183"/>
      <c r="C1384" s="184" t="s">
        <v>1888</v>
      </c>
      <c r="D1384" s="185"/>
      <c r="E1384" s="186">
        <v>0.864</v>
      </c>
      <c r="F1384" s="165"/>
      <c r="G1384" s="165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  <c r="U1384" s="165"/>
      <c r="V1384" s="165"/>
      <c r="W1384" s="165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 t="s">
        <v>267</v>
      </c>
      <c r="AH1384" s="166">
        <v>0</v>
      </c>
      <c r="AI1384" s="166"/>
      <c r="AJ1384" s="166"/>
      <c r="AK1384" s="166"/>
      <c r="AL1384" s="166"/>
      <c r="AM1384" s="166"/>
      <c r="AN1384" s="166"/>
      <c r="AO1384" s="166"/>
      <c r="AP1384" s="166"/>
      <c r="AQ1384" s="166"/>
      <c r="AR1384" s="166"/>
      <c r="AS1384" s="166"/>
      <c r="AT1384" s="166"/>
      <c r="AU1384" s="166"/>
      <c r="AV1384" s="166"/>
      <c r="AW1384" s="166"/>
      <c r="AX1384" s="166"/>
      <c r="AY1384" s="166"/>
      <c r="AZ1384" s="166"/>
      <c r="BA1384" s="166"/>
      <c r="BB1384" s="166"/>
      <c r="BC1384" s="166"/>
      <c r="BD1384" s="166"/>
      <c r="BE1384" s="166"/>
      <c r="BF1384" s="166"/>
      <c r="BG1384" s="166"/>
      <c r="BH1384" s="166"/>
    </row>
    <row r="1385" spans="1:60" ht="12.75" outlineLevel="1">
      <c r="A1385" s="182"/>
      <c r="B1385" s="183"/>
      <c r="C1385" s="193" t="s">
        <v>407</v>
      </c>
      <c r="D1385" s="194"/>
      <c r="E1385" s="195">
        <v>9.9192</v>
      </c>
      <c r="F1385" s="165"/>
      <c r="G1385" s="165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  <c r="U1385" s="165"/>
      <c r="V1385" s="165"/>
      <c r="W1385" s="165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 t="s">
        <v>267</v>
      </c>
      <c r="AH1385" s="166">
        <v>1</v>
      </c>
      <c r="AI1385" s="166"/>
      <c r="AJ1385" s="166"/>
      <c r="AK1385" s="166"/>
      <c r="AL1385" s="166"/>
      <c r="AM1385" s="166"/>
      <c r="AN1385" s="166"/>
      <c r="AO1385" s="166"/>
      <c r="AP1385" s="166"/>
      <c r="AQ1385" s="166"/>
      <c r="AR1385" s="166"/>
      <c r="AS1385" s="166"/>
      <c r="AT1385" s="166"/>
      <c r="AU1385" s="166"/>
      <c r="AV1385" s="166"/>
      <c r="AW1385" s="166"/>
      <c r="AX1385" s="166"/>
      <c r="AY1385" s="166"/>
      <c r="AZ1385" s="166"/>
      <c r="BA1385" s="166"/>
      <c r="BB1385" s="166"/>
      <c r="BC1385" s="166"/>
      <c r="BD1385" s="166"/>
      <c r="BE1385" s="166"/>
      <c r="BF1385" s="166"/>
      <c r="BG1385" s="166"/>
      <c r="BH1385" s="166"/>
    </row>
    <row r="1386" spans="1:60" ht="12.75" outlineLevel="1">
      <c r="A1386" s="182"/>
      <c r="B1386" s="183"/>
      <c r="C1386" s="184" t="s">
        <v>1889</v>
      </c>
      <c r="D1386" s="185"/>
      <c r="E1386" s="186">
        <v>1.4157</v>
      </c>
      <c r="F1386" s="165"/>
      <c r="G1386" s="165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  <c r="U1386" s="165"/>
      <c r="V1386" s="165"/>
      <c r="W1386" s="165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 t="s">
        <v>267</v>
      </c>
      <c r="AH1386" s="166">
        <v>0</v>
      </c>
      <c r="AI1386" s="166"/>
      <c r="AJ1386" s="166"/>
      <c r="AK1386" s="166"/>
      <c r="AL1386" s="166"/>
      <c r="AM1386" s="166"/>
      <c r="AN1386" s="166"/>
      <c r="AO1386" s="166"/>
      <c r="AP1386" s="166"/>
      <c r="AQ1386" s="166"/>
      <c r="AR1386" s="166"/>
      <c r="AS1386" s="166"/>
      <c r="AT1386" s="166"/>
      <c r="AU1386" s="166"/>
      <c r="AV1386" s="166"/>
      <c r="AW1386" s="166"/>
      <c r="AX1386" s="166"/>
      <c r="AY1386" s="166"/>
      <c r="AZ1386" s="166"/>
      <c r="BA1386" s="166"/>
      <c r="BB1386" s="166"/>
      <c r="BC1386" s="166"/>
      <c r="BD1386" s="166"/>
      <c r="BE1386" s="166"/>
      <c r="BF1386" s="166"/>
      <c r="BG1386" s="166"/>
      <c r="BH1386" s="166"/>
    </row>
    <row r="1387" spans="1:60" ht="12.75" outlineLevel="1">
      <c r="A1387" s="182"/>
      <c r="B1387" s="183"/>
      <c r="C1387" s="184" t="s">
        <v>1890</v>
      </c>
      <c r="D1387" s="185"/>
      <c r="E1387" s="186">
        <v>0.216</v>
      </c>
      <c r="F1387" s="165"/>
      <c r="G1387" s="165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  <c r="U1387" s="165"/>
      <c r="V1387" s="165"/>
      <c r="W1387" s="165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 t="s">
        <v>267</v>
      </c>
      <c r="AH1387" s="166">
        <v>0</v>
      </c>
      <c r="AI1387" s="166"/>
      <c r="AJ1387" s="166"/>
      <c r="AK1387" s="166"/>
      <c r="AL1387" s="166"/>
      <c r="AM1387" s="166"/>
      <c r="AN1387" s="166"/>
      <c r="AO1387" s="166"/>
      <c r="AP1387" s="166"/>
      <c r="AQ1387" s="166"/>
      <c r="AR1387" s="166"/>
      <c r="AS1387" s="166"/>
      <c r="AT1387" s="166"/>
      <c r="AU1387" s="166"/>
      <c r="AV1387" s="166"/>
      <c r="AW1387" s="166"/>
      <c r="AX1387" s="166"/>
      <c r="AY1387" s="166"/>
      <c r="AZ1387" s="166"/>
      <c r="BA1387" s="166"/>
      <c r="BB1387" s="166"/>
      <c r="BC1387" s="166"/>
      <c r="BD1387" s="166"/>
      <c r="BE1387" s="166"/>
      <c r="BF1387" s="166"/>
      <c r="BG1387" s="166"/>
      <c r="BH1387" s="166"/>
    </row>
    <row r="1388" spans="1:60" ht="12.75" outlineLevel="1">
      <c r="A1388" s="182"/>
      <c r="B1388" s="183"/>
      <c r="C1388" s="193" t="s">
        <v>407</v>
      </c>
      <c r="D1388" s="194"/>
      <c r="E1388" s="195">
        <v>1.6317</v>
      </c>
      <c r="F1388" s="165"/>
      <c r="G1388" s="165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  <c r="U1388" s="165"/>
      <c r="V1388" s="165"/>
      <c r="W1388" s="165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 t="s">
        <v>267</v>
      </c>
      <c r="AH1388" s="166">
        <v>1</v>
      </c>
      <c r="AI1388" s="166"/>
      <c r="AJ1388" s="166"/>
      <c r="AK1388" s="166"/>
      <c r="AL1388" s="166"/>
      <c r="AM1388" s="166"/>
      <c r="AN1388" s="166"/>
      <c r="AO1388" s="166"/>
      <c r="AP1388" s="166"/>
      <c r="AQ1388" s="166"/>
      <c r="AR1388" s="166"/>
      <c r="AS1388" s="166"/>
      <c r="AT1388" s="166"/>
      <c r="AU1388" s="166"/>
      <c r="AV1388" s="166"/>
      <c r="AW1388" s="166"/>
      <c r="AX1388" s="166"/>
      <c r="AY1388" s="166"/>
      <c r="AZ1388" s="166"/>
      <c r="BA1388" s="166"/>
      <c r="BB1388" s="166"/>
      <c r="BC1388" s="166"/>
      <c r="BD1388" s="166"/>
      <c r="BE1388" s="166"/>
      <c r="BF1388" s="166"/>
      <c r="BG1388" s="166"/>
      <c r="BH1388" s="166"/>
    </row>
    <row r="1389" spans="1:60" ht="12.75" outlineLevel="1">
      <c r="A1389" s="182"/>
      <c r="B1389" s="183"/>
      <c r="C1389" s="184" t="s">
        <v>1891</v>
      </c>
      <c r="D1389" s="185"/>
      <c r="E1389" s="186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  <c r="U1389" s="165"/>
      <c r="V1389" s="165"/>
      <c r="W1389" s="165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 t="s">
        <v>267</v>
      </c>
      <c r="AH1389" s="166">
        <v>0</v>
      </c>
      <c r="AI1389" s="166"/>
      <c r="AJ1389" s="166"/>
      <c r="AK1389" s="166"/>
      <c r="AL1389" s="166"/>
      <c r="AM1389" s="166"/>
      <c r="AN1389" s="166"/>
      <c r="AO1389" s="166"/>
      <c r="AP1389" s="166"/>
      <c r="AQ1389" s="166"/>
      <c r="AR1389" s="166"/>
      <c r="AS1389" s="166"/>
      <c r="AT1389" s="166"/>
      <c r="AU1389" s="166"/>
      <c r="AV1389" s="166"/>
      <c r="AW1389" s="166"/>
      <c r="AX1389" s="166"/>
      <c r="AY1389" s="166"/>
      <c r="AZ1389" s="166"/>
      <c r="BA1389" s="166"/>
      <c r="BB1389" s="166"/>
      <c r="BC1389" s="166"/>
      <c r="BD1389" s="166"/>
      <c r="BE1389" s="166"/>
      <c r="BF1389" s="166"/>
      <c r="BG1389" s="166"/>
      <c r="BH1389" s="166"/>
    </row>
    <row r="1390" spans="1:60" ht="12.75" outlineLevel="1">
      <c r="A1390" s="182"/>
      <c r="B1390" s="183"/>
      <c r="C1390" s="184" t="s">
        <v>1892</v>
      </c>
      <c r="D1390" s="185"/>
      <c r="E1390" s="186">
        <v>1.4157</v>
      </c>
      <c r="F1390" s="165"/>
      <c r="G1390" s="165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  <c r="U1390" s="165"/>
      <c r="V1390" s="165"/>
      <c r="W1390" s="165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 t="s">
        <v>267</v>
      </c>
      <c r="AH1390" s="166">
        <v>0</v>
      </c>
      <c r="AI1390" s="166"/>
      <c r="AJ1390" s="166"/>
      <c r="AK1390" s="166"/>
      <c r="AL1390" s="166"/>
      <c r="AM1390" s="166"/>
      <c r="AN1390" s="166"/>
      <c r="AO1390" s="166"/>
      <c r="AP1390" s="166"/>
      <c r="AQ1390" s="166"/>
      <c r="AR1390" s="166"/>
      <c r="AS1390" s="166"/>
      <c r="AT1390" s="166"/>
      <c r="AU1390" s="166"/>
      <c r="AV1390" s="166"/>
      <c r="AW1390" s="166"/>
      <c r="AX1390" s="166"/>
      <c r="AY1390" s="166"/>
      <c r="AZ1390" s="166"/>
      <c r="BA1390" s="166"/>
      <c r="BB1390" s="166"/>
      <c r="BC1390" s="166"/>
      <c r="BD1390" s="166"/>
      <c r="BE1390" s="166"/>
      <c r="BF1390" s="166"/>
      <c r="BG1390" s="166"/>
      <c r="BH1390" s="166"/>
    </row>
    <row r="1391" spans="1:60" ht="12.75" outlineLevel="1">
      <c r="A1391" s="182"/>
      <c r="B1391" s="183"/>
      <c r="C1391" s="184" t="s">
        <v>1893</v>
      </c>
      <c r="D1391" s="185"/>
      <c r="E1391" s="186">
        <v>8.008</v>
      </c>
      <c r="F1391" s="165"/>
      <c r="G1391" s="165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  <c r="U1391" s="165"/>
      <c r="V1391" s="165"/>
      <c r="W1391" s="165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 t="s">
        <v>267</v>
      </c>
      <c r="AH1391" s="166">
        <v>0</v>
      </c>
      <c r="AI1391" s="166"/>
      <c r="AJ1391" s="166"/>
      <c r="AK1391" s="166"/>
      <c r="AL1391" s="166"/>
      <c r="AM1391" s="166"/>
      <c r="AN1391" s="166"/>
      <c r="AO1391" s="166"/>
      <c r="AP1391" s="166"/>
      <c r="AQ1391" s="166"/>
      <c r="AR1391" s="166"/>
      <c r="AS1391" s="166"/>
      <c r="AT1391" s="166"/>
      <c r="AU1391" s="166"/>
      <c r="AV1391" s="166"/>
      <c r="AW1391" s="166"/>
      <c r="AX1391" s="166"/>
      <c r="AY1391" s="166"/>
      <c r="AZ1391" s="166"/>
      <c r="BA1391" s="166"/>
      <c r="BB1391" s="166"/>
      <c r="BC1391" s="166"/>
      <c r="BD1391" s="166"/>
      <c r="BE1391" s="166"/>
      <c r="BF1391" s="166"/>
      <c r="BG1391" s="166"/>
      <c r="BH1391" s="166"/>
    </row>
    <row r="1392" spans="1:60" ht="12.75" outlineLevel="1">
      <c r="A1392" s="182"/>
      <c r="B1392" s="183"/>
      <c r="C1392" s="184" t="s">
        <v>1894</v>
      </c>
      <c r="D1392" s="185"/>
      <c r="E1392" s="186">
        <v>9.691</v>
      </c>
      <c r="F1392" s="165"/>
      <c r="G1392" s="165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  <c r="U1392" s="165"/>
      <c r="V1392" s="165"/>
      <c r="W1392" s="165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 t="s">
        <v>267</v>
      </c>
      <c r="AH1392" s="166">
        <v>0</v>
      </c>
      <c r="AI1392" s="166"/>
      <c r="AJ1392" s="166"/>
      <c r="AK1392" s="166"/>
      <c r="AL1392" s="166"/>
      <c r="AM1392" s="166"/>
      <c r="AN1392" s="166"/>
      <c r="AO1392" s="166"/>
      <c r="AP1392" s="166"/>
      <c r="AQ1392" s="166"/>
      <c r="AR1392" s="166"/>
      <c r="AS1392" s="166"/>
      <c r="AT1392" s="166"/>
      <c r="AU1392" s="166"/>
      <c r="AV1392" s="166"/>
      <c r="AW1392" s="166"/>
      <c r="AX1392" s="166"/>
      <c r="AY1392" s="166"/>
      <c r="AZ1392" s="166"/>
      <c r="BA1392" s="166"/>
      <c r="BB1392" s="166"/>
      <c r="BC1392" s="166"/>
      <c r="BD1392" s="166"/>
      <c r="BE1392" s="166"/>
      <c r="BF1392" s="166"/>
      <c r="BG1392" s="166"/>
      <c r="BH1392" s="166"/>
    </row>
    <row r="1393" spans="1:60" ht="12.75" outlineLevel="1">
      <c r="A1393" s="182"/>
      <c r="B1393" s="183"/>
      <c r="C1393" s="184" t="s">
        <v>1895</v>
      </c>
      <c r="D1393" s="185"/>
      <c r="E1393" s="186">
        <v>1.7248</v>
      </c>
      <c r="F1393" s="165"/>
      <c r="G1393" s="165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  <c r="U1393" s="165"/>
      <c r="V1393" s="165"/>
      <c r="W1393" s="165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 t="s">
        <v>267</v>
      </c>
      <c r="AH1393" s="166">
        <v>0</v>
      </c>
      <c r="AI1393" s="166"/>
      <c r="AJ1393" s="166"/>
      <c r="AK1393" s="166"/>
      <c r="AL1393" s="166"/>
      <c r="AM1393" s="166"/>
      <c r="AN1393" s="166"/>
      <c r="AO1393" s="166"/>
      <c r="AP1393" s="166"/>
      <c r="AQ1393" s="166"/>
      <c r="AR1393" s="166"/>
      <c r="AS1393" s="166"/>
      <c r="AT1393" s="166"/>
      <c r="AU1393" s="166"/>
      <c r="AV1393" s="166"/>
      <c r="AW1393" s="166"/>
      <c r="AX1393" s="166"/>
      <c r="AY1393" s="166"/>
      <c r="AZ1393" s="166"/>
      <c r="BA1393" s="166"/>
      <c r="BB1393" s="166"/>
      <c r="BC1393" s="166"/>
      <c r="BD1393" s="166"/>
      <c r="BE1393" s="166"/>
      <c r="BF1393" s="166"/>
      <c r="BG1393" s="166"/>
      <c r="BH1393" s="166"/>
    </row>
    <row r="1394" spans="1:60" ht="12.75" outlineLevel="1">
      <c r="A1394" s="182"/>
      <c r="B1394" s="183"/>
      <c r="C1394" s="184" t="s">
        <v>1896</v>
      </c>
      <c r="D1394" s="185"/>
      <c r="E1394" s="186">
        <v>0.82896</v>
      </c>
      <c r="F1394" s="165"/>
      <c r="G1394" s="165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  <c r="U1394" s="165"/>
      <c r="V1394" s="165"/>
      <c r="W1394" s="165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 t="s">
        <v>267</v>
      </c>
      <c r="AH1394" s="166">
        <v>0</v>
      </c>
      <c r="AI1394" s="166"/>
      <c r="AJ1394" s="166"/>
      <c r="AK1394" s="166"/>
      <c r="AL1394" s="166"/>
      <c r="AM1394" s="166"/>
      <c r="AN1394" s="166"/>
      <c r="AO1394" s="166"/>
      <c r="AP1394" s="166"/>
      <c r="AQ1394" s="166"/>
      <c r="AR1394" s="166"/>
      <c r="AS1394" s="166"/>
      <c r="AT1394" s="166"/>
      <c r="AU1394" s="166"/>
      <c r="AV1394" s="166"/>
      <c r="AW1394" s="166"/>
      <c r="AX1394" s="166"/>
      <c r="AY1394" s="166"/>
      <c r="AZ1394" s="166"/>
      <c r="BA1394" s="166"/>
      <c r="BB1394" s="166"/>
      <c r="BC1394" s="166"/>
      <c r="BD1394" s="166"/>
      <c r="BE1394" s="166"/>
      <c r="BF1394" s="166"/>
      <c r="BG1394" s="166"/>
      <c r="BH1394" s="166"/>
    </row>
    <row r="1395" spans="1:60" ht="12.75" outlineLevel="1">
      <c r="A1395" s="182"/>
      <c r="B1395" s="183"/>
      <c r="C1395" s="193" t="s">
        <v>407</v>
      </c>
      <c r="D1395" s="194"/>
      <c r="E1395" s="195">
        <v>21.66846</v>
      </c>
      <c r="F1395" s="165"/>
      <c r="G1395" s="165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  <c r="U1395" s="165"/>
      <c r="V1395" s="165"/>
      <c r="W1395" s="165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 t="s">
        <v>267</v>
      </c>
      <c r="AH1395" s="166">
        <v>1</v>
      </c>
      <c r="AI1395" s="166"/>
      <c r="AJ1395" s="166"/>
      <c r="AK1395" s="166"/>
      <c r="AL1395" s="166"/>
      <c r="AM1395" s="166"/>
      <c r="AN1395" s="166"/>
      <c r="AO1395" s="166"/>
      <c r="AP1395" s="166"/>
      <c r="AQ1395" s="166"/>
      <c r="AR1395" s="166"/>
      <c r="AS1395" s="166"/>
      <c r="AT1395" s="166"/>
      <c r="AU1395" s="166"/>
      <c r="AV1395" s="166"/>
      <c r="AW1395" s="166"/>
      <c r="AX1395" s="166"/>
      <c r="AY1395" s="166"/>
      <c r="AZ1395" s="166"/>
      <c r="BA1395" s="166"/>
      <c r="BB1395" s="166"/>
      <c r="BC1395" s="166"/>
      <c r="BD1395" s="166"/>
      <c r="BE1395" s="166"/>
      <c r="BF1395" s="166"/>
      <c r="BG1395" s="166"/>
      <c r="BH1395" s="166"/>
    </row>
    <row r="1396" spans="1:33" ht="12.75">
      <c r="A1396" s="149" t="s">
        <v>214</v>
      </c>
      <c r="B1396" s="150" t="s">
        <v>160</v>
      </c>
      <c r="C1396" s="151" t="s">
        <v>161</v>
      </c>
      <c r="D1396" s="152"/>
      <c r="E1396" s="153"/>
      <c r="F1396" s="154"/>
      <c r="G1396" s="155">
        <f>SUMIF(AG1397:AG1489,"&lt;&gt;NOR",G1397:G1489)</f>
        <v>0</v>
      </c>
      <c r="H1396" s="156"/>
      <c r="I1396" s="156">
        <f>SUM(I1397:I1489)</f>
        <v>0</v>
      </c>
      <c r="J1396" s="156"/>
      <c r="K1396" s="156">
        <f>SUM(K1397:K1489)</f>
        <v>0</v>
      </c>
      <c r="L1396" s="156"/>
      <c r="M1396" s="156">
        <f>SUM(M1397:M1489)</f>
        <v>0</v>
      </c>
      <c r="N1396" s="156"/>
      <c r="O1396" s="156">
        <f>SUM(O1397:O1489)</f>
        <v>0</v>
      </c>
      <c r="P1396" s="156"/>
      <c r="Q1396" s="156">
        <f>SUM(Q1397:Q1489)</f>
        <v>0</v>
      </c>
      <c r="R1396" s="156"/>
      <c r="S1396" s="156"/>
      <c r="T1396" s="156"/>
      <c r="U1396" s="156"/>
      <c r="V1396" s="156">
        <f>SUM(V1397:V1489)</f>
        <v>0</v>
      </c>
      <c r="W1396" s="156"/>
      <c r="AG1396" s="1" t="s">
        <v>215</v>
      </c>
    </row>
    <row r="1397" spans="1:60" ht="22.5" outlineLevel="1">
      <c r="A1397" s="167">
        <v>476</v>
      </c>
      <c r="B1397" s="168" t="s">
        <v>1897</v>
      </c>
      <c r="C1397" s="169" t="s">
        <v>1898</v>
      </c>
      <c r="D1397" s="170" t="s">
        <v>288</v>
      </c>
      <c r="E1397" s="171">
        <v>2174.80625</v>
      </c>
      <c r="F1397" s="172"/>
      <c r="G1397" s="173">
        <f>ROUND(E1397*F1397,2)</f>
        <v>0</v>
      </c>
      <c r="H1397" s="164"/>
      <c r="I1397" s="165">
        <f>ROUND(E1397*H1397,2)</f>
        <v>0</v>
      </c>
      <c r="J1397" s="164"/>
      <c r="K1397" s="165">
        <f>ROUND(E1397*J1397,2)</f>
        <v>0</v>
      </c>
      <c r="L1397" s="165">
        <v>21</v>
      </c>
      <c r="M1397" s="165">
        <f>G1397*(1+L1397/100)</f>
        <v>0</v>
      </c>
      <c r="N1397" s="165">
        <v>0</v>
      </c>
      <c r="O1397" s="165">
        <f>ROUND(E1397*N1397,2)</f>
        <v>0</v>
      </c>
      <c r="P1397" s="165">
        <v>0</v>
      </c>
      <c r="Q1397" s="165">
        <f>ROUND(E1397*P1397,2)</f>
        <v>0</v>
      </c>
      <c r="R1397" s="165"/>
      <c r="S1397" s="165" t="s">
        <v>220</v>
      </c>
      <c r="T1397" s="165" t="s">
        <v>221</v>
      </c>
      <c r="U1397" s="165">
        <v>0</v>
      </c>
      <c r="V1397" s="165">
        <f>ROUND(E1397*U1397,2)</f>
        <v>0</v>
      </c>
      <c r="W1397" s="165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 t="s">
        <v>1899</v>
      </c>
      <c r="AH1397" s="166"/>
      <c r="AI1397" s="166"/>
      <c r="AJ1397" s="166"/>
      <c r="AK1397" s="166"/>
      <c r="AL1397" s="166"/>
      <c r="AM1397" s="166"/>
      <c r="AN1397" s="166"/>
      <c r="AO1397" s="166"/>
      <c r="AP1397" s="166"/>
      <c r="AQ1397" s="166"/>
      <c r="AR1397" s="166"/>
      <c r="AS1397" s="166"/>
      <c r="AT1397" s="166"/>
      <c r="AU1397" s="166"/>
      <c r="AV1397" s="166"/>
      <c r="AW1397" s="166"/>
      <c r="AX1397" s="166"/>
      <c r="AY1397" s="166"/>
      <c r="AZ1397" s="166"/>
      <c r="BA1397" s="166"/>
      <c r="BB1397" s="166"/>
      <c r="BC1397" s="166"/>
      <c r="BD1397" s="166"/>
      <c r="BE1397" s="166"/>
      <c r="BF1397" s="166"/>
      <c r="BG1397" s="166"/>
      <c r="BH1397" s="166"/>
    </row>
    <row r="1398" spans="1:60" ht="12.75" outlineLevel="1">
      <c r="A1398" s="182"/>
      <c r="B1398" s="183"/>
      <c r="C1398" s="184" t="s">
        <v>1900</v>
      </c>
      <c r="D1398" s="185"/>
      <c r="E1398" s="186"/>
      <c r="F1398" s="165"/>
      <c r="G1398" s="165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  <c r="U1398" s="165"/>
      <c r="V1398" s="165"/>
      <c r="W1398" s="165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 t="s">
        <v>267</v>
      </c>
      <c r="AH1398" s="166">
        <v>0</v>
      </c>
      <c r="AI1398" s="166"/>
      <c r="AJ1398" s="166"/>
      <c r="AK1398" s="166"/>
      <c r="AL1398" s="166"/>
      <c r="AM1398" s="166"/>
      <c r="AN1398" s="166"/>
      <c r="AO1398" s="166"/>
      <c r="AP1398" s="166"/>
      <c r="AQ1398" s="166"/>
      <c r="AR1398" s="166"/>
      <c r="AS1398" s="166"/>
      <c r="AT1398" s="166"/>
      <c r="AU1398" s="166"/>
      <c r="AV1398" s="166"/>
      <c r="AW1398" s="166"/>
      <c r="AX1398" s="166"/>
      <c r="AY1398" s="166"/>
      <c r="AZ1398" s="166"/>
      <c r="BA1398" s="166"/>
      <c r="BB1398" s="166"/>
      <c r="BC1398" s="166"/>
      <c r="BD1398" s="166"/>
      <c r="BE1398" s="166"/>
      <c r="BF1398" s="166"/>
      <c r="BG1398" s="166"/>
      <c r="BH1398" s="166"/>
    </row>
    <row r="1399" spans="1:60" ht="12.75" outlineLevel="1">
      <c r="A1399" s="182"/>
      <c r="B1399" s="183"/>
      <c r="C1399" s="184" t="s">
        <v>1901</v>
      </c>
      <c r="D1399" s="185"/>
      <c r="E1399" s="186">
        <v>487.84</v>
      </c>
      <c r="F1399" s="165"/>
      <c r="G1399" s="165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  <c r="U1399" s="165"/>
      <c r="V1399" s="165"/>
      <c r="W1399" s="165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 t="s">
        <v>267</v>
      </c>
      <c r="AH1399" s="166">
        <v>5</v>
      </c>
      <c r="AI1399" s="166"/>
      <c r="AJ1399" s="166"/>
      <c r="AK1399" s="166"/>
      <c r="AL1399" s="166"/>
      <c r="AM1399" s="166"/>
      <c r="AN1399" s="166"/>
      <c r="AO1399" s="166"/>
      <c r="AP1399" s="166"/>
      <c r="AQ1399" s="166"/>
      <c r="AR1399" s="166"/>
      <c r="AS1399" s="166"/>
      <c r="AT1399" s="166"/>
      <c r="AU1399" s="166"/>
      <c r="AV1399" s="166"/>
      <c r="AW1399" s="166"/>
      <c r="AX1399" s="166"/>
      <c r="AY1399" s="166"/>
      <c r="AZ1399" s="166"/>
      <c r="BA1399" s="166"/>
      <c r="BB1399" s="166"/>
      <c r="BC1399" s="166"/>
      <c r="BD1399" s="166"/>
      <c r="BE1399" s="166"/>
      <c r="BF1399" s="166"/>
      <c r="BG1399" s="166"/>
      <c r="BH1399" s="166"/>
    </row>
    <row r="1400" spans="1:60" ht="12.75" outlineLevel="1">
      <c r="A1400" s="182"/>
      <c r="B1400" s="183"/>
      <c r="C1400" s="184" t="s">
        <v>1902</v>
      </c>
      <c r="D1400" s="185"/>
      <c r="E1400" s="186">
        <v>203.92</v>
      </c>
      <c r="F1400" s="165"/>
      <c r="G1400" s="165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  <c r="U1400" s="165"/>
      <c r="V1400" s="165"/>
      <c r="W1400" s="165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 t="s">
        <v>267</v>
      </c>
      <c r="AH1400" s="166">
        <v>5</v>
      </c>
      <c r="AI1400" s="166"/>
      <c r="AJ1400" s="166"/>
      <c r="AK1400" s="166"/>
      <c r="AL1400" s="166"/>
      <c r="AM1400" s="166"/>
      <c r="AN1400" s="166"/>
      <c r="AO1400" s="166"/>
      <c r="AP1400" s="166"/>
      <c r="AQ1400" s="166"/>
      <c r="AR1400" s="166"/>
      <c r="AS1400" s="166"/>
      <c r="AT1400" s="166"/>
      <c r="AU1400" s="166"/>
      <c r="AV1400" s="166"/>
      <c r="AW1400" s="166"/>
      <c r="AX1400" s="166"/>
      <c r="AY1400" s="166"/>
      <c r="AZ1400" s="166"/>
      <c r="BA1400" s="166"/>
      <c r="BB1400" s="166"/>
      <c r="BC1400" s="166"/>
      <c r="BD1400" s="166"/>
      <c r="BE1400" s="166"/>
      <c r="BF1400" s="166"/>
      <c r="BG1400" s="166"/>
      <c r="BH1400" s="166"/>
    </row>
    <row r="1401" spans="1:60" ht="12.75" outlineLevel="1">
      <c r="A1401" s="182"/>
      <c r="B1401" s="183"/>
      <c r="C1401" s="184" t="s">
        <v>1903</v>
      </c>
      <c r="D1401" s="185"/>
      <c r="E1401" s="186">
        <v>30.4</v>
      </c>
      <c r="F1401" s="165"/>
      <c r="G1401" s="165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  <c r="U1401" s="165"/>
      <c r="V1401" s="165"/>
      <c r="W1401" s="165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 t="s">
        <v>267</v>
      </c>
      <c r="AH1401" s="166">
        <v>5</v>
      </c>
      <c r="AI1401" s="166"/>
      <c r="AJ1401" s="166"/>
      <c r="AK1401" s="166"/>
      <c r="AL1401" s="166"/>
      <c r="AM1401" s="166"/>
      <c r="AN1401" s="166"/>
      <c r="AO1401" s="166"/>
      <c r="AP1401" s="166"/>
      <c r="AQ1401" s="166"/>
      <c r="AR1401" s="166"/>
      <c r="AS1401" s="166"/>
      <c r="AT1401" s="166"/>
      <c r="AU1401" s="166"/>
      <c r="AV1401" s="166"/>
      <c r="AW1401" s="166"/>
      <c r="AX1401" s="166"/>
      <c r="AY1401" s="166"/>
      <c r="AZ1401" s="166"/>
      <c r="BA1401" s="166"/>
      <c r="BB1401" s="166"/>
      <c r="BC1401" s="166"/>
      <c r="BD1401" s="166"/>
      <c r="BE1401" s="166"/>
      <c r="BF1401" s="166"/>
      <c r="BG1401" s="166"/>
      <c r="BH1401" s="166"/>
    </row>
    <row r="1402" spans="1:60" ht="12.75" outlineLevel="1">
      <c r="A1402" s="182"/>
      <c r="B1402" s="183"/>
      <c r="C1402" s="184" t="s">
        <v>1904</v>
      </c>
      <c r="D1402" s="185"/>
      <c r="E1402" s="186">
        <v>39</v>
      </c>
      <c r="F1402" s="165"/>
      <c r="G1402" s="165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  <c r="U1402" s="165"/>
      <c r="V1402" s="165"/>
      <c r="W1402" s="165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 t="s">
        <v>267</v>
      </c>
      <c r="AH1402" s="166">
        <v>5</v>
      </c>
      <c r="AI1402" s="166"/>
      <c r="AJ1402" s="166"/>
      <c r="AK1402" s="166"/>
      <c r="AL1402" s="166"/>
      <c r="AM1402" s="166"/>
      <c r="AN1402" s="166"/>
      <c r="AO1402" s="166"/>
      <c r="AP1402" s="166"/>
      <c r="AQ1402" s="166"/>
      <c r="AR1402" s="166"/>
      <c r="AS1402" s="166"/>
      <c r="AT1402" s="166"/>
      <c r="AU1402" s="166"/>
      <c r="AV1402" s="166"/>
      <c r="AW1402" s="166"/>
      <c r="AX1402" s="166"/>
      <c r="AY1402" s="166"/>
      <c r="AZ1402" s="166"/>
      <c r="BA1402" s="166"/>
      <c r="BB1402" s="166"/>
      <c r="BC1402" s="166"/>
      <c r="BD1402" s="166"/>
      <c r="BE1402" s="166"/>
      <c r="BF1402" s="166"/>
      <c r="BG1402" s="166"/>
      <c r="BH1402" s="166"/>
    </row>
    <row r="1403" spans="1:60" ht="12.75" outlineLevel="1">
      <c r="A1403" s="182"/>
      <c r="B1403" s="183"/>
      <c r="C1403" s="184" t="s">
        <v>1905</v>
      </c>
      <c r="D1403" s="185"/>
      <c r="E1403" s="186">
        <v>15</v>
      </c>
      <c r="F1403" s="165"/>
      <c r="G1403" s="165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  <c r="U1403" s="165"/>
      <c r="V1403" s="165"/>
      <c r="W1403" s="165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 t="s">
        <v>267</v>
      </c>
      <c r="AH1403" s="166">
        <v>5</v>
      </c>
      <c r="AI1403" s="166"/>
      <c r="AJ1403" s="166"/>
      <c r="AK1403" s="166"/>
      <c r="AL1403" s="166"/>
      <c r="AM1403" s="166"/>
      <c r="AN1403" s="166"/>
      <c r="AO1403" s="166"/>
      <c r="AP1403" s="166"/>
      <c r="AQ1403" s="166"/>
      <c r="AR1403" s="166"/>
      <c r="AS1403" s="166"/>
      <c r="AT1403" s="166"/>
      <c r="AU1403" s="166"/>
      <c r="AV1403" s="166"/>
      <c r="AW1403" s="166"/>
      <c r="AX1403" s="166"/>
      <c r="AY1403" s="166"/>
      <c r="AZ1403" s="166"/>
      <c r="BA1403" s="166"/>
      <c r="BB1403" s="166"/>
      <c r="BC1403" s="166"/>
      <c r="BD1403" s="166"/>
      <c r="BE1403" s="166"/>
      <c r="BF1403" s="166"/>
      <c r="BG1403" s="166"/>
      <c r="BH1403" s="166"/>
    </row>
    <row r="1404" spans="1:60" ht="12.75" outlineLevel="1">
      <c r="A1404" s="182"/>
      <c r="B1404" s="183"/>
      <c r="C1404" s="184" t="s">
        <v>1906</v>
      </c>
      <c r="D1404" s="185"/>
      <c r="E1404" s="186">
        <v>63.6</v>
      </c>
      <c r="F1404" s="165"/>
      <c r="G1404" s="165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  <c r="U1404" s="165"/>
      <c r="V1404" s="165"/>
      <c r="W1404" s="165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 t="s">
        <v>267</v>
      </c>
      <c r="AH1404" s="166">
        <v>5</v>
      </c>
      <c r="AI1404" s="166"/>
      <c r="AJ1404" s="166"/>
      <c r="AK1404" s="166"/>
      <c r="AL1404" s="166"/>
      <c r="AM1404" s="166"/>
      <c r="AN1404" s="166"/>
      <c r="AO1404" s="166"/>
      <c r="AP1404" s="166"/>
      <c r="AQ1404" s="166"/>
      <c r="AR1404" s="166"/>
      <c r="AS1404" s="166"/>
      <c r="AT1404" s="166"/>
      <c r="AU1404" s="166"/>
      <c r="AV1404" s="166"/>
      <c r="AW1404" s="166"/>
      <c r="AX1404" s="166"/>
      <c r="AY1404" s="166"/>
      <c r="AZ1404" s="166"/>
      <c r="BA1404" s="166"/>
      <c r="BB1404" s="166"/>
      <c r="BC1404" s="166"/>
      <c r="BD1404" s="166"/>
      <c r="BE1404" s="166"/>
      <c r="BF1404" s="166"/>
      <c r="BG1404" s="166"/>
      <c r="BH1404" s="166"/>
    </row>
    <row r="1405" spans="1:60" ht="12.75" outlineLevel="1">
      <c r="A1405" s="182"/>
      <c r="B1405" s="183"/>
      <c r="C1405" s="184" t="s">
        <v>1907</v>
      </c>
      <c r="D1405" s="185"/>
      <c r="E1405" s="186">
        <v>195.98</v>
      </c>
      <c r="F1405" s="165"/>
      <c r="G1405" s="165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  <c r="U1405" s="165"/>
      <c r="V1405" s="165"/>
      <c r="W1405" s="165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 t="s">
        <v>267</v>
      </c>
      <c r="AH1405" s="166">
        <v>5</v>
      </c>
      <c r="AI1405" s="166"/>
      <c r="AJ1405" s="166"/>
      <c r="AK1405" s="166"/>
      <c r="AL1405" s="166"/>
      <c r="AM1405" s="166"/>
      <c r="AN1405" s="166"/>
      <c r="AO1405" s="166"/>
      <c r="AP1405" s="166"/>
      <c r="AQ1405" s="166"/>
      <c r="AR1405" s="166"/>
      <c r="AS1405" s="166"/>
      <c r="AT1405" s="166"/>
      <c r="AU1405" s="166"/>
      <c r="AV1405" s="166"/>
      <c r="AW1405" s="166"/>
      <c r="AX1405" s="166"/>
      <c r="AY1405" s="166"/>
      <c r="AZ1405" s="166"/>
      <c r="BA1405" s="166"/>
      <c r="BB1405" s="166"/>
      <c r="BC1405" s="166"/>
      <c r="BD1405" s="166"/>
      <c r="BE1405" s="166"/>
      <c r="BF1405" s="166"/>
      <c r="BG1405" s="166"/>
      <c r="BH1405" s="166"/>
    </row>
    <row r="1406" spans="1:60" ht="12.75" outlineLevel="1">
      <c r="A1406" s="182"/>
      <c r="B1406" s="183"/>
      <c r="C1406" s="184" t="s">
        <v>1908</v>
      </c>
      <c r="D1406" s="185"/>
      <c r="E1406" s="186">
        <v>194.84</v>
      </c>
      <c r="F1406" s="165"/>
      <c r="G1406" s="165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  <c r="U1406" s="165"/>
      <c r="V1406" s="165"/>
      <c r="W1406" s="165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 t="s">
        <v>267</v>
      </c>
      <c r="AH1406" s="166">
        <v>5</v>
      </c>
      <c r="AI1406" s="166"/>
      <c r="AJ1406" s="166"/>
      <c r="AK1406" s="166"/>
      <c r="AL1406" s="166"/>
      <c r="AM1406" s="166"/>
      <c r="AN1406" s="166"/>
      <c r="AO1406" s="166"/>
      <c r="AP1406" s="166"/>
      <c r="AQ1406" s="166"/>
      <c r="AR1406" s="166"/>
      <c r="AS1406" s="166"/>
      <c r="AT1406" s="166"/>
      <c r="AU1406" s="166"/>
      <c r="AV1406" s="166"/>
      <c r="AW1406" s="166"/>
      <c r="AX1406" s="166"/>
      <c r="AY1406" s="166"/>
      <c r="AZ1406" s="166"/>
      <c r="BA1406" s="166"/>
      <c r="BB1406" s="166"/>
      <c r="BC1406" s="166"/>
      <c r="BD1406" s="166"/>
      <c r="BE1406" s="166"/>
      <c r="BF1406" s="166"/>
      <c r="BG1406" s="166"/>
      <c r="BH1406" s="166"/>
    </row>
    <row r="1407" spans="1:60" ht="12.75" outlineLevel="1">
      <c r="A1407" s="182"/>
      <c r="B1407" s="183"/>
      <c r="C1407" s="184" t="s">
        <v>1909</v>
      </c>
      <c r="D1407" s="185"/>
      <c r="E1407" s="186">
        <v>7.2</v>
      </c>
      <c r="F1407" s="165"/>
      <c r="G1407" s="165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  <c r="U1407" s="165"/>
      <c r="V1407" s="165"/>
      <c r="W1407" s="165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 t="s">
        <v>267</v>
      </c>
      <c r="AH1407" s="166">
        <v>5</v>
      </c>
      <c r="AI1407" s="166"/>
      <c r="AJ1407" s="166"/>
      <c r="AK1407" s="166"/>
      <c r="AL1407" s="166"/>
      <c r="AM1407" s="166"/>
      <c r="AN1407" s="166"/>
      <c r="AO1407" s="166"/>
      <c r="AP1407" s="166"/>
      <c r="AQ1407" s="166"/>
      <c r="AR1407" s="166"/>
      <c r="AS1407" s="166"/>
      <c r="AT1407" s="166"/>
      <c r="AU1407" s="166"/>
      <c r="AV1407" s="166"/>
      <c r="AW1407" s="166"/>
      <c r="AX1407" s="166"/>
      <c r="AY1407" s="166"/>
      <c r="AZ1407" s="166"/>
      <c r="BA1407" s="166"/>
      <c r="BB1407" s="166"/>
      <c r="BC1407" s="166"/>
      <c r="BD1407" s="166"/>
      <c r="BE1407" s="166"/>
      <c r="BF1407" s="166"/>
      <c r="BG1407" s="166"/>
      <c r="BH1407" s="166"/>
    </row>
    <row r="1408" spans="1:60" ht="12.75" outlineLevel="1">
      <c r="A1408" s="182"/>
      <c r="B1408" s="183"/>
      <c r="C1408" s="184" t="s">
        <v>1910</v>
      </c>
      <c r="D1408" s="185"/>
      <c r="E1408" s="186">
        <v>139</v>
      </c>
      <c r="F1408" s="165"/>
      <c r="G1408" s="165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  <c r="U1408" s="165"/>
      <c r="V1408" s="165"/>
      <c r="W1408" s="165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 t="s">
        <v>267</v>
      </c>
      <c r="AH1408" s="166">
        <v>5</v>
      </c>
      <c r="AI1408" s="166"/>
      <c r="AJ1408" s="166"/>
      <c r="AK1408" s="166"/>
      <c r="AL1408" s="166"/>
      <c r="AM1408" s="166"/>
      <c r="AN1408" s="166"/>
      <c r="AO1408" s="166"/>
      <c r="AP1408" s="166"/>
      <c r="AQ1408" s="166"/>
      <c r="AR1408" s="166"/>
      <c r="AS1408" s="166"/>
      <c r="AT1408" s="166"/>
      <c r="AU1408" s="166"/>
      <c r="AV1408" s="166"/>
      <c r="AW1408" s="166"/>
      <c r="AX1408" s="166"/>
      <c r="AY1408" s="166"/>
      <c r="AZ1408" s="166"/>
      <c r="BA1408" s="166"/>
      <c r="BB1408" s="166"/>
      <c r="BC1408" s="166"/>
      <c r="BD1408" s="166"/>
      <c r="BE1408" s="166"/>
      <c r="BF1408" s="166"/>
      <c r="BG1408" s="166"/>
      <c r="BH1408" s="166"/>
    </row>
    <row r="1409" spans="1:60" ht="12.75" outlineLevel="1">
      <c r="A1409" s="182"/>
      <c r="B1409" s="183"/>
      <c r="C1409" s="193" t="s">
        <v>407</v>
      </c>
      <c r="D1409" s="194"/>
      <c r="E1409" s="195">
        <v>1376.78</v>
      </c>
      <c r="F1409" s="165"/>
      <c r="G1409" s="165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  <c r="U1409" s="165"/>
      <c r="V1409" s="165"/>
      <c r="W1409" s="165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 t="s">
        <v>267</v>
      </c>
      <c r="AH1409" s="166">
        <v>1</v>
      </c>
      <c r="AI1409" s="166"/>
      <c r="AJ1409" s="166"/>
      <c r="AK1409" s="166"/>
      <c r="AL1409" s="166"/>
      <c r="AM1409" s="166"/>
      <c r="AN1409" s="166"/>
      <c r="AO1409" s="166"/>
      <c r="AP1409" s="166"/>
      <c r="AQ1409" s="166"/>
      <c r="AR1409" s="166"/>
      <c r="AS1409" s="166"/>
      <c r="AT1409" s="166"/>
      <c r="AU1409" s="166"/>
      <c r="AV1409" s="166"/>
      <c r="AW1409" s="166"/>
      <c r="AX1409" s="166"/>
      <c r="AY1409" s="166"/>
      <c r="AZ1409" s="166"/>
      <c r="BA1409" s="166"/>
      <c r="BB1409" s="166"/>
      <c r="BC1409" s="166"/>
      <c r="BD1409" s="166"/>
      <c r="BE1409" s="166"/>
      <c r="BF1409" s="166"/>
      <c r="BG1409" s="166"/>
      <c r="BH1409" s="166"/>
    </row>
    <row r="1410" spans="1:60" ht="12.75" outlineLevel="1">
      <c r="A1410" s="182"/>
      <c r="B1410" s="183"/>
      <c r="C1410" s="187" t="s">
        <v>328</v>
      </c>
      <c r="D1410" s="188"/>
      <c r="E1410" s="189"/>
      <c r="F1410" s="165"/>
      <c r="G1410" s="165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  <c r="U1410" s="165"/>
      <c r="V1410" s="165"/>
      <c r="W1410" s="165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 t="s">
        <v>267</v>
      </c>
      <c r="AH1410" s="166"/>
      <c r="AI1410" s="166"/>
      <c r="AJ1410" s="166"/>
      <c r="AK1410" s="166"/>
      <c r="AL1410" s="166"/>
      <c r="AM1410" s="166"/>
      <c r="AN1410" s="166"/>
      <c r="AO1410" s="166"/>
      <c r="AP1410" s="166"/>
      <c r="AQ1410" s="166"/>
      <c r="AR1410" s="166"/>
      <c r="AS1410" s="166"/>
      <c r="AT1410" s="166"/>
      <c r="AU1410" s="166"/>
      <c r="AV1410" s="166"/>
      <c r="AW1410" s="166"/>
      <c r="AX1410" s="166"/>
      <c r="AY1410" s="166"/>
      <c r="AZ1410" s="166"/>
      <c r="BA1410" s="166"/>
      <c r="BB1410" s="166"/>
      <c r="BC1410" s="166"/>
      <c r="BD1410" s="166"/>
      <c r="BE1410" s="166"/>
      <c r="BF1410" s="166"/>
      <c r="BG1410" s="166"/>
      <c r="BH1410" s="166"/>
    </row>
    <row r="1411" spans="1:60" ht="12.75" outlineLevel="1">
      <c r="A1411" s="182"/>
      <c r="B1411" s="183"/>
      <c r="C1411" s="187" t="s">
        <v>1911</v>
      </c>
      <c r="D1411" s="188"/>
      <c r="E1411" s="189"/>
      <c r="F1411" s="165"/>
      <c r="G1411" s="165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  <c r="U1411" s="165"/>
      <c r="V1411" s="165"/>
      <c r="W1411" s="165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 t="s">
        <v>267</v>
      </c>
      <c r="AH1411" s="166">
        <v>2</v>
      </c>
      <c r="AI1411" s="166"/>
      <c r="AJ1411" s="166"/>
      <c r="AK1411" s="166"/>
      <c r="AL1411" s="166"/>
      <c r="AM1411" s="166"/>
      <c r="AN1411" s="166"/>
      <c r="AO1411" s="166"/>
      <c r="AP1411" s="166"/>
      <c r="AQ1411" s="166"/>
      <c r="AR1411" s="166"/>
      <c r="AS1411" s="166"/>
      <c r="AT1411" s="166"/>
      <c r="AU1411" s="166"/>
      <c r="AV1411" s="166"/>
      <c r="AW1411" s="166"/>
      <c r="AX1411" s="166"/>
      <c r="AY1411" s="166"/>
      <c r="AZ1411" s="166"/>
      <c r="BA1411" s="166"/>
      <c r="BB1411" s="166"/>
      <c r="BC1411" s="166"/>
      <c r="BD1411" s="166"/>
      <c r="BE1411" s="166"/>
      <c r="BF1411" s="166"/>
      <c r="BG1411" s="166"/>
      <c r="BH1411" s="166"/>
    </row>
    <row r="1412" spans="1:60" ht="12.75" outlineLevel="1">
      <c r="A1412" s="182"/>
      <c r="B1412" s="183"/>
      <c r="C1412" s="187" t="s">
        <v>1912</v>
      </c>
      <c r="D1412" s="188"/>
      <c r="E1412" s="189">
        <v>39.06</v>
      </c>
      <c r="F1412" s="165"/>
      <c r="G1412" s="165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  <c r="U1412" s="165"/>
      <c r="V1412" s="165"/>
      <c r="W1412" s="165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 t="s">
        <v>267</v>
      </c>
      <c r="AH1412" s="166">
        <v>2</v>
      </c>
      <c r="AI1412" s="166"/>
      <c r="AJ1412" s="166"/>
      <c r="AK1412" s="166"/>
      <c r="AL1412" s="166"/>
      <c r="AM1412" s="166"/>
      <c r="AN1412" s="166"/>
      <c r="AO1412" s="166"/>
      <c r="AP1412" s="166"/>
      <c r="AQ1412" s="166"/>
      <c r="AR1412" s="166"/>
      <c r="AS1412" s="166"/>
      <c r="AT1412" s="166"/>
      <c r="AU1412" s="166"/>
      <c r="AV1412" s="166"/>
      <c r="AW1412" s="166"/>
      <c r="AX1412" s="166"/>
      <c r="AY1412" s="166"/>
      <c r="AZ1412" s="166"/>
      <c r="BA1412" s="166"/>
      <c r="BB1412" s="166"/>
      <c r="BC1412" s="166"/>
      <c r="BD1412" s="166"/>
      <c r="BE1412" s="166"/>
      <c r="BF1412" s="166"/>
      <c r="BG1412" s="166"/>
      <c r="BH1412" s="166"/>
    </row>
    <row r="1413" spans="1:60" ht="12.75" outlineLevel="1">
      <c r="A1413" s="182"/>
      <c r="B1413" s="183"/>
      <c r="C1413" s="187" t="s">
        <v>1913</v>
      </c>
      <c r="D1413" s="188"/>
      <c r="E1413" s="189">
        <v>18</v>
      </c>
      <c r="F1413" s="165"/>
      <c r="G1413" s="165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  <c r="U1413" s="165"/>
      <c r="V1413" s="165"/>
      <c r="W1413" s="165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 t="s">
        <v>267</v>
      </c>
      <c r="AH1413" s="166">
        <v>2</v>
      </c>
      <c r="AI1413" s="166"/>
      <c r="AJ1413" s="166"/>
      <c r="AK1413" s="166"/>
      <c r="AL1413" s="166"/>
      <c r="AM1413" s="166"/>
      <c r="AN1413" s="166"/>
      <c r="AO1413" s="166"/>
      <c r="AP1413" s="166"/>
      <c r="AQ1413" s="166"/>
      <c r="AR1413" s="166"/>
      <c r="AS1413" s="166"/>
      <c r="AT1413" s="166"/>
      <c r="AU1413" s="166"/>
      <c r="AV1413" s="166"/>
      <c r="AW1413" s="166"/>
      <c r="AX1413" s="166"/>
      <c r="AY1413" s="166"/>
      <c r="AZ1413" s="166"/>
      <c r="BA1413" s="166"/>
      <c r="BB1413" s="166"/>
      <c r="BC1413" s="166"/>
      <c r="BD1413" s="166"/>
      <c r="BE1413" s="166"/>
      <c r="BF1413" s="166"/>
      <c r="BG1413" s="166"/>
      <c r="BH1413" s="166"/>
    </row>
    <row r="1414" spans="1:60" ht="12.75" outlineLevel="1">
      <c r="A1414" s="182"/>
      <c r="B1414" s="183"/>
      <c r="C1414" s="187" t="s">
        <v>1914</v>
      </c>
      <c r="D1414" s="188"/>
      <c r="E1414" s="189">
        <v>18</v>
      </c>
      <c r="F1414" s="165"/>
      <c r="G1414" s="165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  <c r="U1414" s="165"/>
      <c r="V1414" s="165"/>
      <c r="W1414" s="165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 t="s">
        <v>267</v>
      </c>
      <c r="AH1414" s="166">
        <v>2</v>
      </c>
      <c r="AI1414" s="166"/>
      <c r="AJ1414" s="166"/>
      <c r="AK1414" s="166"/>
      <c r="AL1414" s="166"/>
      <c r="AM1414" s="166"/>
      <c r="AN1414" s="166"/>
      <c r="AO1414" s="166"/>
      <c r="AP1414" s="166"/>
      <c r="AQ1414" s="166"/>
      <c r="AR1414" s="166"/>
      <c r="AS1414" s="166"/>
      <c r="AT1414" s="166"/>
      <c r="AU1414" s="166"/>
      <c r="AV1414" s="166"/>
      <c r="AW1414" s="166"/>
      <c r="AX1414" s="166"/>
      <c r="AY1414" s="166"/>
      <c r="AZ1414" s="166"/>
      <c r="BA1414" s="166"/>
      <c r="BB1414" s="166"/>
      <c r="BC1414" s="166"/>
      <c r="BD1414" s="166"/>
      <c r="BE1414" s="166"/>
      <c r="BF1414" s="166"/>
      <c r="BG1414" s="166"/>
      <c r="BH1414" s="166"/>
    </row>
    <row r="1415" spans="1:60" ht="12.75" outlineLevel="1">
      <c r="A1415" s="182"/>
      <c r="B1415" s="183"/>
      <c r="C1415" s="187" t="s">
        <v>1915</v>
      </c>
      <c r="D1415" s="188"/>
      <c r="E1415" s="189">
        <v>36</v>
      </c>
      <c r="F1415" s="165"/>
      <c r="G1415" s="165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  <c r="U1415" s="165"/>
      <c r="V1415" s="165"/>
      <c r="W1415" s="165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 t="s">
        <v>267</v>
      </c>
      <c r="AH1415" s="166">
        <v>2</v>
      </c>
      <c r="AI1415" s="166"/>
      <c r="AJ1415" s="166"/>
      <c r="AK1415" s="166"/>
      <c r="AL1415" s="166"/>
      <c r="AM1415" s="166"/>
      <c r="AN1415" s="166"/>
      <c r="AO1415" s="166"/>
      <c r="AP1415" s="166"/>
      <c r="AQ1415" s="166"/>
      <c r="AR1415" s="166"/>
      <c r="AS1415" s="166"/>
      <c r="AT1415" s="166"/>
      <c r="AU1415" s="166"/>
      <c r="AV1415" s="166"/>
      <c r="AW1415" s="166"/>
      <c r="AX1415" s="166"/>
      <c r="AY1415" s="166"/>
      <c r="AZ1415" s="166"/>
      <c r="BA1415" s="166"/>
      <c r="BB1415" s="166"/>
      <c r="BC1415" s="166"/>
      <c r="BD1415" s="166"/>
      <c r="BE1415" s="166"/>
      <c r="BF1415" s="166"/>
      <c r="BG1415" s="166"/>
      <c r="BH1415" s="166"/>
    </row>
    <row r="1416" spans="1:60" ht="12.75" outlineLevel="1">
      <c r="A1416" s="182"/>
      <c r="B1416" s="183"/>
      <c r="C1416" s="187" t="s">
        <v>1916</v>
      </c>
      <c r="D1416" s="188"/>
      <c r="E1416" s="189">
        <v>30.75</v>
      </c>
      <c r="F1416" s="165"/>
      <c r="G1416" s="165"/>
      <c r="H1416" s="165"/>
      <c r="I1416" s="165"/>
      <c r="J1416" s="165"/>
      <c r="K1416" s="165"/>
      <c r="L1416" s="165"/>
      <c r="M1416" s="165"/>
      <c r="N1416" s="165"/>
      <c r="O1416" s="165"/>
      <c r="P1416" s="165"/>
      <c r="Q1416" s="165"/>
      <c r="R1416" s="165"/>
      <c r="S1416" s="165"/>
      <c r="T1416" s="165"/>
      <c r="U1416" s="165"/>
      <c r="V1416" s="165"/>
      <c r="W1416" s="165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 t="s">
        <v>267</v>
      </c>
      <c r="AH1416" s="166">
        <v>2</v>
      </c>
      <c r="AI1416" s="166"/>
      <c r="AJ1416" s="166"/>
      <c r="AK1416" s="166"/>
      <c r="AL1416" s="166"/>
      <c r="AM1416" s="166"/>
      <c r="AN1416" s="166"/>
      <c r="AO1416" s="166"/>
      <c r="AP1416" s="166"/>
      <c r="AQ1416" s="166"/>
      <c r="AR1416" s="166"/>
      <c r="AS1416" s="166"/>
      <c r="AT1416" s="166"/>
      <c r="AU1416" s="166"/>
      <c r="AV1416" s="166"/>
      <c r="AW1416" s="166"/>
      <c r="AX1416" s="166"/>
      <c r="AY1416" s="166"/>
      <c r="AZ1416" s="166"/>
      <c r="BA1416" s="166"/>
      <c r="BB1416" s="166"/>
      <c r="BC1416" s="166"/>
      <c r="BD1416" s="166"/>
      <c r="BE1416" s="166"/>
      <c r="BF1416" s="166"/>
      <c r="BG1416" s="166"/>
      <c r="BH1416" s="166"/>
    </row>
    <row r="1417" spans="1:60" ht="12.75" outlineLevel="1">
      <c r="A1417" s="182"/>
      <c r="B1417" s="183"/>
      <c r="C1417" s="187" t="s">
        <v>1917</v>
      </c>
      <c r="D1417" s="188"/>
      <c r="E1417" s="189">
        <v>30.75</v>
      </c>
      <c r="F1417" s="165"/>
      <c r="G1417" s="165"/>
      <c r="H1417" s="165"/>
      <c r="I1417" s="165"/>
      <c r="J1417" s="165"/>
      <c r="K1417" s="165"/>
      <c r="L1417" s="165"/>
      <c r="M1417" s="165"/>
      <c r="N1417" s="165"/>
      <c r="O1417" s="165"/>
      <c r="P1417" s="165"/>
      <c r="Q1417" s="165"/>
      <c r="R1417" s="165"/>
      <c r="S1417" s="165"/>
      <c r="T1417" s="165"/>
      <c r="U1417" s="165"/>
      <c r="V1417" s="165"/>
      <c r="W1417" s="165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 t="s">
        <v>267</v>
      </c>
      <c r="AH1417" s="166">
        <v>2</v>
      </c>
      <c r="AI1417" s="166"/>
      <c r="AJ1417" s="166"/>
      <c r="AK1417" s="166"/>
      <c r="AL1417" s="166"/>
      <c r="AM1417" s="166"/>
      <c r="AN1417" s="166"/>
      <c r="AO1417" s="166"/>
      <c r="AP1417" s="166"/>
      <c r="AQ1417" s="166"/>
      <c r="AR1417" s="166"/>
      <c r="AS1417" s="166"/>
      <c r="AT1417" s="166"/>
      <c r="AU1417" s="166"/>
      <c r="AV1417" s="166"/>
      <c r="AW1417" s="166"/>
      <c r="AX1417" s="166"/>
      <c r="AY1417" s="166"/>
      <c r="AZ1417" s="166"/>
      <c r="BA1417" s="166"/>
      <c r="BB1417" s="166"/>
      <c r="BC1417" s="166"/>
      <c r="BD1417" s="166"/>
      <c r="BE1417" s="166"/>
      <c r="BF1417" s="166"/>
      <c r="BG1417" s="166"/>
      <c r="BH1417" s="166"/>
    </row>
    <row r="1418" spans="1:60" ht="12.75" outlineLevel="1">
      <c r="A1418" s="182"/>
      <c r="B1418" s="183"/>
      <c r="C1418" s="187" t="s">
        <v>1918</v>
      </c>
      <c r="D1418" s="188"/>
      <c r="E1418" s="189">
        <v>1.6800000000000002</v>
      </c>
      <c r="F1418" s="165"/>
      <c r="G1418" s="165"/>
      <c r="H1418" s="165"/>
      <c r="I1418" s="165"/>
      <c r="J1418" s="165"/>
      <c r="K1418" s="165"/>
      <c r="L1418" s="165"/>
      <c r="M1418" s="165"/>
      <c r="N1418" s="165"/>
      <c r="O1418" s="165"/>
      <c r="P1418" s="165"/>
      <c r="Q1418" s="165"/>
      <c r="R1418" s="165"/>
      <c r="S1418" s="165"/>
      <c r="T1418" s="165"/>
      <c r="U1418" s="165"/>
      <c r="V1418" s="165"/>
      <c r="W1418" s="165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 t="s">
        <v>267</v>
      </c>
      <c r="AH1418" s="166">
        <v>2</v>
      </c>
      <c r="AI1418" s="166"/>
      <c r="AJ1418" s="166"/>
      <c r="AK1418" s="166"/>
      <c r="AL1418" s="166"/>
      <c r="AM1418" s="166"/>
      <c r="AN1418" s="166"/>
      <c r="AO1418" s="166"/>
      <c r="AP1418" s="166"/>
      <c r="AQ1418" s="166"/>
      <c r="AR1418" s="166"/>
      <c r="AS1418" s="166"/>
      <c r="AT1418" s="166"/>
      <c r="AU1418" s="166"/>
      <c r="AV1418" s="166"/>
      <c r="AW1418" s="166"/>
      <c r="AX1418" s="166"/>
      <c r="AY1418" s="166"/>
      <c r="AZ1418" s="166"/>
      <c r="BA1418" s="166"/>
      <c r="BB1418" s="166"/>
      <c r="BC1418" s="166"/>
      <c r="BD1418" s="166"/>
      <c r="BE1418" s="166"/>
      <c r="BF1418" s="166"/>
      <c r="BG1418" s="166"/>
      <c r="BH1418" s="166"/>
    </row>
    <row r="1419" spans="1:60" ht="12.75" outlineLevel="1">
      <c r="A1419" s="182"/>
      <c r="B1419" s="183"/>
      <c r="C1419" s="187" t="s">
        <v>1919</v>
      </c>
      <c r="D1419" s="188"/>
      <c r="E1419" s="189"/>
      <c r="F1419" s="165"/>
      <c r="G1419" s="165"/>
      <c r="H1419" s="165"/>
      <c r="I1419" s="165"/>
      <c r="J1419" s="165"/>
      <c r="K1419" s="165"/>
      <c r="L1419" s="165"/>
      <c r="M1419" s="165"/>
      <c r="N1419" s="165"/>
      <c r="O1419" s="165"/>
      <c r="P1419" s="165"/>
      <c r="Q1419" s="165"/>
      <c r="R1419" s="165"/>
      <c r="S1419" s="165"/>
      <c r="T1419" s="165"/>
      <c r="U1419" s="165"/>
      <c r="V1419" s="165"/>
      <c r="W1419" s="165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 t="s">
        <v>267</v>
      </c>
      <c r="AH1419" s="166">
        <v>2</v>
      </c>
      <c r="AI1419" s="166"/>
      <c r="AJ1419" s="166"/>
      <c r="AK1419" s="166"/>
      <c r="AL1419" s="166"/>
      <c r="AM1419" s="166"/>
      <c r="AN1419" s="166"/>
      <c r="AO1419" s="166"/>
      <c r="AP1419" s="166"/>
      <c r="AQ1419" s="166"/>
      <c r="AR1419" s="166"/>
      <c r="AS1419" s="166"/>
      <c r="AT1419" s="166"/>
      <c r="AU1419" s="166"/>
      <c r="AV1419" s="166"/>
      <c r="AW1419" s="166"/>
      <c r="AX1419" s="166"/>
      <c r="AY1419" s="166"/>
      <c r="AZ1419" s="166"/>
      <c r="BA1419" s="166"/>
      <c r="BB1419" s="166"/>
      <c r="BC1419" s="166"/>
      <c r="BD1419" s="166"/>
      <c r="BE1419" s="166"/>
      <c r="BF1419" s="166"/>
      <c r="BG1419" s="166"/>
      <c r="BH1419" s="166"/>
    </row>
    <row r="1420" spans="1:60" ht="12.75" outlineLevel="1">
      <c r="A1420" s="182"/>
      <c r="B1420" s="183"/>
      <c r="C1420" s="187" t="s">
        <v>1920</v>
      </c>
      <c r="D1420" s="188"/>
      <c r="E1420" s="189">
        <v>-7.105</v>
      </c>
      <c r="F1420" s="165"/>
      <c r="G1420" s="165"/>
      <c r="H1420" s="165"/>
      <c r="I1420" s="165"/>
      <c r="J1420" s="165"/>
      <c r="K1420" s="165"/>
      <c r="L1420" s="165"/>
      <c r="M1420" s="165"/>
      <c r="N1420" s="165"/>
      <c r="O1420" s="165"/>
      <c r="P1420" s="165"/>
      <c r="Q1420" s="165"/>
      <c r="R1420" s="165"/>
      <c r="S1420" s="165"/>
      <c r="T1420" s="165"/>
      <c r="U1420" s="165"/>
      <c r="V1420" s="165"/>
      <c r="W1420" s="165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 t="s">
        <v>267</v>
      </c>
      <c r="AH1420" s="166">
        <v>2</v>
      </c>
      <c r="AI1420" s="166"/>
      <c r="AJ1420" s="166"/>
      <c r="AK1420" s="166"/>
      <c r="AL1420" s="166"/>
      <c r="AM1420" s="166"/>
      <c r="AN1420" s="166"/>
      <c r="AO1420" s="166"/>
      <c r="AP1420" s="166"/>
      <c r="AQ1420" s="166"/>
      <c r="AR1420" s="166"/>
      <c r="AS1420" s="166"/>
      <c r="AT1420" s="166"/>
      <c r="AU1420" s="166"/>
      <c r="AV1420" s="166"/>
      <c r="AW1420" s="166"/>
      <c r="AX1420" s="166"/>
      <c r="AY1420" s="166"/>
      <c r="AZ1420" s="166"/>
      <c r="BA1420" s="166"/>
      <c r="BB1420" s="166"/>
      <c r="BC1420" s="166"/>
      <c r="BD1420" s="166"/>
      <c r="BE1420" s="166"/>
      <c r="BF1420" s="166"/>
      <c r="BG1420" s="166"/>
      <c r="BH1420" s="166"/>
    </row>
    <row r="1421" spans="1:60" ht="12.75" outlineLevel="1">
      <c r="A1421" s="182"/>
      <c r="B1421" s="183"/>
      <c r="C1421" s="187" t="s">
        <v>1921</v>
      </c>
      <c r="D1421" s="188"/>
      <c r="E1421" s="189">
        <v>36</v>
      </c>
      <c r="F1421" s="165"/>
      <c r="G1421" s="165"/>
      <c r="H1421" s="165"/>
      <c r="I1421" s="165"/>
      <c r="J1421" s="165"/>
      <c r="K1421" s="165"/>
      <c r="L1421" s="165"/>
      <c r="M1421" s="165"/>
      <c r="N1421" s="165"/>
      <c r="O1421" s="165"/>
      <c r="P1421" s="165"/>
      <c r="Q1421" s="165"/>
      <c r="R1421" s="165"/>
      <c r="S1421" s="165"/>
      <c r="T1421" s="165"/>
      <c r="U1421" s="165"/>
      <c r="V1421" s="165"/>
      <c r="W1421" s="165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 t="s">
        <v>267</v>
      </c>
      <c r="AH1421" s="166">
        <v>2</v>
      </c>
      <c r="AI1421" s="166"/>
      <c r="AJ1421" s="166"/>
      <c r="AK1421" s="166"/>
      <c r="AL1421" s="166"/>
      <c r="AM1421" s="166"/>
      <c r="AN1421" s="166"/>
      <c r="AO1421" s="166"/>
      <c r="AP1421" s="166"/>
      <c r="AQ1421" s="166"/>
      <c r="AR1421" s="166"/>
      <c r="AS1421" s="166"/>
      <c r="AT1421" s="166"/>
      <c r="AU1421" s="166"/>
      <c r="AV1421" s="166"/>
      <c r="AW1421" s="166"/>
      <c r="AX1421" s="166"/>
      <c r="AY1421" s="166"/>
      <c r="AZ1421" s="166"/>
      <c r="BA1421" s="166"/>
      <c r="BB1421" s="166"/>
      <c r="BC1421" s="166"/>
      <c r="BD1421" s="166"/>
      <c r="BE1421" s="166"/>
      <c r="BF1421" s="166"/>
      <c r="BG1421" s="166"/>
      <c r="BH1421" s="166"/>
    </row>
    <row r="1422" spans="1:60" ht="12.75" outlineLevel="1">
      <c r="A1422" s="182"/>
      <c r="B1422" s="183"/>
      <c r="C1422" s="187" t="s">
        <v>1922</v>
      </c>
      <c r="D1422" s="188"/>
      <c r="E1422" s="189">
        <v>54</v>
      </c>
      <c r="F1422" s="165"/>
      <c r="G1422" s="165"/>
      <c r="H1422" s="165"/>
      <c r="I1422" s="165"/>
      <c r="J1422" s="165"/>
      <c r="K1422" s="165"/>
      <c r="L1422" s="165"/>
      <c r="M1422" s="165"/>
      <c r="N1422" s="165"/>
      <c r="O1422" s="165"/>
      <c r="P1422" s="165"/>
      <c r="Q1422" s="165"/>
      <c r="R1422" s="165"/>
      <c r="S1422" s="165"/>
      <c r="T1422" s="165"/>
      <c r="U1422" s="165"/>
      <c r="V1422" s="165"/>
      <c r="W1422" s="165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 t="s">
        <v>267</v>
      </c>
      <c r="AH1422" s="166">
        <v>2</v>
      </c>
      <c r="AI1422" s="166"/>
      <c r="AJ1422" s="166"/>
      <c r="AK1422" s="166"/>
      <c r="AL1422" s="166"/>
      <c r="AM1422" s="166"/>
      <c r="AN1422" s="166"/>
      <c r="AO1422" s="166"/>
      <c r="AP1422" s="166"/>
      <c r="AQ1422" s="166"/>
      <c r="AR1422" s="166"/>
      <c r="AS1422" s="166"/>
      <c r="AT1422" s="166"/>
      <c r="AU1422" s="166"/>
      <c r="AV1422" s="166"/>
      <c r="AW1422" s="166"/>
      <c r="AX1422" s="166"/>
      <c r="AY1422" s="166"/>
      <c r="AZ1422" s="166"/>
      <c r="BA1422" s="166"/>
      <c r="BB1422" s="166"/>
      <c r="BC1422" s="166"/>
      <c r="BD1422" s="166"/>
      <c r="BE1422" s="166"/>
      <c r="BF1422" s="166"/>
      <c r="BG1422" s="166"/>
      <c r="BH1422" s="166"/>
    </row>
    <row r="1423" spans="1:60" ht="12.75" outlineLevel="1">
      <c r="A1423" s="182"/>
      <c r="B1423" s="183"/>
      <c r="C1423" s="187" t="s">
        <v>1923</v>
      </c>
      <c r="D1423" s="188"/>
      <c r="E1423" s="189">
        <v>25.575</v>
      </c>
      <c r="F1423" s="165"/>
      <c r="G1423" s="165"/>
      <c r="H1423" s="165"/>
      <c r="I1423" s="165"/>
      <c r="J1423" s="165"/>
      <c r="K1423" s="165"/>
      <c r="L1423" s="165"/>
      <c r="M1423" s="165"/>
      <c r="N1423" s="165"/>
      <c r="O1423" s="165"/>
      <c r="P1423" s="165"/>
      <c r="Q1423" s="165"/>
      <c r="R1423" s="165"/>
      <c r="S1423" s="165"/>
      <c r="T1423" s="165"/>
      <c r="U1423" s="165"/>
      <c r="V1423" s="165"/>
      <c r="W1423" s="165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 t="s">
        <v>267</v>
      </c>
      <c r="AH1423" s="166">
        <v>2</v>
      </c>
      <c r="AI1423" s="166"/>
      <c r="AJ1423" s="166"/>
      <c r="AK1423" s="166"/>
      <c r="AL1423" s="166"/>
      <c r="AM1423" s="166"/>
      <c r="AN1423" s="166"/>
      <c r="AO1423" s="166"/>
      <c r="AP1423" s="166"/>
      <c r="AQ1423" s="166"/>
      <c r="AR1423" s="166"/>
      <c r="AS1423" s="166"/>
      <c r="AT1423" s="166"/>
      <c r="AU1423" s="166"/>
      <c r="AV1423" s="166"/>
      <c r="AW1423" s="166"/>
      <c r="AX1423" s="166"/>
      <c r="AY1423" s="166"/>
      <c r="AZ1423" s="166"/>
      <c r="BA1423" s="166"/>
      <c r="BB1423" s="166"/>
      <c r="BC1423" s="166"/>
      <c r="BD1423" s="166"/>
      <c r="BE1423" s="166"/>
      <c r="BF1423" s="166"/>
      <c r="BG1423" s="166"/>
      <c r="BH1423" s="166"/>
    </row>
    <row r="1424" spans="1:60" ht="12.75" outlineLevel="1">
      <c r="A1424" s="182"/>
      <c r="B1424" s="183"/>
      <c r="C1424" s="187" t="s">
        <v>1924</v>
      </c>
      <c r="D1424" s="188"/>
      <c r="E1424" s="189">
        <v>6</v>
      </c>
      <c r="F1424" s="165"/>
      <c r="G1424" s="165"/>
      <c r="H1424" s="165"/>
      <c r="I1424" s="165"/>
      <c r="J1424" s="165"/>
      <c r="K1424" s="165"/>
      <c r="L1424" s="165"/>
      <c r="M1424" s="165"/>
      <c r="N1424" s="165"/>
      <c r="O1424" s="165"/>
      <c r="P1424" s="165"/>
      <c r="Q1424" s="165"/>
      <c r="R1424" s="165"/>
      <c r="S1424" s="165"/>
      <c r="T1424" s="165"/>
      <c r="U1424" s="165"/>
      <c r="V1424" s="165"/>
      <c r="W1424" s="165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 t="s">
        <v>267</v>
      </c>
      <c r="AH1424" s="166">
        <v>2</v>
      </c>
      <c r="AI1424" s="166"/>
      <c r="AJ1424" s="166"/>
      <c r="AK1424" s="166"/>
      <c r="AL1424" s="166"/>
      <c r="AM1424" s="166"/>
      <c r="AN1424" s="166"/>
      <c r="AO1424" s="166"/>
      <c r="AP1424" s="166"/>
      <c r="AQ1424" s="166"/>
      <c r="AR1424" s="166"/>
      <c r="AS1424" s="166"/>
      <c r="AT1424" s="166"/>
      <c r="AU1424" s="166"/>
      <c r="AV1424" s="166"/>
      <c r="AW1424" s="166"/>
      <c r="AX1424" s="166"/>
      <c r="AY1424" s="166"/>
      <c r="AZ1424" s="166"/>
      <c r="BA1424" s="166"/>
      <c r="BB1424" s="166"/>
      <c r="BC1424" s="166"/>
      <c r="BD1424" s="166"/>
      <c r="BE1424" s="166"/>
      <c r="BF1424" s="166"/>
      <c r="BG1424" s="166"/>
      <c r="BH1424" s="166"/>
    </row>
    <row r="1425" spans="1:60" ht="12.75" outlineLevel="1">
      <c r="A1425" s="182"/>
      <c r="B1425" s="183"/>
      <c r="C1425" s="187" t="s">
        <v>1925</v>
      </c>
      <c r="D1425" s="188"/>
      <c r="E1425" s="189">
        <v>7.475</v>
      </c>
      <c r="F1425" s="165"/>
      <c r="G1425" s="165"/>
      <c r="H1425" s="165"/>
      <c r="I1425" s="165"/>
      <c r="J1425" s="165"/>
      <c r="K1425" s="165"/>
      <c r="L1425" s="165"/>
      <c r="M1425" s="165"/>
      <c r="N1425" s="165"/>
      <c r="O1425" s="165"/>
      <c r="P1425" s="165"/>
      <c r="Q1425" s="165"/>
      <c r="R1425" s="165"/>
      <c r="S1425" s="165"/>
      <c r="T1425" s="165"/>
      <c r="U1425" s="165"/>
      <c r="V1425" s="165"/>
      <c r="W1425" s="165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 t="s">
        <v>267</v>
      </c>
      <c r="AH1425" s="166">
        <v>2</v>
      </c>
      <c r="AI1425" s="166"/>
      <c r="AJ1425" s="166"/>
      <c r="AK1425" s="166"/>
      <c r="AL1425" s="166"/>
      <c r="AM1425" s="166"/>
      <c r="AN1425" s="166"/>
      <c r="AO1425" s="166"/>
      <c r="AP1425" s="166"/>
      <c r="AQ1425" s="166"/>
      <c r="AR1425" s="166"/>
      <c r="AS1425" s="166"/>
      <c r="AT1425" s="166"/>
      <c r="AU1425" s="166"/>
      <c r="AV1425" s="166"/>
      <c r="AW1425" s="166"/>
      <c r="AX1425" s="166"/>
      <c r="AY1425" s="166"/>
      <c r="AZ1425" s="166"/>
      <c r="BA1425" s="166"/>
      <c r="BB1425" s="166"/>
      <c r="BC1425" s="166"/>
      <c r="BD1425" s="166"/>
      <c r="BE1425" s="166"/>
      <c r="BF1425" s="166"/>
      <c r="BG1425" s="166"/>
      <c r="BH1425" s="166"/>
    </row>
    <row r="1426" spans="1:60" ht="12.75" outlineLevel="1">
      <c r="A1426" s="182"/>
      <c r="B1426" s="183"/>
      <c r="C1426" s="187" t="s">
        <v>1926</v>
      </c>
      <c r="D1426" s="188"/>
      <c r="E1426" s="189">
        <v>4.5</v>
      </c>
      <c r="F1426" s="165"/>
      <c r="G1426" s="165"/>
      <c r="H1426" s="165"/>
      <c r="I1426" s="165"/>
      <c r="J1426" s="165"/>
      <c r="K1426" s="165"/>
      <c r="L1426" s="165"/>
      <c r="M1426" s="165"/>
      <c r="N1426" s="165"/>
      <c r="O1426" s="165"/>
      <c r="P1426" s="165"/>
      <c r="Q1426" s="165"/>
      <c r="R1426" s="165"/>
      <c r="S1426" s="165"/>
      <c r="T1426" s="165"/>
      <c r="U1426" s="165"/>
      <c r="V1426" s="165"/>
      <c r="W1426" s="165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 t="s">
        <v>267</v>
      </c>
      <c r="AH1426" s="166">
        <v>2</v>
      </c>
      <c r="AI1426" s="166"/>
      <c r="AJ1426" s="166"/>
      <c r="AK1426" s="166"/>
      <c r="AL1426" s="166"/>
      <c r="AM1426" s="166"/>
      <c r="AN1426" s="166"/>
      <c r="AO1426" s="166"/>
      <c r="AP1426" s="166"/>
      <c r="AQ1426" s="166"/>
      <c r="AR1426" s="166"/>
      <c r="AS1426" s="166"/>
      <c r="AT1426" s="166"/>
      <c r="AU1426" s="166"/>
      <c r="AV1426" s="166"/>
      <c r="AW1426" s="166"/>
      <c r="AX1426" s="166"/>
      <c r="AY1426" s="166"/>
      <c r="AZ1426" s="166"/>
      <c r="BA1426" s="166"/>
      <c r="BB1426" s="166"/>
      <c r="BC1426" s="166"/>
      <c r="BD1426" s="166"/>
      <c r="BE1426" s="166"/>
      <c r="BF1426" s="166"/>
      <c r="BG1426" s="166"/>
      <c r="BH1426" s="166"/>
    </row>
    <row r="1427" spans="1:60" ht="12.75" outlineLevel="1">
      <c r="A1427" s="182"/>
      <c r="B1427" s="183"/>
      <c r="C1427" s="187" t="s">
        <v>1927</v>
      </c>
      <c r="D1427" s="188"/>
      <c r="E1427" s="189">
        <v>3.15</v>
      </c>
      <c r="F1427" s="165"/>
      <c r="G1427" s="165"/>
      <c r="H1427" s="165"/>
      <c r="I1427" s="165"/>
      <c r="J1427" s="165"/>
      <c r="K1427" s="165"/>
      <c r="L1427" s="165"/>
      <c r="M1427" s="165"/>
      <c r="N1427" s="165"/>
      <c r="O1427" s="165"/>
      <c r="P1427" s="165"/>
      <c r="Q1427" s="165"/>
      <c r="R1427" s="165"/>
      <c r="S1427" s="165"/>
      <c r="T1427" s="165"/>
      <c r="U1427" s="165"/>
      <c r="V1427" s="165"/>
      <c r="W1427" s="165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 t="s">
        <v>267</v>
      </c>
      <c r="AH1427" s="166">
        <v>2</v>
      </c>
      <c r="AI1427" s="166"/>
      <c r="AJ1427" s="166"/>
      <c r="AK1427" s="166"/>
      <c r="AL1427" s="166"/>
      <c r="AM1427" s="166"/>
      <c r="AN1427" s="166"/>
      <c r="AO1427" s="166"/>
      <c r="AP1427" s="166"/>
      <c r="AQ1427" s="166"/>
      <c r="AR1427" s="166"/>
      <c r="AS1427" s="166"/>
      <c r="AT1427" s="166"/>
      <c r="AU1427" s="166"/>
      <c r="AV1427" s="166"/>
      <c r="AW1427" s="166"/>
      <c r="AX1427" s="166"/>
      <c r="AY1427" s="166"/>
      <c r="AZ1427" s="166"/>
      <c r="BA1427" s="166"/>
      <c r="BB1427" s="166"/>
      <c r="BC1427" s="166"/>
      <c r="BD1427" s="166"/>
      <c r="BE1427" s="166"/>
      <c r="BF1427" s="166"/>
      <c r="BG1427" s="166"/>
      <c r="BH1427" s="166"/>
    </row>
    <row r="1428" spans="1:60" ht="12.75" outlineLevel="1">
      <c r="A1428" s="182"/>
      <c r="B1428" s="183"/>
      <c r="C1428" s="187" t="s">
        <v>1928</v>
      </c>
      <c r="D1428" s="188"/>
      <c r="E1428" s="189">
        <v>10.55</v>
      </c>
      <c r="F1428" s="165"/>
      <c r="G1428" s="165"/>
      <c r="H1428" s="165"/>
      <c r="I1428" s="165"/>
      <c r="J1428" s="165"/>
      <c r="K1428" s="165"/>
      <c r="L1428" s="165"/>
      <c r="M1428" s="165"/>
      <c r="N1428" s="165"/>
      <c r="O1428" s="165"/>
      <c r="P1428" s="165"/>
      <c r="Q1428" s="165"/>
      <c r="R1428" s="165"/>
      <c r="S1428" s="165"/>
      <c r="T1428" s="165"/>
      <c r="U1428" s="165"/>
      <c r="V1428" s="165"/>
      <c r="W1428" s="165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 t="s">
        <v>267</v>
      </c>
      <c r="AH1428" s="166">
        <v>2</v>
      </c>
      <c r="AI1428" s="166"/>
      <c r="AJ1428" s="166"/>
      <c r="AK1428" s="166"/>
      <c r="AL1428" s="166"/>
      <c r="AM1428" s="166"/>
      <c r="AN1428" s="166"/>
      <c r="AO1428" s="166"/>
      <c r="AP1428" s="166"/>
      <c r="AQ1428" s="166"/>
      <c r="AR1428" s="166"/>
      <c r="AS1428" s="166"/>
      <c r="AT1428" s="166"/>
      <c r="AU1428" s="166"/>
      <c r="AV1428" s="166"/>
      <c r="AW1428" s="166"/>
      <c r="AX1428" s="166"/>
      <c r="AY1428" s="166"/>
      <c r="AZ1428" s="166"/>
      <c r="BA1428" s="166"/>
      <c r="BB1428" s="166"/>
      <c r="BC1428" s="166"/>
      <c r="BD1428" s="166"/>
      <c r="BE1428" s="166"/>
      <c r="BF1428" s="166"/>
      <c r="BG1428" s="166"/>
      <c r="BH1428" s="166"/>
    </row>
    <row r="1429" spans="1:60" ht="12.75" outlineLevel="1">
      <c r="A1429" s="182"/>
      <c r="B1429" s="183"/>
      <c r="C1429" s="187" t="s">
        <v>1929</v>
      </c>
      <c r="D1429" s="188"/>
      <c r="E1429" s="189">
        <v>8.1</v>
      </c>
      <c r="F1429" s="165"/>
      <c r="G1429" s="165"/>
      <c r="H1429" s="165"/>
      <c r="I1429" s="165"/>
      <c r="J1429" s="165"/>
      <c r="K1429" s="165"/>
      <c r="L1429" s="165"/>
      <c r="M1429" s="165"/>
      <c r="N1429" s="165"/>
      <c r="O1429" s="165"/>
      <c r="P1429" s="165"/>
      <c r="Q1429" s="165"/>
      <c r="R1429" s="165"/>
      <c r="S1429" s="165"/>
      <c r="T1429" s="165"/>
      <c r="U1429" s="165"/>
      <c r="V1429" s="165"/>
      <c r="W1429" s="165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 t="s">
        <v>267</v>
      </c>
      <c r="AH1429" s="166">
        <v>2</v>
      </c>
      <c r="AI1429" s="166"/>
      <c r="AJ1429" s="166"/>
      <c r="AK1429" s="166"/>
      <c r="AL1429" s="166"/>
      <c r="AM1429" s="166"/>
      <c r="AN1429" s="166"/>
      <c r="AO1429" s="166"/>
      <c r="AP1429" s="166"/>
      <c r="AQ1429" s="166"/>
      <c r="AR1429" s="166"/>
      <c r="AS1429" s="166"/>
      <c r="AT1429" s="166"/>
      <c r="AU1429" s="166"/>
      <c r="AV1429" s="166"/>
      <c r="AW1429" s="166"/>
      <c r="AX1429" s="166"/>
      <c r="AY1429" s="166"/>
      <c r="AZ1429" s="166"/>
      <c r="BA1429" s="166"/>
      <c r="BB1429" s="166"/>
      <c r="BC1429" s="166"/>
      <c r="BD1429" s="166"/>
      <c r="BE1429" s="166"/>
      <c r="BF1429" s="166"/>
      <c r="BG1429" s="166"/>
      <c r="BH1429" s="166"/>
    </row>
    <row r="1430" spans="1:60" ht="12.75" outlineLevel="1">
      <c r="A1430" s="182"/>
      <c r="B1430" s="183"/>
      <c r="C1430" s="187" t="s">
        <v>1930</v>
      </c>
      <c r="D1430" s="188"/>
      <c r="E1430" s="189">
        <v>9.1</v>
      </c>
      <c r="F1430" s="165"/>
      <c r="G1430" s="165"/>
      <c r="H1430" s="165"/>
      <c r="I1430" s="165"/>
      <c r="J1430" s="165"/>
      <c r="K1430" s="165"/>
      <c r="L1430" s="165"/>
      <c r="M1430" s="165"/>
      <c r="N1430" s="165"/>
      <c r="O1430" s="165"/>
      <c r="P1430" s="165"/>
      <c r="Q1430" s="165"/>
      <c r="R1430" s="165"/>
      <c r="S1430" s="165"/>
      <c r="T1430" s="165"/>
      <c r="U1430" s="165"/>
      <c r="V1430" s="165"/>
      <c r="W1430" s="165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 t="s">
        <v>267</v>
      </c>
      <c r="AH1430" s="166">
        <v>2</v>
      </c>
      <c r="AI1430" s="166"/>
      <c r="AJ1430" s="166"/>
      <c r="AK1430" s="166"/>
      <c r="AL1430" s="166"/>
      <c r="AM1430" s="166"/>
      <c r="AN1430" s="166"/>
      <c r="AO1430" s="166"/>
      <c r="AP1430" s="166"/>
      <c r="AQ1430" s="166"/>
      <c r="AR1430" s="166"/>
      <c r="AS1430" s="166"/>
      <c r="AT1430" s="166"/>
      <c r="AU1430" s="166"/>
      <c r="AV1430" s="166"/>
      <c r="AW1430" s="166"/>
      <c r="AX1430" s="166"/>
      <c r="AY1430" s="166"/>
      <c r="AZ1430" s="166"/>
      <c r="BA1430" s="166"/>
      <c r="BB1430" s="166"/>
      <c r="BC1430" s="166"/>
      <c r="BD1430" s="166"/>
      <c r="BE1430" s="166"/>
      <c r="BF1430" s="166"/>
      <c r="BG1430" s="166"/>
      <c r="BH1430" s="166"/>
    </row>
    <row r="1431" spans="1:60" ht="12.75" outlineLevel="1">
      <c r="A1431" s="182"/>
      <c r="B1431" s="183"/>
      <c r="C1431" s="187" t="s">
        <v>1931</v>
      </c>
      <c r="D1431" s="188"/>
      <c r="E1431" s="189">
        <v>15.45</v>
      </c>
      <c r="F1431" s="165"/>
      <c r="G1431" s="165"/>
      <c r="H1431" s="165"/>
      <c r="I1431" s="165"/>
      <c r="J1431" s="165"/>
      <c r="K1431" s="165"/>
      <c r="L1431" s="165"/>
      <c r="M1431" s="165"/>
      <c r="N1431" s="165"/>
      <c r="O1431" s="165"/>
      <c r="P1431" s="165"/>
      <c r="Q1431" s="165"/>
      <c r="R1431" s="165"/>
      <c r="S1431" s="165"/>
      <c r="T1431" s="165"/>
      <c r="U1431" s="165"/>
      <c r="V1431" s="165"/>
      <c r="W1431" s="165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 t="s">
        <v>267</v>
      </c>
      <c r="AH1431" s="166">
        <v>2</v>
      </c>
      <c r="AI1431" s="166"/>
      <c r="AJ1431" s="166"/>
      <c r="AK1431" s="166"/>
      <c r="AL1431" s="166"/>
      <c r="AM1431" s="166"/>
      <c r="AN1431" s="166"/>
      <c r="AO1431" s="166"/>
      <c r="AP1431" s="166"/>
      <c r="AQ1431" s="166"/>
      <c r="AR1431" s="166"/>
      <c r="AS1431" s="166"/>
      <c r="AT1431" s="166"/>
      <c r="AU1431" s="166"/>
      <c r="AV1431" s="166"/>
      <c r="AW1431" s="166"/>
      <c r="AX1431" s="166"/>
      <c r="AY1431" s="166"/>
      <c r="AZ1431" s="166"/>
      <c r="BA1431" s="166"/>
      <c r="BB1431" s="166"/>
      <c r="BC1431" s="166"/>
      <c r="BD1431" s="166"/>
      <c r="BE1431" s="166"/>
      <c r="BF1431" s="166"/>
      <c r="BG1431" s="166"/>
      <c r="BH1431" s="166"/>
    </row>
    <row r="1432" spans="1:60" ht="22.5" outlineLevel="1">
      <c r="A1432" s="182"/>
      <c r="B1432" s="183"/>
      <c r="C1432" s="187" t="s">
        <v>1932</v>
      </c>
      <c r="D1432" s="188"/>
      <c r="E1432" s="189">
        <v>37.5075</v>
      </c>
      <c r="F1432" s="165"/>
      <c r="G1432" s="165"/>
      <c r="H1432" s="165"/>
      <c r="I1432" s="165"/>
      <c r="J1432" s="165"/>
      <c r="K1432" s="165"/>
      <c r="L1432" s="165"/>
      <c r="M1432" s="165"/>
      <c r="N1432" s="165"/>
      <c r="O1432" s="165"/>
      <c r="P1432" s="165"/>
      <c r="Q1432" s="165"/>
      <c r="R1432" s="165"/>
      <c r="S1432" s="165"/>
      <c r="T1432" s="165"/>
      <c r="U1432" s="165"/>
      <c r="V1432" s="165"/>
      <c r="W1432" s="165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 t="s">
        <v>267</v>
      </c>
      <c r="AH1432" s="166">
        <v>2</v>
      </c>
      <c r="AI1432" s="166"/>
      <c r="AJ1432" s="166"/>
      <c r="AK1432" s="166"/>
      <c r="AL1432" s="166"/>
      <c r="AM1432" s="166"/>
      <c r="AN1432" s="166"/>
      <c r="AO1432" s="166"/>
      <c r="AP1432" s="166"/>
      <c r="AQ1432" s="166"/>
      <c r="AR1432" s="166"/>
      <c r="AS1432" s="166"/>
      <c r="AT1432" s="166"/>
      <c r="AU1432" s="166"/>
      <c r="AV1432" s="166"/>
      <c r="AW1432" s="166"/>
      <c r="AX1432" s="166"/>
      <c r="AY1432" s="166"/>
      <c r="AZ1432" s="166"/>
      <c r="BA1432" s="166"/>
      <c r="BB1432" s="166"/>
      <c r="BC1432" s="166"/>
      <c r="BD1432" s="166"/>
      <c r="BE1432" s="166"/>
      <c r="BF1432" s="166"/>
      <c r="BG1432" s="166"/>
      <c r="BH1432" s="166"/>
    </row>
    <row r="1433" spans="1:60" ht="22.5" outlineLevel="1">
      <c r="A1433" s="182"/>
      <c r="B1433" s="183"/>
      <c r="C1433" s="187" t="s">
        <v>1933</v>
      </c>
      <c r="D1433" s="188"/>
      <c r="E1433" s="189">
        <v>51.75</v>
      </c>
      <c r="F1433" s="165"/>
      <c r="G1433" s="165"/>
      <c r="H1433" s="165"/>
      <c r="I1433" s="165"/>
      <c r="J1433" s="165"/>
      <c r="K1433" s="165"/>
      <c r="L1433" s="165"/>
      <c r="M1433" s="165"/>
      <c r="N1433" s="165"/>
      <c r="O1433" s="165"/>
      <c r="P1433" s="165"/>
      <c r="Q1433" s="165"/>
      <c r="R1433" s="165"/>
      <c r="S1433" s="165"/>
      <c r="T1433" s="165"/>
      <c r="U1433" s="165"/>
      <c r="V1433" s="165"/>
      <c r="W1433" s="165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 t="s">
        <v>267</v>
      </c>
      <c r="AH1433" s="166">
        <v>2</v>
      </c>
      <c r="AI1433" s="166"/>
      <c r="AJ1433" s="166"/>
      <c r="AK1433" s="166"/>
      <c r="AL1433" s="166"/>
      <c r="AM1433" s="166"/>
      <c r="AN1433" s="166"/>
      <c r="AO1433" s="166"/>
      <c r="AP1433" s="166"/>
      <c r="AQ1433" s="166"/>
      <c r="AR1433" s="166"/>
      <c r="AS1433" s="166"/>
      <c r="AT1433" s="166"/>
      <c r="AU1433" s="166"/>
      <c r="AV1433" s="166"/>
      <c r="AW1433" s="166"/>
      <c r="AX1433" s="166"/>
      <c r="AY1433" s="166"/>
      <c r="AZ1433" s="166"/>
      <c r="BA1433" s="166"/>
      <c r="BB1433" s="166"/>
      <c r="BC1433" s="166"/>
      <c r="BD1433" s="166"/>
      <c r="BE1433" s="166"/>
      <c r="BF1433" s="166"/>
      <c r="BG1433" s="166"/>
      <c r="BH1433" s="166"/>
    </row>
    <row r="1434" spans="1:60" ht="12.75" outlineLevel="1">
      <c r="A1434" s="182"/>
      <c r="B1434" s="183"/>
      <c r="C1434" s="187" t="s">
        <v>1934</v>
      </c>
      <c r="D1434" s="188"/>
      <c r="E1434" s="189">
        <v>23.7</v>
      </c>
      <c r="F1434" s="165"/>
      <c r="G1434" s="165"/>
      <c r="H1434" s="165"/>
      <c r="I1434" s="165"/>
      <c r="J1434" s="165"/>
      <c r="K1434" s="165"/>
      <c r="L1434" s="165"/>
      <c r="M1434" s="165"/>
      <c r="N1434" s="165"/>
      <c r="O1434" s="165"/>
      <c r="P1434" s="165"/>
      <c r="Q1434" s="165"/>
      <c r="R1434" s="165"/>
      <c r="S1434" s="165"/>
      <c r="T1434" s="165"/>
      <c r="U1434" s="165"/>
      <c r="V1434" s="165"/>
      <c r="W1434" s="165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 t="s">
        <v>267</v>
      </c>
      <c r="AH1434" s="166">
        <v>2</v>
      </c>
      <c r="AI1434" s="166"/>
      <c r="AJ1434" s="166"/>
      <c r="AK1434" s="166"/>
      <c r="AL1434" s="166"/>
      <c r="AM1434" s="166"/>
      <c r="AN1434" s="166"/>
      <c r="AO1434" s="166"/>
      <c r="AP1434" s="166"/>
      <c r="AQ1434" s="166"/>
      <c r="AR1434" s="166"/>
      <c r="AS1434" s="166"/>
      <c r="AT1434" s="166"/>
      <c r="AU1434" s="166"/>
      <c r="AV1434" s="166"/>
      <c r="AW1434" s="166"/>
      <c r="AX1434" s="166"/>
      <c r="AY1434" s="166"/>
      <c r="AZ1434" s="166"/>
      <c r="BA1434" s="166"/>
      <c r="BB1434" s="166"/>
      <c r="BC1434" s="166"/>
      <c r="BD1434" s="166"/>
      <c r="BE1434" s="166"/>
      <c r="BF1434" s="166"/>
      <c r="BG1434" s="166"/>
      <c r="BH1434" s="166"/>
    </row>
    <row r="1435" spans="1:60" ht="12.75" outlineLevel="1">
      <c r="A1435" s="182"/>
      <c r="B1435" s="183"/>
      <c r="C1435" s="187" t="s">
        <v>1935</v>
      </c>
      <c r="D1435" s="188"/>
      <c r="E1435" s="189">
        <v>8.7</v>
      </c>
      <c r="F1435" s="165"/>
      <c r="G1435" s="165"/>
      <c r="H1435" s="165"/>
      <c r="I1435" s="165"/>
      <c r="J1435" s="165"/>
      <c r="K1435" s="165"/>
      <c r="L1435" s="165"/>
      <c r="M1435" s="165"/>
      <c r="N1435" s="165"/>
      <c r="O1435" s="165"/>
      <c r="P1435" s="165"/>
      <c r="Q1435" s="165"/>
      <c r="R1435" s="165"/>
      <c r="S1435" s="165"/>
      <c r="T1435" s="165"/>
      <c r="U1435" s="165"/>
      <c r="V1435" s="165"/>
      <c r="W1435" s="165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 t="s">
        <v>267</v>
      </c>
      <c r="AH1435" s="166">
        <v>2</v>
      </c>
      <c r="AI1435" s="166"/>
      <c r="AJ1435" s="166"/>
      <c r="AK1435" s="166"/>
      <c r="AL1435" s="166"/>
      <c r="AM1435" s="166"/>
      <c r="AN1435" s="166"/>
      <c r="AO1435" s="166"/>
      <c r="AP1435" s="166"/>
      <c r="AQ1435" s="166"/>
      <c r="AR1435" s="166"/>
      <c r="AS1435" s="166"/>
      <c r="AT1435" s="166"/>
      <c r="AU1435" s="166"/>
      <c r="AV1435" s="166"/>
      <c r="AW1435" s="166"/>
      <c r="AX1435" s="166"/>
      <c r="AY1435" s="166"/>
      <c r="AZ1435" s="166"/>
      <c r="BA1435" s="166"/>
      <c r="BB1435" s="166"/>
      <c r="BC1435" s="166"/>
      <c r="BD1435" s="166"/>
      <c r="BE1435" s="166"/>
      <c r="BF1435" s="166"/>
      <c r="BG1435" s="166"/>
      <c r="BH1435" s="166"/>
    </row>
    <row r="1436" spans="1:60" ht="12.75" outlineLevel="1">
      <c r="A1436" s="182"/>
      <c r="B1436" s="183"/>
      <c r="C1436" s="187" t="s">
        <v>1936</v>
      </c>
      <c r="D1436" s="188"/>
      <c r="E1436" s="189">
        <v>7.7</v>
      </c>
      <c r="F1436" s="165"/>
      <c r="G1436" s="165"/>
      <c r="H1436" s="165"/>
      <c r="I1436" s="165"/>
      <c r="J1436" s="165"/>
      <c r="K1436" s="165"/>
      <c r="L1436" s="165"/>
      <c r="M1436" s="165"/>
      <c r="N1436" s="165"/>
      <c r="O1436" s="165"/>
      <c r="P1436" s="165"/>
      <c r="Q1436" s="165"/>
      <c r="R1436" s="165"/>
      <c r="S1436" s="165"/>
      <c r="T1436" s="165"/>
      <c r="U1436" s="165"/>
      <c r="V1436" s="165"/>
      <c r="W1436" s="165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 t="s">
        <v>267</v>
      </c>
      <c r="AH1436" s="166">
        <v>2</v>
      </c>
      <c r="AI1436" s="166"/>
      <c r="AJ1436" s="166"/>
      <c r="AK1436" s="166"/>
      <c r="AL1436" s="166"/>
      <c r="AM1436" s="166"/>
      <c r="AN1436" s="166"/>
      <c r="AO1436" s="166"/>
      <c r="AP1436" s="166"/>
      <c r="AQ1436" s="166"/>
      <c r="AR1436" s="166"/>
      <c r="AS1436" s="166"/>
      <c r="AT1436" s="166"/>
      <c r="AU1436" s="166"/>
      <c r="AV1436" s="166"/>
      <c r="AW1436" s="166"/>
      <c r="AX1436" s="166"/>
      <c r="AY1436" s="166"/>
      <c r="AZ1436" s="166"/>
      <c r="BA1436" s="166"/>
      <c r="BB1436" s="166"/>
      <c r="BC1436" s="166"/>
      <c r="BD1436" s="166"/>
      <c r="BE1436" s="166"/>
      <c r="BF1436" s="166"/>
      <c r="BG1436" s="166"/>
      <c r="BH1436" s="166"/>
    </row>
    <row r="1437" spans="1:60" ht="12.75" outlineLevel="1">
      <c r="A1437" s="182"/>
      <c r="B1437" s="183"/>
      <c r="C1437" s="187" t="s">
        <v>1937</v>
      </c>
      <c r="D1437" s="188"/>
      <c r="E1437" s="189">
        <v>4.5</v>
      </c>
      <c r="F1437" s="165"/>
      <c r="G1437" s="165"/>
      <c r="H1437" s="165"/>
      <c r="I1437" s="165"/>
      <c r="J1437" s="165"/>
      <c r="K1437" s="165"/>
      <c r="L1437" s="165"/>
      <c r="M1437" s="165"/>
      <c r="N1437" s="165"/>
      <c r="O1437" s="165"/>
      <c r="P1437" s="165"/>
      <c r="Q1437" s="165"/>
      <c r="R1437" s="165"/>
      <c r="S1437" s="165"/>
      <c r="T1437" s="165"/>
      <c r="U1437" s="165"/>
      <c r="V1437" s="165"/>
      <c r="W1437" s="165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 t="s">
        <v>267</v>
      </c>
      <c r="AH1437" s="166">
        <v>2</v>
      </c>
      <c r="AI1437" s="166"/>
      <c r="AJ1437" s="166"/>
      <c r="AK1437" s="166"/>
      <c r="AL1437" s="166"/>
      <c r="AM1437" s="166"/>
      <c r="AN1437" s="166"/>
      <c r="AO1437" s="166"/>
      <c r="AP1437" s="166"/>
      <c r="AQ1437" s="166"/>
      <c r="AR1437" s="166"/>
      <c r="AS1437" s="166"/>
      <c r="AT1437" s="166"/>
      <c r="AU1437" s="166"/>
      <c r="AV1437" s="166"/>
      <c r="AW1437" s="166"/>
      <c r="AX1437" s="166"/>
      <c r="AY1437" s="166"/>
      <c r="AZ1437" s="166"/>
      <c r="BA1437" s="166"/>
      <c r="BB1437" s="166"/>
      <c r="BC1437" s="166"/>
      <c r="BD1437" s="166"/>
      <c r="BE1437" s="166"/>
      <c r="BF1437" s="166"/>
      <c r="BG1437" s="166"/>
      <c r="BH1437" s="166"/>
    </row>
    <row r="1438" spans="1:60" ht="12.75" outlineLevel="1">
      <c r="A1438" s="182"/>
      <c r="B1438" s="183"/>
      <c r="C1438" s="187" t="s">
        <v>1938</v>
      </c>
      <c r="D1438" s="188"/>
      <c r="E1438" s="189">
        <v>4.6</v>
      </c>
      <c r="F1438" s="165"/>
      <c r="G1438" s="165"/>
      <c r="H1438" s="165"/>
      <c r="I1438" s="165"/>
      <c r="J1438" s="165"/>
      <c r="K1438" s="165"/>
      <c r="L1438" s="165"/>
      <c r="M1438" s="165"/>
      <c r="N1438" s="165"/>
      <c r="O1438" s="165"/>
      <c r="P1438" s="165"/>
      <c r="Q1438" s="165"/>
      <c r="R1438" s="165"/>
      <c r="S1438" s="165"/>
      <c r="T1438" s="165"/>
      <c r="U1438" s="165"/>
      <c r="V1438" s="165"/>
      <c r="W1438" s="165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 t="s">
        <v>267</v>
      </c>
      <c r="AH1438" s="166">
        <v>2</v>
      </c>
      <c r="AI1438" s="166"/>
      <c r="AJ1438" s="166"/>
      <c r="AK1438" s="166"/>
      <c r="AL1438" s="166"/>
      <c r="AM1438" s="166"/>
      <c r="AN1438" s="166"/>
      <c r="AO1438" s="166"/>
      <c r="AP1438" s="166"/>
      <c r="AQ1438" s="166"/>
      <c r="AR1438" s="166"/>
      <c r="AS1438" s="166"/>
      <c r="AT1438" s="166"/>
      <c r="AU1438" s="166"/>
      <c r="AV1438" s="166"/>
      <c r="AW1438" s="166"/>
      <c r="AX1438" s="166"/>
      <c r="AY1438" s="166"/>
      <c r="AZ1438" s="166"/>
      <c r="BA1438" s="166"/>
      <c r="BB1438" s="166"/>
      <c r="BC1438" s="166"/>
      <c r="BD1438" s="166"/>
      <c r="BE1438" s="166"/>
      <c r="BF1438" s="166"/>
      <c r="BG1438" s="166"/>
      <c r="BH1438" s="166"/>
    </row>
    <row r="1439" spans="1:60" ht="12.75" outlineLevel="1">
      <c r="A1439" s="182"/>
      <c r="B1439" s="183"/>
      <c r="C1439" s="187" t="s">
        <v>1939</v>
      </c>
      <c r="D1439" s="188"/>
      <c r="E1439" s="189">
        <v>34.25</v>
      </c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5"/>
      <c r="P1439" s="165"/>
      <c r="Q1439" s="165"/>
      <c r="R1439" s="165"/>
      <c r="S1439" s="165"/>
      <c r="T1439" s="165"/>
      <c r="U1439" s="165"/>
      <c r="V1439" s="165"/>
      <c r="W1439" s="165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 t="s">
        <v>267</v>
      </c>
      <c r="AH1439" s="166">
        <v>2</v>
      </c>
      <c r="AI1439" s="166"/>
      <c r="AJ1439" s="166"/>
      <c r="AK1439" s="166"/>
      <c r="AL1439" s="166"/>
      <c r="AM1439" s="166"/>
      <c r="AN1439" s="166"/>
      <c r="AO1439" s="166"/>
      <c r="AP1439" s="166"/>
      <c r="AQ1439" s="166"/>
      <c r="AR1439" s="166"/>
      <c r="AS1439" s="166"/>
      <c r="AT1439" s="166"/>
      <c r="AU1439" s="166"/>
      <c r="AV1439" s="166"/>
      <c r="AW1439" s="166"/>
      <c r="AX1439" s="166"/>
      <c r="AY1439" s="166"/>
      <c r="AZ1439" s="166"/>
      <c r="BA1439" s="166"/>
      <c r="BB1439" s="166"/>
      <c r="BC1439" s="166"/>
      <c r="BD1439" s="166"/>
      <c r="BE1439" s="166"/>
      <c r="BF1439" s="166"/>
      <c r="BG1439" s="166"/>
      <c r="BH1439" s="166"/>
    </row>
    <row r="1440" spans="1:60" ht="12.75" outlineLevel="1">
      <c r="A1440" s="182"/>
      <c r="B1440" s="183"/>
      <c r="C1440" s="187" t="s">
        <v>1940</v>
      </c>
      <c r="D1440" s="188"/>
      <c r="E1440" s="189">
        <v>2.1</v>
      </c>
      <c r="F1440" s="165"/>
      <c r="G1440" s="165"/>
      <c r="H1440" s="165"/>
      <c r="I1440" s="165"/>
      <c r="J1440" s="165"/>
      <c r="K1440" s="165"/>
      <c r="L1440" s="165"/>
      <c r="M1440" s="165"/>
      <c r="N1440" s="165"/>
      <c r="O1440" s="165"/>
      <c r="P1440" s="165"/>
      <c r="Q1440" s="165"/>
      <c r="R1440" s="165"/>
      <c r="S1440" s="165"/>
      <c r="T1440" s="165"/>
      <c r="U1440" s="165"/>
      <c r="V1440" s="165"/>
      <c r="W1440" s="165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 t="s">
        <v>267</v>
      </c>
      <c r="AH1440" s="166">
        <v>2</v>
      </c>
      <c r="AI1440" s="166"/>
      <c r="AJ1440" s="166"/>
      <c r="AK1440" s="166"/>
      <c r="AL1440" s="166"/>
      <c r="AM1440" s="166"/>
      <c r="AN1440" s="166"/>
      <c r="AO1440" s="166"/>
      <c r="AP1440" s="166"/>
      <c r="AQ1440" s="166"/>
      <c r="AR1440" s="166"/>
      <c r="AS1440" s="166"/>
      <c r="AT1440" s="166"/>
      <c r="AU1440" s="166"/>
      <c r="AV1440" s="166"/>
      <c r="AW1440" s="166"/>
      <c r="AX1440" s="166"/>
      <c r="AY1440" s="166"/>
      <c r="AZ1440" s="166"/>
      <c r="BA1440" s="166"/>
      <c r="BB1440" s="166"/>
      <c r="BC1440" s="166"/>
      <c r="BD1440" s="166"/>
      <c r="BE1440" s="166"/>
      <c r="BF1440" s="166"/>
      <c r="BG1440" s="166"/>
      <c r="BH1440" s="166"/>
    </row>
    <row r="1441" spans="1:60" ht="12.75" outlineLevel="1">
      <c r="A1441" s="182"/>
      <c r="B1441" s="183"/>
      <c r="C1441" s="187" t="s">
        <v>1941</v>
      </c>
      <c r="D1441" s="188"/>
      <c r="E1441" s="189">
        <v>4.35</v>
      </c>
      <c r="F1441" s="165"/>
      <c r="G1441" s="165"/>
      <c r="H1441" s="165"/>
      <c r="I1441" s="165"/>
      <c r="J1441" s="165"/>
      <c r="K1441" s="165"/>
      <c r="L1441" s="165"/>
      <c r="M1441" s="165"/>
      <c r="N1441" s="165"/>
      <c r="O1441" s="165"/>
      <c r="P1441" s="165"/>
      <c r="Q1441" s="165"/>
      <c r="R1441" s="165"/>
      <c r="S1441" s="165"/>
      <c r="T1441" s="165"/>
      <c r="U1441" s="165"/>
      <c r="V1441" s="165"/>
      <c r="W1441" s="165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 t="s">
        <v>267</v>
      </c>
      <c r="AH1441" s="166">
        <v>2</v>
      </c>
      <c r="AI1441" s="166"/>
      <c r="AJ1441" s="166"/>
      <c r="AK1441" s="166"/>
      <c r="AL1441" s="166"/>
      <c r="AM1441" s="166"/>
      <c r="AN1441" s="166"/>
      <c r="AO1441" s="166"/>
      <c r="AP1441" s="166"/>
      <c r="AQ1441" s="166"/>
      <c r="AR1441" s="166"/>
      <c r="AS1441" s="166"/>
      <c r="AT1441" s="166"/>
      <c r="AU1441" s="166"/>
      <c r="AV1441" s="166"/>
      <c r="AW1441" s="166"/>
      <c r="AX1441" s="166"/>
      <c r="AY1441" s="166"/>
      <c r="AZ1441" s="166"/>
      <c r="BA1441" s="166"/>
      <c r="BB1441" s="166"/>
      <c r="BC1441" s="166"/>
      <c r="BD1441" s="166"/>
      <c r="BE1441" s="166"/>
      <c r="BF1441" s="166"/>
      <c r="BG1441" s="166"/>
      <c r="BH1441" s="166"/>
    </row>
    <row r="1442" spans="1:60" ht="12.75" outlineLevel="1">
      <c r="A1442" s="182"/>
      <c r="B1442" s="183"/>
      <c r="C1442" s="187" t="s">
        <v>1942</v>
      </c>
      <c r="D1442" s="188"/>
      <c r="E1442" s="189">
        <v>5.365</v>
      </c>
      <c r="F1442" s="165"/>
      <c r="G1442" s="165"/>
      <c r="H1442" s="165"/>
      <c r="I1442" s="165"/>
      <c r="J1442" s="165"/>
      <c r="K1442" s="165"/>
      <c r="L1442" s="165"/>
      <c r="M1442" s="165"/>
      <c r="N1442" s="165"/>
      <c r="O1442" s="165"/>
      <c r="P1442" s="165"/>
      <c r="Q1442" s="165"/>
      <c r="R1442" s="165"/>
      <c r="S1442" s="165"/>
      <c r="T1442" s="165"/>
      <c r="U1442" s="165"/>
      <c r="V1442" s="165"/>
      <c r="W1442" s="165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 t="s">
        <v>267</v>
      </c>
      <c r="AH1442" s="166">
        <v>2</v>
      </c>
      <c r="AI1442" s="166"/>
      <c r="AJ1442" s="166"/>
      <c r="AK1442" s="166"/>
      <c r="AL1442" s="166"/>
      <c r="AM1442" s="166"/>
      <c r="AN1442" s="166"/>
      <c r="AO1442" s="166"/>
      <c r="AP1442" s="166"/>
      <c r="AQ1442" s="166"/>
      <c r="AR1442" s="166"/>
      <c r="AS1442" s="166"/>
      <c r="AT1442" s="166"/>
      <c r="AU1442" s="166"/>
      <c r="AV1442" s="166"/>
      <c r="AW1442" s="166"/>
      <c r="AX1442" s="166"/>
      <c r="AY1442" s="166"/>
      <c r="AZ1442" s="166"/>
      <c r="BA1442" s="166"/>
      <c r="BB1442" s="166"/>
      <c r="BC1442" s="166"/>
      <c r="BD1442" s="166"/>
      <c r="BE1442" s="166"/>
      <c r="BF1442" s="166"/>
      <c r="BG1442" s="166"/>
      <c r="BH1442" s="166"/>
    </row>
    <row r="1443" spans="1:60" ht="12.75" outlineLevel="1">
      <c r="A1443" s="182"/>
      <c r="B1443" s="183"/>
      <c r="C1443" s="187" t="s">
        <v>1943</v>
      </c>
      <c r="D1443" s="188"/>
      <c r="E1443" s="189">
        <v>21.385</v>
      </c>
      <c r="F1443" s="165"/>
      <c r="G1443" s="165"/>
      <c r="H1443" s="165"/>
      <c r="I1443" s="165"/>
      <c r="J1443" s="165"/>
      <c r="K1443" s="165"/>
      <c r="L1443" s="165"/>
      <c r="M1443" s="165"/>
      <c r="N1443" s="165"/>
      <c r="O1443" s="165"/>
      <c r="P1443" s="165"/>
      <c r="Q1443" s="165"/>
      <c r="R1443" s="165"/>
      <c r="S1443" s="165"/>
      <c r="T1443" s="165"/>
      <c r="U1443" s="165"/>
      <c r="V1443" s="165"/>
      <c r="W1443" s="165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 t="s">
        <v>267</v>
      </c>
      <c r="AH1443" s="166">
        <v>2</v>
      </c>
      <c r="AI1443" s="166"/>
      <c r="AJ1443" s="166"/>
      <c r="AK1443" s="166"/>
      <c r="AL1443" s="166"/>
      <c r="AM1443" s="166"/>
      <c r="AN1443" s="166"/>
      <c r="AO1443" s="166"/>
      <c r="AP1443" s="166"/>
      <c r="AQ1443" s="166"/>
      <c r="AR1443" s="166"/>
      <c r="AS1443" s="166"/>
      <c r="AT1443" s="166"/>
      <c r="AU1443" s="166"/>
      <c r="AV1443" s="166"/>
      <c r="AW1443" s="166"/>
      <c r="AX1443" s="166"/>
      <c r="AY1443" s="166"/>
      <c r="AZ1443" s="166"/>
      <c r="BA1443" s="166"/>
      <c r="BB1443" s="166"/>
      <c r="BC1443" s="166"/>
      <c r="BD1443" s="166"/>
      <c r="BE1443" s="166"/>
      <c r="BF1443" s="166"/>
      <c r="BG1443" s="166"/>
      <c r="BH1443" s="166"/>
    </row>
    <row r="1444" spans="1:60" ht="12.75" outlineLevel="1">
      <c r="A1444" s="182"/>
      <c r="B1444" s="183"/>
      <c r="C1444" s="187" t="s">
        <v>1944</v>
      </c>
      <c r="D1444" s="188"/>
      <c r="E1444" s="189">
        <v>17.69</v>
      </c>
      <c r="F1444" s="165"/>
      <c r="G1444" s="165"/>
      <c r="H1444" s="165"/>
      <c r="I1444" s="165"/>
      <c r="J1444" s="165"/>
      <c r="K1444" s="165"/>
      <c r="L1444" s="165"/>
      <c r="M1444" s="165"/>
      <c r="N1444" s="165"/>
      <c r="O1444" s="165"/>
      <c r="P1444" s="165"/>
      <c r="Q1444" s="165"/>
      <c r="R1444" s="165"/>
      <c r="S1444" s="165"/>
      <c r="T1444" s="165"/>
      <c r="U1444" s="165"/>
      <c r="V1444" s="165"/>
      <c r="W1444" s="165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 t="s">
        <v>267</v>
      </c>
      <c r="AH1444" s="166">
        <v>2</v>
      </c>
      <c r="AI1444" s="166"/>
      <c r="AJ1444" s="166"/>
      <c r="AK1444" s="166"/>
      <c r="AL1444" s="166"/>
      <c r="AM1444" s="166"/>
      <c r="AN1444" s="166"/>
      <c r="AO1444" s="166"/>
      <c r="AP1444" s="166"/>
      <c r="AQ1444" s="166"/>
      <c r="AR1444" s="166"/>
      <c r="AS1444" s="166"/>
      <c r="AT1444" s="166"/>
      <c r="AU1444" s="166"/>
      <c r="AV1444" s="166"/>
      <c r="AW1444" s="166"/>
      <c r="AX1444" s="166"/>
      <c r="AY1444" s="166"/>
      <c r="AZ1444" s="166"/>
      <c r="BA1444" s="166"/>
      <c r="BB1444" s="166"/>
      <c r="BC1444" s="166"/>
      <c r="BD1444" s="166"/>
      <c r="BE1444" s="166"/>
      <c r="BF1444" s="166"/>
      <c r="BG1444" s="166"/>
      <c r="BH1444" s="166"/>
    </row>
    <row r="1445" spans="1:60" ht="12.75" outlineLevel="1">
      <c r="A1445" s="182"/>
      <c r="B1445" s="183"/>
      <c r="C1445" s="187" t="s">
        <v>1945</v>
      </c>
      <c r="D1445" s="188"/>
      <c r="E1445" s="189">
        <v>22.04</v>
      </c>
      <c r="F1445" s="165"/>
      <c r="G1445" s="165"/>
      <c r="H1445" s="165"/>
      <c r="I1445" s="165"/>
      <c r="J1445" s="165"/>
      <c r="K1445" s="165"/>
      <c r="L1445" s="165"/>
      <c r="M1445" s="165"/>
      <c r="N1445" s="165"/>
      <c r="O1445" s="165"/>
      <c r="P1445" s="165"/>
      <c r="Q1445" s="165"/>
      <c r="R1445" s="165"/>
      <c r="S1445" s="165"/>
      <c r="T1445" s="165"/>
      <c r="U1445" s="165"/>
      <c r="V1445" s="165"/>
      <c r="W1445" s="165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 t="s">
        <v>267</v>
      </c>
      <c r="AH1445" s="166">
        <v>2</v>
      </c>
      <c r="AI1445" s="166"/>
      <c r="AJ1445" s="166"/>
      <c r="AK1445" s="166"/>
      <c r="AL1445" s="166"/>
      <c r="AM1445" s="166"/>
      <c r="AN1445" s="166"/>
      <c r="AO1445" s="166"/>
      <c r="AP1445" s="166"/>
      <c r="AQ1445" s="166"/>
      <c r="AR1445" s="166"/>
      <c r="AS1445" s="166"/>
      <c r="AT1445" s="166"/>
      <c r="AU1445" s="166"/>
      <c r="AV1445" s="166"/>
      <c r="AW1445" s="166"/>
      <c r="AX1445" s="166"/>
      <c r="AY1445" s="166"/>
      <c r="AZ1445" s="166"/>
      <c r="BA1445" s="166"/>
      <c r="BB1445" s="166"/>
      <c r="BC1445" s="166"/>
      <c r="BD1445" s="166"/>
      <c r="BE1445" s="166"/>
      <c r="BF1445" s="166"/>
      <c r="BG1445" s="166"/>
      <c r="BH1445" s="166"/>
    </row>
    <row r="1446" spans="1:60" ht="12.75" outlineLevel="1">
      <c r="A1446" s="182"/>
      <c r="B1446" s="183"/>
      <c r="C1446" s="187" t="s">
        <v>1946</v>
      </c>
      <c r="D1446" s="188"/>
      <c r="E1446" s="189">
        <v>0.9</v>
      </c>
      <c r="F1446" s="165"/>
      <c r="G1446" s="165"/>
      <c r="H1446" s="165"/>
      <c r="I1446" s="165"/>
      <c r="J1446" s="165"/>
      <c r="K1446" s="165"/>
      <c r="L1446" s="165"/>
      <c r="M1446" s="165"/>
      <c r="N1446" s="165"/>
      <c r="O1446" s="165"/>
      <c r="P1446" s="165"/>
      <c r="Q1446" s="165"/>
      <c r="R1446" s="165"/>
      <c r="S1446" s="165"/>
      <c r="T1446" s="165"/>
      <c r="U1446" s="165"/>
      <c r="V1446" s="165"/>
      <c r="W1446" s="165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 t="s">
        <v>267</v>
      </c>
      <c r="AH1446" s="166">
        <v>2</v>
      </c>
      <c r="AI1446" s="166"/>
      <c r="AJ1446" s="166"/>
      <c r="AK1446" s="166"/>
      <c r="AL1446" s="166"/>
      <c r="AM1446" s="166"/>
      <c r="AN1446" s="166"/>
      <c r="AO1446" s="166"/>
      <c r="AP1446" s="166"/>
      <c r="AQ1446" s="166"/>
      <c r="AR1446" s="166"/>
      <c r="AS1446" s="166"/>
      <c r="AT1446" s="166"/>
      <c r="AU1446" s="166"/>
      <c r="AV1446" s="166"/>
      <c r="AW1446" s="166"/>
      <c r="AX1446" s="166"/>
      <c r="AY1446" s="166"/>
      <c r="AZ1446" s="166"/>
      <c r="BA1446" s="166"/>
      <c r="BB1446" s="166"/>
      <c r="BC1446" s="166"/>
      <c r="BD1446" s="166"/>
      <c r="BE1446" s="166"/>
      <c r="BF1446" s="166"/>
      <c r="BG1446" s="166"/>
      <c r="BH1446" s="166"/>
    </row>
    <row r="1447" spans="1:60" ht="12.75" outlineLevel="1">
      <c r="A1447" s="182"/>
      <c r="B1447" s="183"/>
      <c r="C1447" s="187" t="s">
        <v>1947</v>
      </c>
      <c r="D1447" s="188"/>
      <c r="E1447" s="189">
        <v>2.115</v>
      </c>
      <c r="F1447" s="165"/>
      <c r="G1447" s="165"/>
      <c r="H1447" s="165"/>
      <c r="I1447" s="165"/>
      <c r="J1447" s="165"/>
      <c r="K1447" s="165"/>
      <c r="L1447" s="165"/>
      <c r="M1447" s="165"/>
      <c r="N1447" s="165"/>
      <c r="O1447" s="165"/>
      <c r="P1447" s="165"/>
      <c r="Q1447" s="165"/>
      <c r="R1447" s="165"/>
      <c r="S1447" s="165"/>
      <c r="T1447" s="165"/>
      <c r="U1447" s="165"/>
      <c r="V1447" s="165"/>
      <c r="W1447" s="165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 t="s">
        <v>267</v>
      </c>
      <c r="AH1447" s="166">
        <v>2</v>
      </c>
      <c r="AI1447" s="166"/>
      <c r="AJ1447" s="166"/>
      <c r="AK1447" s="166"/>
      <c r="AL1447" s="166"/>
      <c r="AM1447" s="166"/>
      <c r="AN1447" s="166"/>
      <c r="AO1447" s="166"/>
      <c r="AP1447" s="166"/>
      <c r="AQ1447" s="166"/>
      <c r="AR1447" s="166"/>
      <c r="AS1447" s="166"/>
      <c r="AT1447" s="166"/>
      <c r="AU1447" s="166"/>
      <c r="AV1447" s="166"/>
      <c r="AW1447" s="166"/>
      <c r="AX1447" s="166"/>
      <c r="AY1447" s="166"/>
      <c r="AZ1447" s="166"/>
      <c r="BA1447" s="166"/>
      <c r="BB1447" s="166"/>
      <c r="BC1447" s="166"/>
      <c r="BD1447" s="166"/>
      <c r="BE1447" s="166"/>
      <c r="BF1447" s="166"/>
      <c r="BG1447" s="166"/>
      <c r="BH1447" s="166"/>
    </row>
    <row r="1448" spans="1:60" ht="12.75" outlineLevel="1">
      <c r="A1448" s="182"/>
      <c r="B1448" s="183"/>
      <c r="C1448" s="187" t="s">
        <v>1948</v>
      </c>
      <c r="D1448" s="188"/>
      <c r="E1448" s="189">
        <v>3.015</v>
      </c>
      <c r="F1448" s="165"/>
      <c r="G1448" s="165"/>
      <c r="H1448" s="165"/>
      <c r="I1448" s="165"/>
      <c r="J1448" s="165"/>
      <c r="K1448" s="165"/>
      <c r="L1448" s="165"/>
      <c r="M1448" s="165"/>
      <c r="N1448" s="165"/>
      <c r="O1448" s="165"/>
      <c r="P1448" s="165"/>
      <c r="Q1448" s="165"/>
      <c r="R1448" s="165"/>
      <c r="S1448" s="165"/>
      <c r="T1448" s="165"/>
      <c r="U1448" s="165"/>
      <c r="V1448" s="165"/>
      <c r="W1448" s="165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 t="s">
        <v>267</v>
      </c>
      <c r="AH1448" s="166">
        <v>2</v>
      </c>
      <c r="AI1448" s="166"/>
      <c r="AJ1448" s="166"/>
      <c r="AK1448" s="166"/>
      <c r="AL1448" s="166"/>
      <c r="AM1448" s="166"/>
      <c r="AN1448" s="166"/>
      <c r="AO1448" s="166"/>
      <c r="AP1448" s="166"/>
      <c r="AQ1448" s="166"/>
      <c r="AR1448" s="166"/>
      <c r="AS1448" s="166"/>
      <c r="AT1448" s="166"/>
      <c r="AU1448" s="166"/>
      <c r="AV1448" s="166"/>
      <c r="AW1448" s="166"/>
      <c r="AX1448" s="166"/>
      <c r="AY1448" s="166"/>
      <c r="AZ1448" s="166"/>
      <c r="BA1448" s="166"/>
      <c r="BB1448" s="166"/>
      <c r="BC1448" s="166"/>
      <c r="BD1448" s="166"/>
      <c r="BE1448" s="166"/>
      <c r="BF1448" s="166"/>
      <c r="BG1448" s="166"/>
      <c r="BH1448" s="166"/>
    </row>
    <row r="1449" spans="1:60" ht="12.75" outlineLevel="1">
      <c r="A1449" s="182"/>
      <c r="B1449" s="183"/>
      <c r="C1449" s="187" t="s">
        <v>1949</v>
      </c>
      <c r="D1449" s="188"/>
      <c r="E1449" s="189">
        <v>38.57</v>
      </c>
      <c r="F1449" s="165"/>
      <c r="G1449" s="165"/>
      <c r="H1449" s="165"/>
      <c r="I1449" s="165"/>
      <c r="J1449" s="165"/>
      <c r="K1449" s="165"/>
      <c r="L1449" s="165"/>
      <c r="M1449" s="165"/>
      <c r="N1449" s="165"/>
      <c r="O1449" s="165"/>
      <c r="P1449" s="165"/>
      <c r="Q1449" s="165"/>
      <c r="R1449" s="165"/>
      <c r="S1449" s="165"/>
      <c r="T1449" s="165"/>
      <c r="U1449" s="165"/>
      <c r="V1449" s="165"/>
      <c r="W1449" s="165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 t="s">
        <v>267</v>
      </c>
      <c r="AH1449" s="166">
        <v>2</v>
      </c>
      <c r="AI1449" s="166"/>
      <c r="AJ1449" s="166"/>
      <c r="AK1449" s="166"/>
      <c r="AL1449" s="166"/>
      <c r="AM1449" s="166"/>
      <c r="AN1449" s="166"/>
      <c r="AO1449" s="166"/>
      <c r="AP1449" s="166"/>
      <c r="AQ1449" s="166"/>
      <c r="AR1449" s="166"/>
      <c r="AS1449" s="166"/>
      <c r="AT1449" s="166"/>
      <c r="AU1449" s="166"/>
      <c r="AV1449" s="166"/>
      <c r="AW1449" s="166"/>
      <c r="AX1449" s="166"/>
      <c r="AY1449" s="166"/>
      <c r="AZ1449" s="166"/>
      <c r="BA1449" s="166"/>
      <c r="BB1449" s="166"/>
      <c r="BC1449" s="166"/>
      <c r="BD1449" s="166"/>
      <c r="BE1449" s="166"/>
      <c r="BF1449" s="166"/>
      <c r="BG1449" s="166"/>
      <c r="BH1449" s="166"/>
    </row>
    <row r="1450" spans="1:60" ht="12.75" outlineLevel="1">
      <c r="A1450" s="182"/>
      <c r="B1450" s="183"/>
      <c r="C1450" s="187" t="s">
        <v>1950</v>
      </c>
      <c r="D1450" s="188"/>
      <c r="E1450" s="189">
        <v>52.78</v>
      </c>
      <c r="F1450" s="165"/>
      <c r="G1450" s="165"/>
      <c r="H1450" s="165"/>
      <c r="I1450" s="165"/>
      <c r="J1450" s="165"/>
      <c r="K1450" s="165"/>
      <c r="L1450" s="165"/>
      <c r="M1450" s="165"/>
      <c r="N1450" s="165"/>
      <c r="O1450" s="165"/>
      <c r="P1450" s="165"/>
      <c r="Q1450" s="165"/>
      <c r="R1450" s="165"/>
      <c r="S1450" s="165"/>
      <c r="T1450" s="165"/>
      <c r="U1450" s="165"/>
      <c r="V1450" s="165"/>
      <c r="W1450" s="165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 t="s">
        <v>267</v>
      </c>
      <c r="AH1450" s="166">
        <v>2</v>
      </c>
      <c r="AI1450" s="166"/>
      <c r="AJ1450" s="166"/>
      <c r="AK1450" s="166"/>
      <c r="AL1450" s="166"/>
      <c r="AM1450" s="166"/>
      <c r="AN1450" s="166"/>
      <c r="AO1450" s="166"/>
      <c r="AP1450" s="166"/>
      <c r="AQ1450" s="166"/>
      <c r="AR1450" s="166"/>
      <c r="AS1450" s="166"/>
      <c r="AT1450" s="166"/>
      <c r="AU1450" s="166"/>
      <c r="AV1450" s="166"/>
      <c r="AW1450" s="166"/>
      <c r="AX1450" s="166"/>
      <c r="AY1450" s="166"/>
      <c r="AZ1450" s="166"/>
      <c r="BA1450" s="166"/>
      <c r="BB1450" s="166"/>
      <c r="BC1450" s="166"/>
      <c r="BD1450" s="166"/>
      <c r="BE1450" s="166"/>
      <c r="BF1450" s="166"/>
      <c r="BG1450" s="166"/>
      <c r="BH1450" s="166"/>
    </row>
    <row r="1451" spans="1:60" ht="12.75" outlineLevel="1">
      <c r="A1451" s="182"/>
      <c r="B1451" s="183"/>
      <c r="C1451" s="187" t="s">
        <v>1951</v>
      </c>
      <c r="D1451" s="188"/>
      <c r="E1451" s="189">
        <v>2.875</v>
      </c>
      <c r="F1451" s="165"/>
      <c r="G1451" s="165"/>
      <c r="H1451" s="165"/>
      <c r="I1451" s="165"/>
      <c r="J1451" s="165"/>
      <c r="K1451" s="165"/>
      <c r="L1451" s="165"/>
      <c r="M1451" s="165"/>
      <c r="N1451" s="165"/>
      <c r="O1451" s="165"/>
      <c r="P1451" s="165"/>
      <c r="Q1451" s="165"/>
      <c r="R1451" s="165"/>
      <c r="S1451" s="165"/>
      <c r="T1451" s="165"/>
      <c r="U1451" s="165"/>
      <c r="V1451" s="165"/>
      <c r="W1451" s="165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 t="s">
        <v>267</v>
      </c>
      <c r="AH1451" s="166">
        <v>2</v>
      </c>
      <c r="AI1451" s="166"/>
      <c r="AJ1451" s="166"/>
      <c r="AK1451" s="166"/>
      <c r="AL1451" s="166"/>
      <c r="AM1451" s="166"/>
      <c r="AN1451" s="166"/>
      <c r="AO1451" s="166"/>
      <c r="AP1451" s="166"/>
      <c r="AQ1451" s="166"/>
      <c r="AR1451" s="166"/>
      <c r="AS1451" s="166"/>
      <c r="AT1451" s="166"/>
      <c r="AU1451" s="166"/>
      <c r="AV1451" s="166"/>
      <c r="AW1451" s="166"/>
      <c r="AX1451" s="166"/>
      <c r="AY1451" s="166"/>
      <c r="AZ1451" s="166"/>
      <c r="BA1451" s="166"/>
      <c r="BB1451" s="166"/>
      <c r="BC1451" s="166"/>
      <c r="BD1451" s="166"/>
      <c r="BE1451" s="166"/>
      <c r="BF1451" s="166"/>
      <c r="BG1451" s="166"/>
      <c r="BH1451" s="166"/>
    </row>
    <row r="1452" spans="1:60" ht="12.75" outlineLevel="1">
      <c r="A1452" s="182"/>
      <c r="B1452" s="183"/>
      <c r="C1452" s="187" t="s">
        <v>1952</v>
      </c>
      <c r="D1452" s="188"/>
      <c r="E1452" s="189">
        <v>65.495</v>
      </c>
      <c r="F1452" s="165"/>
      <c r="G1452" s="165"/>
      <c r="H1452" s="165"/>
      <c r="I1452" s="165"/>
      <c r="J1452" s="165"/>
      <c r="K1452" s="165"/>
      <c r="L1452" s="165"/>
      <c r="M1452" s="165"/>
      <c r="N1452" s="165"/>
      <c r="O1452" s="165"/>
      <c r="P1452" s="165"/>
      <c r="Q1452" s="165"/>
      <c r="R1452" s="165"/>
      <c r="S1452" s="165"/>
      <c r="T1452" s="165"/>
      <c r="U1452" s="165"/>
      <c r="V1452" s="165"/>
      <c r="W1452" s="165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 t="s">
        <v>267</v>
      </c>
      <c r="AH1452" s="166">
        <v>2</v>
      </c>
      <c r="AI1452" s="166"/>
      <c r="AJ1452" s="166"/>
      <c r="AK1452" s="166"/>
      <c r="AL1452" s="166"/>
      <c r="AM1452" s="166"/>
      <c r="AN1452" s="166"/>
      <c r="AO1452" s="166"/>
      <c r="AP1452" s="166"/>
      <c r="AQ1452" s="166"/>
      <c r="AR1452" s="166"/>
      <c r="AS1452" s="166"/>
      <c r="AT1452" s="166"/>
      <c r="AU1452" s="166"/>
      <c r="AV1452" s="166"/>
      <c r="AW1452" s="166"/>
      <c r="AX1452" s="166"/>
      <c r="AY1452" s="166"/>
      <c r="AZ1452" s="166"/>
      <c r="BA1452" s="166"/>
      <c r="BB1452" s="166"/>
      <c r="BC1452" s="166"/>
      <c r="BD1452" s="166"/>
      <c r="BE1452" s="166"/>
      <c r="BF1452" s="166"/>
      <c r="BG1452" s="166"/>
      <c r="BH1452" s="166"/>
    </row>
    <row r="1453" spans="1:60" ht="12.75" outlineLevel="1">
      <c r="A1453" s="182"/>
      <c r="B1453" s="183"/>
      <c r="C1453" s="187" t="s">
        <v>1953</v>
      </c>
      <c r="D1453" s="188"/>
      <c r="E1453" s="189">
        <v>8.4</v>
      </c>
      <c r="F1453" s="165"/>
      <c r="G1453" s="165"/>
      <c r="H1453" s="165"/>
      <c r="I1453" s="165"/>
      <c r="J1453" s="165"/>
      <c r="K1453" s="165"/>
      <c r="L1453" s="165"/>
      <c r="M1453" s="165"/>
      <c r="N1453" s="165"/>
      <c r="O1453" s="165"/>
      <c r="P1453" s="165"/>
      <c r="Q1453" s="165"/>
      <c r="R1453" s="165"/>
      <c r="S1453" s="165"/>
      <c r="T1453" s="165"/>
      <c r="U1453" s="165"/>
      <c r="V1453" s="165"/>
      <c r="W1453" s="165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 t="s">
        <v>267</v>
      </c>
      <c r="AH1453" s="166">
        <v>2</v>
      </c>
      <c r="AI1453" s="166"/>
      <c r="AJ1453" s="166"/>
      <c r="AK1453" s="166"/>
      <c r="AL1453" s="166"/>
      <c r="AM1453" s="166"/>
      <c r="AN1453" s="166"/>
      <c r="AO1453" s="166"/>
      <c r="AP1453" s="166"/>
      <c r="AQ1453" s="166"/>
      <c r="AR1453" s="166"/>
      <c r="AS1453" s="166"/>
      <c r="AT1453" s="166"/>
      <c r="AU1453" s="166"/>
      <c r="AV1453" s="166"/>
      <c r="AW1453" s="166"/>
      <c r="AX1453" s="166"/>
      <c r="AY1453" s="166"/>
      <c r="AZ1453" s="166"/>
      <c r="BA1453" s="166"/>
      <c r="BB1453" s="166"/>
      <c r="BC1453" s="166"/>
      <c r="BD1453" s="166"/>
      <c r="BE1453" s="166"/>
      <c r="BF1453" s="166"/>
      <c r="BG1453" s="166"/>
      <c r="BH1453" s="166"/>
    </row>
    <row r="1454" spans="1:60" ht="12.75" outlineLevel="1">
      <c r="A1454" s="182"/>
      <c r="B1454" s="183"/>
      <c r="C1454" s="187" t="s">
        <v>1954</v>
      </c>
      <c r="D1454" s="188"/>
      <c r="E1454" s="189">
        <v>35.67</v>
      </c>
      <c r="F1454" s="165"/>
      <c r="G1454" s="165"/>
      <c r="H1454" s="165"/>
      <c r="I1454" s="165"/>
      <c r="J1454" s="165"/>
      <c r="K1454" s="165"/>
      <c r="L1454" s="165"/>
      <c r="M1454" s="165"/>
      <c r="N1454" s="165"/>
      <c r="O1454" s="165"/>
      <c r="P1454" s="165"/>
      <c r="Q1454" s="165"/>
      <c r="R1454" s="165"/>
      <c r="S1454" s="165"/>
      <c r="T1454" s="165"/>
      <c r="U1454" s="165"/>
      <c r="V1454" s="165"/>
      <c r="W1454" s="165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 t="s">
        <v>267</v>
      </c>
      <c r="AH1454" s="166">
        <v>2</v>
      </c>
      <c r="AI1454" s="166"/>
      <c r="AJ1454" s="166"/>
      <c r="AK1454" s="166"/>
      <c r="AL1454" s="166"/>
      <c r="AM1454" s="166"/>
      <c r="AN1454" s="166"/>
      <c r="AO1454" s="166"/>
      <c r="AP1454" s="166"/>
      <c r="AQ1454" s="166"/>
      <c r="AR1454" s="166"/>
      <c r="AS1454" s="166"/>
      <c r="AT1454" s="166"/>
      <c r="AU1454" s="166"/>
      <c r="AV1454" s="166"/>
      <c r="AW1454" s="166"/>
      <c r="AX1454" s="166"/>
      <c r="AY1454" s="166"/>
      <c r="AZ1454" s="166"/>
      <c r="BA1454" s="166"/>
      <c r="BB1454" s="166"/>
      <c r="BC1454" s="166"/>
      <c r="BD1454" s="166"/>
      <c r="BE1454" s="166"/>
      <c r="BF1454" s="166"/>
      <c r="BG1454" s="166"/>
      <c r="BH1454" s="166"/>
    </row>
    <row r="1455" spans="1:60" ht="12.75" outlineLevel="1">
      <c r="A1455" s="182"/>
      <c r="B1455" s="183"/>
      <c r="C1455" s="187" t="s">
        <v>1955</v>
      </c>
      <c r="D1455" s="188"/>
      <c r="E1455" s="189"/>
      <c r="F1455" s="165"/>
      <c r="G1455" s="165"/>
      <c r="H1455" s="165"/>
      <c r="I1455" s="165"/>
      <c r="J1455" s="165"/>
      <c r="K1455" s="165"/>
      <c r="L1455" s="165"/>
      <c r="M1455" s="165"/>
      <c r="N1455" s="165"/>
      <c r="O1455" s="165"/>
      <c r="P1455" s="165"/>
      <c r="Q1455" s="165"/>
      <c r="R1455" s="165"/>
      <c r="S1455" s="165"/>
      <c r="T1455" s="165"/>
      <c r="U1455" s="165"/>
      <c r="V1455" s="165"/>
      <c r="W1455" s="165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 t="s">
        <v>267</v>
      </c>
      <c r="AH1455" s="166">
        <v>2</v>
      </c>
      <c r="AI1455" s="166"/>
      <c r="AJ1455" s="166"/>
      <c r="AK1455" s="166"/>
      <c r="AL1455" s="166"/>
      <c r="AM1455" s="166"/>
      <c r="AN1455" s="166"/>
      <c r="AO1455" s="166"/>
      <c r="AP1455" s="166"/>
      <c r="AQ1455" s="166"/>
      <c r="AR1455" s="166"/>
      <c r="AS1455" s="166"/>
      <c r="AT1455" s="166"/>
      <c r="AU1455" s="166"/>
      <c r="AV1455" s="166"/>
      <c r="AW1455" s="166"/>
      <c r="AX1455" s="166"/>
      <c r="AY1455" s="166"/>
      <c r="AZ1455" s="166"/>
      <c r="BA1455" s="166"/>
      <c r="BB1455" s="166"/>
      <c r="BC1455" s="166"/>
      <c r="BD1455" s="166"/>
      <c r="BE1455" s="166"/>
      <c r="BF1455" s="166"/>
      <c r="BG1455" s="166"/>
      <c r="BH1455" s="166"/>
    </row>
    <row r="1456" spans="1:60" ht="12.75" outlineLevel="1">
      <c r="A1456" s="182"/>
      <c r="B1456" s="183"/>
      <c r="C1456" s="187" t="s">
        <v>1920</v>
      </c>
      <c r="D1456" s="188"/>
      <c r="E1456" s="189">
        <v>-7.105</v>
      </c>
      <c r="F1456" s="165"/>
      <c r="G1456" s="165"/>
      <c r="H1456" s="165"/>
      <c r="I1456" s="165"/>
      <c r="J1456" s="165"/>
      <c r="K1456" s="165"/>
      <c r="L1456" s="165"/>
      <c r="M1456" s="165"/>
      <c r="N1456" s="165"/>
      <c r="O1456" s="165"/>
      <c r="P1456" s="165"/>
      <c r="Q1456" s="165"/>
      <c r="R1456" s="165"/>
      <c r="S1456" s="165"/>
      <c r="T1456" s="165"/>
      <c r="U1456" s="165"/>
      <c r="V1456" s="165"/>
      <c r="W1456" s="165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 t="s">
        <v>267</v>
      </c>
      <c r="AH1456" s="166">
        <v>2</v>
      </c>
      <c r="AI1456" s="166"/>
      <c r="AJ1456" s="166"/>
      <c r="AK1456" s="166"/>
      <c r="AL1456" s="166"/>
      <c r="AM1456" s="166"/>
      <c r="AN1456" s="166"/>
      <c r="AO1456" s="166"/>
      <c r="AP1456" s="166"/>
      <c r="AQ1456" s="166"/>
      <c r="AR1456" s="166"/>
      <c r="AS1456" s="166"/>
      <c r="AT1456" s="166"/>
      <c r="AU1456" s="166"/>
      <c r="AV1456" s="166"/>
      <c r="AW1456" s="166"/>
      <c r="AX1456" s="166"/>
      <c r="AY1456" s="166"/>
      <c r="AZ1456" s="166"/>
      <c r="BA1456" s="166"/>
      <c r="BB1456" s="166"/>
      <c r="BC1456" s="166"/>
      <c r="BD1456" s="166"/>
      <c r="BE1456" s="166"/>
      <c r="BF1456" s="166"/>
      <c r="BG1456" s="166"/>
      <c r="BH1456" s="166"/>
    </row>
    <row r="1457" spans="1:60" ht="12.75" outlineLevel="1">
      <c r="A1457" s="182"/>
      <c r="B1457" s="183"/>
      <c r="C1457" s="187" t="s">
        <v>1956</v>
      </c>
      <c r="D1457" s="188"/>
      <c r="E1457" s="189">
        <v>19.65</v>
      </c>
      <c r="F1457" s="165"/>
      <c r="G1457" s="165"/>
      <c r="H1457" s="165"/>
      <c r="I1457" s="165"/>
      <c r="J1457" s="165"/>
      <c r="K1457" s="165"/>
      <c r="L1457" s="165"/>
      <c r="M1457" s="165"/>
      <c r="N1457" s="165"/>
      <c r="O1457" s="165"/>
      <c r="P1457" s="165"/>
      <c r="Q1457" s="165"/>
      <c r="R1457" s="165"/>
      <c r="S1457" s="165"/>
      <c r="T1457" s="165"/>
      <c r="U1457" s="165"/>
      <c r="V1457" s="165"/>
      <c r="W1457" s="165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 t="s">
        <v>267</v>
      </c>
      <c r="AH1457" s="166">
        <v>2</v>
      </c>
      <c r="AI1457" s="166"/>
      <c r="AJ1457" s="166"/>
      <c r="AK1457" s="166"/>
      <c r="AL1457" s="166"/>
      <c r="AM1457" s="166"/>
      <c r="AN1457" s="166"/>
      <c r="AO1457" s="166"/>
      <c r="AP1457" s="166"/>
      <c r="AQ1457" s="166"/>
      <c r="AR1457" s="166"/>
      <c r="AS1457" s="166"/>
      <c r="AT1457" s="166"/>
      <c r="AU1457" s="166"/>
      <c r="AV1457" s="166"/>
      <c r="AW1457" s="166"/>
      <c r="AX1457" s="166"/>
      <c r="AY1457" s="166"/>
      <c r="AZ1457" s="166"/>
      <c r="BA1457" s="166"/>
      <c r="BB1457" s="166"/>
      <c r="BC1457" s="166"/>
      <c r="BD1457" s="166"/>
      <c r="BE1457" s="166"/>
      <c r="BF1457" s="166"/>
      <c r="BG1457" s="166"/>
      <c r="BH1457" s="166"/>
    </row>
    <row r="1458" spans="1:60" ht="12.75" outlineLevel="1">
      <c r="A1458" s="182"/>
      <c r="B1458" s="183"/>
      <c r="C1458" s="187" t="s">
        <v>1957</v>
      </c>
      <c r="D1458" s="188"/>
      <c r="E1458" s="189">
        <v>166.8</v>
      </c>
      <c r="F1458" s="165"/>
      <c r="G1458" s="165"/>
      <c r="H1458" s="165"/>
      <c r="I1458" s="165"/>
      <c r="J1458" s="165"/>
      <c r="K1458" s="165"/>
      <c r="L1458" s="165"/>
      <c r="M1458" s="165"/>
      <c r="N1458" s="165"/>
      <c r="O1458" s="165"/>
      <c r="P1458" s="165"/>
      <c r="Q1458" s="165"/>
      <c r="R1458" s="165"/>
      <c r="S1458" s="165"/>
      <c r="T1458" s="165"/>
      <c r="U1458" s="165"/>
      <c r="V1458" s="165"/>
      <c r="W1458" s="165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 t="s">
        <v>267</v>
      </c>
      <c r="AH1458" s="166">
        <v>2</v>
      </c>
      <c r="AI1458" s="166"/>
      <c r="AJ1458" s="166"/>
      <c r="AK1458" s="166"/>
      <c r="AL1458" s="166"/>
      <c r="AM1458" s="166"/>
      <c r="AN1458" s="166"/>
      <c r="AO1458" s="166"/>
      <c r="AP1458" s="166"/>
      <c r="AQ1458" s="166"/>
      <c r="AR1458" s="166"/>
      <c r="AS1458" s="166"/>
      <c r="AT1458" s="166"/>
      <c r="AU1458" s="166"/>
      <c r="AV1458" s="166"/>
      <c r="AW1458" s="166"/>
      <c r="AX1458" s="166"/>
      <c r="AY1458" s="166"/>
      <c r="AZ1458" s="166"/>
      <c r="BA1458" s="166"/>
      <c r="BB1458" s="166"/>
      <c r="BC1458" s="166"/>
      <c r="BD1458" s="166"/>
      <c r="BE1458" s="166"/>
      <c r="BF1458" s="166"/>
      <c r="BG1458" s="166"/>
      <c r="BH1458" s="166"/>
    </row>
    <row r="1459" spans="1:60" ht="12.75" outlineLevel="1">
      <c r="A1459" s="182"/>
      <c r="B1459" s="183"/>
      <c r="C1459" s="187" t="s">
        <v>1958</v>
      </c>
      <c r="D1459" s="188"/>
      <c r="E1459" s="189">
        <v>16.575</v>
      </c>
      <c r="F1459" s="165"/>
      <c r="G1459" s="165"/>
      <c r="H1459" s="165"/>
      <c r="I1459" s="165"/>
      <c r="J1459" s="165"/>
      <c r="K1459" s="165"/>
      <c r="L1459" s="165"/>
      <c r="M1459" s="165"/>
      <c r="N1459" s="165"/>
      <c r="O1459" s="165"/>
      <c r="P1459" s="165"/>
      <c r="Q1459" s="165"/>
      <c r="R1459" s="165"/>
      <c r="S1459" s="165"/>
      <c r="T1459" s="165"/>
      <c r="U1459" s="165"/>
      <c r="V1459" s="165"/>
      <c r="W1459" s="165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 t="s">
        <v>267</v>
      </c>
      <c r="AH1459" s="166">
        <v>2</v>
      </c>
      <c r="AI1459" s="166"/>
      <c r="AJ1459" s="166"/>
      <c r="AK1459" s="166"/>
      <c r="AL1459" s="166"/>
      <c r="AM1459" s="166"/>
      <c r="AN1459" s="166"/>
      <c r="AO1459" s="166"/>
      <c r="AP1459" s="166"/>
      <c r="AQ1459" s="166"/>
      <c r="AR1459" s="166"/>
      <c r="AS1459" s="166"/>
      <c r="AT1459" s="166"/>
      <c r="AU1459" s="166"/>
      <c r="AV1459" s="166"/>
      <c r="AW1459" s="166"/>
      <c r="AX1459" s="166"/>
      <c r="AY1459" s="166"/>
      <c r="AZ1459" s="166"/>
      <c r="BA1459" s="166"/>
      <c r="BB1459" s="166"/>
      <c r="BC1459" s="166"/>
      <c r="BD1459" s="166"/>
      <c r="BE1459" s="166"/>
      <c r="BF1459" s="166"/>
      <c r="BG1459" s="166"/>
      <c r="BH1459" s="166"/>
    </row>
    <row r="1460" spans="1:60" ht="12.75" outlineLevel="1">
      <c r="A1460" s="182"/>
      <c r="B1460" s="183"/>
      <c r="C1460" s="187" t="s">
        <v>1959</v>
      </c>
      <c r="D1460" s="188"/>
      <c r="E1460" s="189">
        <v>1.675</v>
      </c>
      <c r="F1460" s="165"/>
      <c r="G1460" s="165"/>
      <c r="H1460" s="165"/>
      <c r="I1460" s="165"/>
      <c r="J1460" s="165"/>
      <c r="K1460" s="165"/>
      <c r="L1460" s="165"/>
      <c r="M1460" s="165"/>
      <c r="N1460" s="165"/>
      <c r="O1460" s="165"/>
      <c r="P1460" s="165"/>
      <c r="Q1460" s="165"/>
      <c r="R1460" s="165"/>
      <c r="S1460" s="165"/>
      <c r="T1460" s="165"/>
      <c r="U1460" s="165"/>
      <c r="V1460" s="165"/>
      <c r="W1460" s="165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 t="s">
        <v>267</v>
      </c>
      <c r="AH1460" s="166">
        <v>2</v>
      </c>
      <c r="AI1460" s="166"/>
      <c r="AJ1460" s="166"/>
      <c r="AK1460" s="166"/>
      <c r="AL1460" s="166"/>
      <c r="AM1460" s="166"/>
      <c r="AN1460" s="166"/>
      <c r="AO1460" s="166"/>
      <c r="AP1460" s="166"/>
      <c r="AQ1460" s="166"/>
      <c r="AR1460" s="166"/>
      <c r="AS1460" s="166"/>
      <c r="AT1460" s="166"/>
      <c r="AU1460" s="166"/>
      <c r="AV1460" s="166"/>
      <c r="AW1460" s="166"/>
      <c r="AX1460" s="166"/>
      <c r="AY1460" s="166"/>
      <c r="AZ1460" s="166"/>
      <c r="BA1460" s="166"/>
      <c r="BB1460" s="166"/>
      <c r="BC1460" s="166"/>
      <c r="BD1460" s="166"/>
      <c r="BE1460" s="166"/>
      <c r="BF1460" s="166"/>
      <c r="BG1460" s="166"/>
      <c r="BH1460" s="166"/>
    </row>
    <row r="1461" spans="1:60" ht="12.75" outlineLevel="1">
      <c r="A1461" s="182"/>
      <c r="B1461" s="183"/>
      <c r="C1461" s="187" t="s">
        <v>1960</v>
      </c>
      <c r="D1461" s="188"/>
      <c r="E1461" s="189">
        <v>1.35</v>
      </c>
      <c r="F1461" s="165"/>
      <c r="G1461" s="165"/>
      <c r="H1461" s="165"/>
      <c r="I1461" s="165"/>
      <c r="J1461" s="165"/>
      <c r="K1461" s="165"/>
      <c r="L1461" s="165"/>
      <c r="M1461" s="165"/>
      <c r="N1461" s="165"/>
      <c r="O1461" s="165"/>
      <c r="P1461" s="165"/>
      <c r="Q1461" s="165"/>
      <c r="R1461" s="165"/>
      <c r="S1461" s="165"/>
      <c r="T1461" s="165"/>
      <c r="U1461" s="165"/>
      <c r="V1461" s="165"/>
      <c r="W1461" s="165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 t="s">
        <v>267</v>
      </c>
      <c r="AH1461" s="166">
        <v>2</v>
      </c>
      <c r="AI1461" s="166"/>
      <c r="AJ1461" s="166"/>
      <c r="AK1461" s="166"/>
      <c r="AL1461" s="166"/>
      <c r="AM1461" s="166"/>
      <c r="AN1461" s="166"/>
      <c r="AO1461" s="166"/>
      <c r="AP1461" s="166"/>
      <c r="AQ1461" s="166"/>
      <c r="AR1461" s="166"/>
      <c r="AS1461" s="166"/>
      <c r="AT1461" s="166"/>
      <c r="AU1461" s="166"/>
      <c r="AV1461" s="166"/>
      <c r="AW1461" s="166"/>
      <c r="AX1461" s="166"/>
      <c r="AY1461" s="166"/>
      <c r="AZ1461" s="166"/>
      <c r="BA1461" s="166"/>
      <c r="BB1461" s="166"/>
      <c r="BC1461" s="166"/>
      <c r="BD1461" s="166"/>
      <c r="BE1461" s="166"/>
      <c r="BF1461" s="166"/>
      <c r="BG1461" s="166"/>
      <c r="BH1461" s="166"/>
    </row>
    <row r="1462" spans="1:60" ht="12.75" outlineLevel="1">
      <c r="A1462" s="182"/>
      <c r="B1462" s="183"/>
      <c r="C1462" s="187" t="s">
        <v>1961</v>
      </c>
      <c r="D1462" s="188"/>
      <c r="E1462" s="189">
        <v>0.95</v>
      </c>
      <c r="F1462" s="165"/>
      <c r="G1462" s="165"/>
      <c r="H1462" s="165"/>
      <c r="I1462" s="165"/>
      <c r="J1462" s="165"/>
      <c r="K1462" s="165"/>
      <c r="L1462" s="165"/>
      <c r="M1462" s="165"/>
      <c r="N1462" s="165"/>
      <c r="O1462" s="165"/>
      <c r="P1462" s="165"/>
      <c r="Q1462" s="165"/>
      <c r="R1462" s="165"/>
      <c r="S1462" s="165"/>
      <c r="T1462" s="165"/>
      <c r="U1462" s="165"/>
      <c r="V1462" s="165"/>
      <c r="W1462" s="165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 t="s">
        <v>267</v>
      </c>
      <c r="AH1462" s="166">
        <v>2</v>
      </c>
      <c r="AI1462" s="166"/>
      <c r="AJ1462" s="166"/>
      <c r="AK1462" s="166"/>
      <c r="AL1462" s="166"/>
      <c r="AM1462" s="166"/>
      <c r="AN1462" s="166"/>
      <c r="AO1462" s="166"/>
      <c r="AP1462" s="166"/>
      <c r="AQ1462" s="166"/>
      <c r="AR1462" s="166"/>
      <c r="AS1462" s="166"/>
      <c r="AT1462" s="166"/>
      <c r="AU1462" s="166"/>
      <c r="AV1462" s="166"/>
      <c r="AW1462" s="166"/>
      <c r="AX1462" s="166"/>
      <c r="AY1462" s="166"/>
      <c r="AZ1462" s="166"/>
      <c r="BA1462" s="166"/>
      <c r="BB1462" s="166"/>
      <c r="BC1462" s="166"/>
      <c r="BD1462" s="166"/>
      <c r="BE1462" s="166"/>
      <c r="BF1462" s="166"/>
      <c r="BG1462" s="166"/>
      <c r="BH1462" s="166"/>
    </row>
    <row r="1463" spans="1:60" ht="12.75" outlineLevel="1">
      <c r="A1463" s="182"/>
      <c r="B1463" s="183"/>
      <c r="C1463" s="187" t="s">
        <v>1962</v>
      </c>
      <c r="D1463" s="188"/>
      <c r="E1463" s="189">
        <v>1.35</v>
      </c>
      <c r="F1463" s="165"/>
      <c r="G1463" s="165"/>
      <c r="H1463" s="165"/>
      <c r="I1463" s="165"/>
      <c r="J1463" s="165"/>
      <c r="K1463" s="165"/>
      <c r="L1463" s="165"/>
      <c r="M1463" s="165"/>
      <c r="N1463" s="165"/>
      <c r="O1463" s="165"/>
      <c r="P1463" s="165"/>
      <c r="Q1463" s="165"/>
      <c r="R1463" s="165"/>
      <c r="S1463" s="165"/>
      <c r="T1463" s="165"/>
      <c r="U1463" s="165"/>
      <c r="V1463" s="165"/>
      <c r="W1463" s="165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 t="s">
        <v>267</v>
      </c>
      <c r="AH1463" s="166">
        <v>2</v>
      </c>
      <c r="AI1463" s="166"/>
      <c r="AJ1463" s="166"/>
      <c r="AK1463" s="166"/>
      <c r="AL1463" s="166"/>
      <c r="AM1463" s="166"/>
      <c r="AN1463" s="166"/>
      <c r="AO1463" s="166"/>
      <c r="AP1463" s="166"/>
      <c r="AQ1463" s="166"/>
      <c r="AR1463" s="166"/>
      <c r="AS1463" s="166"/>
      <c r="AT1463" s="166"/>
      <c r="AU1463" s="166"/>
      <c r="AV1463" s="166"/>
      <c r="AW1463" s="166"/>
      <c r="AX1463" s="166"/>
      <c r="AY1463" s="166"/>
      <c r="AZ1463" s="166"/>
      <c r="BA1463" s="166"/>
      <c r="BB1463" s="166"/>
      <c r="BC1463" s="166"/>
      <c r="BD1463" s="166"/>
      <c r="BE1463" s="166"/>
      <c r="BF1463" s="166"/>
      <c r="BG1463" s="166"/>
      <c r="BH1463" s="166"/>
    </row>
    <row r="1464" spans="1:60" ht="12.75" outlineLevel="1">
      <c r="A1464" s="182"/>
      <c r="B1464" s="183"/>
      <c r="C1464" s="187" t="s">
        <v>1963</v>
      </c>
      <c r="D1464" s="188"/>
      <c r="E1464" s="189">
        <v>41.14</v>
      </c>
      <c r="F1464" s="165"/>
      <c r="G1464" s="165"/>
      <c r="H1464" s="165"/>
      <c r="I1464" s="165"/>
      <c r="J1464" s="165"/>
      <c r="K1464" s="165"/>
      <c r="L1464" s="165"/>
      <c r="M1464" s="165"/>
      <c r="N1464" s="165"/>
      <c r="O1464" s="165"/>
      <c r="P1464" s="165"/>
      <c r="Q1464" s="165"/>
      <c r="R1464" s="165"/>
      <c r="S1464" s="165"/>
      <c r="T1464" s="165"/>
      <c r="U1464" s="165"/>
      <c r="V1464" s="165"/>
      <c r="W1464" s="165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 t="s">
        <v>267</v>
      </c>
      <c r="AH1464" s="166">
        <v>2</v>
      </c>
      <c r="AI1464" s="166"/>
      <c r="AJ1464" s="166"/>
      <c r="AK1464" s="166"/>
      <c r="AL1464" s="166"/>
      <c r="AM1464" s="166"/>
      <c r="AN1464" s="166"/>
      <c r="AO1464" s="166"/>
      <c r="AP1464" s="166"/>
      <c r="AQ1464" s="166"/>
      <c r="AR1464" s="166"/>
      <c r="AS1464" s="166"/>
      <c r="AT1464" s="166"/>
      <c r="AU1464" s="166"/>
      <c r="AV1464" s="166"/>
      <c r="AW1464" s="166"/>
      <c r="AX1464" s="166"/>
      <c r="AY1464" s="166"/>
      <c r="AZ1464" s="166"/>
      <c r="BA1464" s="166"/>
      <c r="BB1464" s="166"/>
      <c r="BC1464" s="166"/>
      <c r="BD1464" s="166"/>
      <c r="BE1464" s="166"/>
      <c r="BF1464" s="166"/>
      <c r="BG1464" s="166"/>
      <c r="BH1464" s="166"/>
    </row>
    <row r="1465" spans="1:60" ht="12.75" outlineLevel="1">
      <c r="A1465" s="182"/>
      <c r="B1465" s="183"/>
      <c r="C1465" s="187" t="s">
        <v>1931</v>
      </c>
      <c r="D1465" s="188"/>
      <c r="E1465" s="189">
        <v>15.45</v>
      </c>
      <c r="F1465" s="165"/>
      <c r="G1465" s="165"/>
      <c r="H1465" s="165"/>
      <c r="I1465" s="165"/>
      <c r="J1465" s="165"/>
      <c r="K1465" s="165"/>
      <c r="L1465" s="165"/>
      <c r="M1465" s="165"/>
      <c r="N1465" s="165"/>
      <c r="O1465" s="165"/>
      <c r="P1465" s="165"/>
      <c r="Q1465" s="165"/>
      <c r="R1465" s="165"/>
      <c r="S1465" s="165"/>
      <c r="T1465" s="165"/>
      <c r="U1465" s="165"/>
      <c r="V1465" s="165"/>
      <c r="W1465" s="165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 t="s">
        <v>267</v>
      </c>
      <c r="AH1465" s="166">
        <v>2</v>
      </c>
      <c r="AI1465" s="166"/>
      <c r="AJ1465" s="166"/>
      <c r="AK1465" s="166"/>
      <c r="AL1465" s="166"/>
      <c r="AM1465" s="166"/>
      <c r="AN1465" s="166"/>
      <c r="AO1465" s="166"/>
      <c r="AP1465" s="166"/>
      <c r="AQ1465" s="166"/>
      <c r="AR1465" s="166"/>
      <c r="AS1465" s="166"/>
      <c r="AT1465" s="166"/>
      <c r="AU1465" s="166"/>
      <c r="AV1465" s="166"/>
      <c r="AW1465" s="166"/>
      <c r="AX1465" s="166"/>
      <c r="AY1465" s="166"/>
      <c r="AZ1465" s="166"/>
      <c r="BA1465" s="166"/>
      <c r="BB1465" s="166"/>
      <c r="BC1465" s="166"/>
      <c r="BD1465" s="166"/>
      <c r="BE1465" s="166"/>
      <c r="BF1465" s="166"/>
      <c r="BG1465" s="166"/>
      <c r="BH1465" s="166"/>
    </row>
    <row r="1466" spans="1:60" ht="12.75" outlineLevel="1">
      <c r="A1466" s="182"/>
      <c r="B1466" s="183"/>
      <c r="C1466" s="187" t="s">
        <v>1964</v>
      </c>
      <c r="D1466" s="188"/>
      <c r="E1466" s="189">
        <v>58.875</v>
      </c>
      <c r="F1466" s="165"/>
      <c r="G1466" s="165"/>
      <c r="H1466" s="165"/>
      <c r="I1466" s="165"/>
      <c r="J1466" s="165"/>
      <c r="K1466" s="165"/>
      <c r="L1466" s="165"/>
      <c r="M1466" s="165"/>
      <c r="N1466" s="165"/>
      <c r="O1466" s="165"/>
      <c r="P1466" s="165"/>
      <c r="Q1466" s="165"/>
      <c r="R1466" s="165"/>
      <c r="S1466" s="165"/>
      <c r="T1466" s="165"/>
      <c r="U1466" s="165"/>
      <c r="V1466" s="165"/>
      <c r="W1466" s="165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 t="s">
        <v>267</v>
      </c>
      <c r="AH1466" s="166">
        <v>2</v>
      </c>
      <c r="AI1466" s="166"/>
      <c r="AJ1466" s="166"/>
      <c r="AK1466" s="166"/>
      <c r="AL1466" s="166"/>
      <c r="AM1466" s="166"/>
      <c r="AN1466" s="166"/>
      <c r="AO1466" s="166"/>
      <c r="AP1466" s="166"/>
      <c r="AQ1466" s="166"/>
      <c r="AR1466" s="166"/>
      <c r="AS1466" s="166"/>
      <c r="AT1466" s="166"/>
      <c r="AU1466" s="166"/>
      <c r="AV1466" s="166"/>
      <c r="AW1466" s="166"/>
      <c r="AX1466" s="166"/>
      <c r="AY1466" s="166"/>
      <c r="AZ1466" s="166"/>
      <c r="BA1466" s="166"/>
      <c r="BB1466" s="166"/>
      <c r="BC1466" s="166"/>
      <c r="BD1466" s="166"/>
      <c r="BE1466" s="166"/>
      <c r="BF1466" s="166"/>
      <c r="BG1466" s="166"/>
      <c r="BH1466" s="166"/>
    </row>
    <row r="1467" spans="1:60" ht="12.75" outlineLevel="1">
      <c r="A1467" s="182"/>
      <c r="B1467" s="183"/>
      <c r="C1467" s="187" t="s">
        <v>1965</v>
      </c>
      <c r="D1467" s="188"/>
      <c r="E1467" s="189">
        <v>67.28</v>
      </c>
      <c r="F1467" s="165"/>
      <c r="G1467" s="165"/>
      <c r="H1467" s="165"/>
      <c r="I1467" s="165"/>
      <c r="J1467" s="165"/>
      <c r="K1467" s="165"/>
      <c r="L1467" s="165"/>
      <c r="M1467" s="165"/>
      <c r="N1467" s="165"/>
      <c r="O1467" s="165"/>
      <c r="P1467" s="165"/>
      <c r="Q1467" s="165"/>
      <c r="R1467" s="165"/>
      <c r="S1467" s="165"/>
      <c r="T1467" s="165"/>
      <c r="U1467" s="165"/>
      <c r="V1467" s="165"/>
      <c r="W1467" s="165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 t="s">
        <v>267</v>
      </c>
      <c r="AH1467" s="166">
        <v>2</v>
      </c>
      <c r="AI1467" s="166"/>
      <c r="AJ1467" s="166"/>
      <c r="AK1467" s="166"/>
      <c r="AL1467" s="166"/>
      <c r="AM1467" s="166"/>
      <c r="AN1467" s="166"/>
      <c r="AO1467" s="166"/>
      <c r="AP1467" s="166"/>
      <c r="AQ1467" s="166"/>
      <c r="AR1467" s="166"/>
      <c r="AS1467" s="166"/>
      <c r="AT1467" s="166"/>
      <c r="AU1467" s="166"/>
      <c r="AV1467" s="166"/>
      <c r="AW1467" s="166"/>
      <c r="AX1467" s="166"/>
      <c r="AY1467" s="166"/>
      <c r="AZ1467" s="166"/>
      <c r="BA1467" s="166"/>
      <c r="BB1467" s="166"/>
      <c r="BC1467" s="166"/>
      <c r="BD1467" s="166"/>
      <c r="BE1467" s="166"/>
      <c r="BF1467" s="166"/>
      <c r="BG1467" s="166"/>
      <c r="BH1467" s="166"/>
    </row>
    <row r="1468" spans="1:60" ht="12.75" outlineLevel="1">
      <c r="A1468" s="182"/>
      <c r="B1468" s="183"/>
      <c r="C1468" s="187" t="s">
        <v>1966</v>
      </c>
      <c r="D1468" s="188"/>
      <c r="E1468" s="189">
        <v>56.695</v>
      </c>
      <c r="F1468" s="165"/>
      <c r="G1468" s="165"/>
      <c r="H1468" s="165"/>
      <c r="I1468" s="165"/>
      <c r="J1468" s="165"/>
      <c r="K1468" s="165"/>
      <c r="L1468" s="165"/>
      <c r="M1468" s="165"/>
      <c r="N1468" s="165"/>
      <c r="O1468" s="165"/>
      <c r="P1468" s="165"/>
      <c r="Q1468" s="165"/>
      <c r="R1468" s="165"/>
      <c r="S1468" s="165"/>
      <c r="T1468" s="165"/>
      <c r="U1468" s="165"/>
      <c r="V1468" s="165"/>
      <c r="W1468" s="165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 t="s">
        <v>267</v>
      </c>
      <c r="AH1468" s="166">
        <v>2</v>
      </c>
      <c r="AI1468" s="166"/>
      <c r="AJ1468" s="166"/>
      <c r="AK1468" s="166"/>
      <c r="AL1468" s="166"/>
      <c r="AM1468" s="166"/>
      <c r="AN1468" s="166"/>
      <c r="AO1468" s="166"/>
      <c r="AP1468" s="166"/>
      <c r="AQ1468" s="166"/>
      <c r="AR1468" s="166"/>
      <c r="AS1468" s="166"/>
      <c r="AT1468" s="166"/>
      <c r="AU1468" s="166"/>
      <c r="AV1468" s="166"/>
      <c r="AW1468" s="166"/>
      <c r="AX1468" s="166"/>
      <c r="AY1468" s="166"/>
      <c r="AZ1468" s="166"/>
      <c r="BA1468" s="166"/>
      <c r="BB1468" s="166"/>
      <c r="BC1468" s="166"/>
      <c r="BD1468" s="166"/>
      <c r="BE1468" s="166"/>
      <c r="BF1468" s="166"/>
      <c r="BG1468" s="166"/>
      <c r="BH1468" s="166"/>
    </row>
    <row r="1469" spans="1:60" ht="12.75" outlineLevel="1">
      <c r="A1469" s="182"/>
      <c r="B1469" s="183"/>
      <c r="C1469" s="187" t="s">
        <v>1967</v>
      </c>
      <c r="D1469" s="188"/>
      <c r="E1469" s="189">
        <v>25.375</v>
      </c>
      <c r="F1469" s="165"/>
      <c r="G1469" s="165"/>
      <c r="H1469" s="165"/>
      <c r="I1469" s="165"/>
      <c r="J1469" s="165"/>
      <c r="K1469" s="165"/>
      <c r="L1469" s="165"/>
      <c r="M1469" s="165"/>
      <c r="N1469" s="165"/>
      <c r="O1469" s="165"/>
      <c r="P1469" s="165"/>
      <c r="Q1469" s="165"/>
      <c r="R1469" s="165"/>
      <c r="S1469" s="165"/>
      <c r="T1469" s="165"/>
      <c r="U1469" s="165"/>
      <c r="V1469" s="165"/>
      <c r="W1469" s="165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 t="s">
        <v>267</v>
      </c>
      <c r="AH1469" s="166">
        <v>2</v>
      </c>
      <c r="AI1469" s="166"/>
      <c r="AJ1469" s="166"/>
      <c r="AK1469" s="166"/>
      <c r="AL1469" s="166"/>
      <c r="AM1469" s="166"/>
      <c r="AN1469" s="166"/>
      <c r="AO1469" s="166"/>
      <c r="AP1469" s="166"/>
      <c r="AQ1469" s="166"/>
      <c r="AR1469" s="166"/>
      <c r="AS1469" s="166"/>
      <c r="AT1469" s="166"/>
      <c r="AU1469" s="166"/>
      <c r="AV1469" s="166"/>
      <c r="AW1469" s="166"/>
      <c r="AX1469" s="166"/>
      <c r="AY1469" s="166"/>
      <c r="AZ1469" s="166"/>
      <c r="BA1469" s="166"/>
      <c r="BB1469" s="166"/>
      <c r="BC1469" s="166"/>
      <c r="BD1469" s="166"/>
      <c r="BE1469" s="166"/>
      <c r="BF1469" s="166"/>
      <c r="BG1469" s="166"/>
      <c r="BH1469" s="166"/>
    </row>
    <row r="1470" spans="1:60" ht="12.75" outlineLevel="1">
      <c r="A1470" s="182"/>
      <c r="B1470" s="183"/>
      <c r="C1470" s="187" t="s">
        <v>1968</v>
      </c>
      <c r="D1470" s="188"/>
      <c r="E1470" s="189">
        <v>47.415</v>
      </c>
      <c r="F1470" s="165"/>
      <c r="G1470" s="165"/>
      <c r="H1470" s="165"/>
      <c r="I1470" s="165"/>
      <c r="J1470" s="165"/>
      <c r="K1470" s="165"/>
      <c r="L1470" s="165"/>
      <c r="M1470" s="165"/>
      <c r="N1470" s="165"/>
      <c r="O1470" s="165"/>
      <c r="P1470" s="165"/>
      <c r="Q1470" s="165"/>
      <c r="R1470" s="165"/>
      <c r="S1470" s="165"/>
      <c r="T1470" s="165"/>
      <c r="U1470" s="165"/>
      <c r="V1470" s="165"/>
      <c r="W1470" s="165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 t="s">
        <v>267</v>
      </c>
      <c r="AH1470" s="166">
        <v>2</v>
      </c>
      <c r="AI1470" s="166"/>
      <c r="AJ1470" s="166"/>
      <c r="AK1470" s="166"/>
      <c r="AL1470" s="166"/>
      <c r="AM1470" s="166"/>
      <c r="AN1470" s="166"/>
      <c r="AO1470" s="166"/>
      <c r="AP1470" s="166"/>
      <c r="AQ1470" s="166"/>
      <c r="AR1470" s="166"/>
      <c r="AS1470" s="166"/>
      <c r="AT1470" s="166"/>
      <c r="AU1470" s="166"/>
      <c r="AV1470" s="166"/>
      <c r="AW1470" s="166"/>
      <c r="AX1470" s="166"/>
      <c r="AY1470" s="166"/>
      <c r="AZ1470" s="166"/>
      <c r="BA1470" s="166"/>
      <c r="BB1470" s="166"/>
      <c r="BC1470" s="166"/>
      <c r="BD1470" s="166"/>
      <c r="BE1470" s="166"/>
      <c r="BF1470" s="166"/>
      <c r="BG1470" s="166"/>
      <c r="BH1470" s="166"/>
    </row>
    <row r="1471" spans="1:60" ht="12.75" outlineLevel="1">
      <c r="A1471" s="182"/>
      <c r="B1471" s="183"/>
      <c r="C1471" s="187" t="s">
        <v>1969</v>
      </c>
      <c r="D1471" s="188"/>
      <c r="E1471" s="189">
        <v>43.065</v>
      </c>
      <c r="F1471" s="165"/>
      <c r="G1471" s="165"/>
      <c r="H1471" s="165"/>
      <c r="I1471" s="165"/>
      <c r="J1471" s="165"/>
      <c r="K1471" s="165"/>
      <c r="L1471" s="165"/>
      <c r="M1471" s="165"/>
      <c r="N1471" s="165"/>
      <c r="O1471" s="165"/>
      <c r="P1471" s="165"/>
      <c r="Q1471" s="165"/>
      <c r="R1471" s="165"/>
      <c r="S1471" s="165"/>
      <c r="T1471" s="165"/>
      <c r="U1471" s="165"/>
      <c r="V1471" s="165"/>
      <c r="W1471" s="165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 t="s">
        <v>267</v>
      </c>
      <c r="AH1471" s="166">
        <v>2</v>
      </c>
      <c r="AI1471" s="166"/>
      <c r="AJ1471" s="166"/>
      <c r="AK1471" s="166"/>
      <c r="AL1471" s="166"/>
      <c r="AM1471" s="166"/>
      <c r="AN1471" s="166"/>
      <c r="AO1471" s="166"/>
      <c r="AP1471" s="166"/>
      <c r="AQ1471" s="166"/>
      <c r="AR1471" s="166"/>
      <c r="AS1471" s="166"/>
      <c r="AT1471" s="166"/>
      <c r="AU1471" s="166"/>
      <c r="AV1471" s="166"/>
      <c r="AW1471" s="166"/>
      <c r="AX1471" s="166"/>
      <c r="AY1471" s="166"/>
      <c r="AZ1471" s="166"/>
      <c r="BA1471" s="166"/>
      <c r="BB1471" s="166"/>
      <c r="BC1471" s="166"/>
      <c r="BD1471" s="166"/>
      <c r="BE1471" s="166"/>
      <c r="BF1471" s="166"/>
      <c r="BG1471" s="166"/>
      <c r="BH1471" s="166"/>
    </row>
    <row r="1472" spans="1:60" ht="12.75" outlineLevel="1">
      <c r="A1472" s="182"/>
      <c r="B1472" s="183"/>
      <c r="C1472" s="187" t="s">
        <v>1970</v>
      </c>
      <c r="D1472" s="188"/>
      <c r="E1472" s="189">
        <v>85.985</v>
      </c>
      <c r="F1472" s="165"/>
      <c r="G1472" s="165"/>
      <c r="H1472" s="165"/>
      <c r="I1472" s="165"/>
      <c r="J1472" s="165"/>
      <c r="K1472" s="165"/>
      <c r="L1472" s="165"/>
      <c r="M1472" s="165"/>
      <c r="N1472" s="165"/>
      <c r="O1472" s="165"/>
      <c r="P1472" s="165"/>
      <c r="Q1472" s="165"/>
      <c r="R1472" s="165"/>
      <c r="S1472" s="165"/>
      <c r="T1472" s="165"/>
      <c r="U1472" s="165"/>
      <c r="V1472" s="165"/>
      <c r="W1472" s="165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 t="s">
        <v>267</v>
      </c>
      <c r="AH1472" s="166">
        <v>2</v>
      </c>
      <c r="AI1472" s="166"/>
      <c r="AJ1472" s="166"/>
      <c r="AK1472" s="166"/>
      <c r="AL1472" s="166"/>
      <c r="AM1472" s="166"/>
      <c r="AN1472" s="166"/>
      <c r="AO1472" s="166"/>
      <c r="AP1472" s="166"/>
      <c r="AQ1472" s="166"/>
      <c r="AR1472" s="166"/>
      <c r="AS1472" s="166"/>
      <c r="AT1472" s="166"/>
      <c r="AU1472" s="166"/>
      <c r="AV1472" s="166"/>
      <c r="AW1472" s="166"/>
      <c r="AX1472" s="166"/>
      <c r="AY1472" s="166"/>
      <c r="AZ1472" s="166"/>
      <c r="BA1472" s="166"/>
      <c r="BB1472" s="166"/>
      <c r="BC1472" s="166"/>
      <c r="BD1472" s="166"/>
      <c r="BE1472" s="166"/>
      <c r="BF1472" s="166"/>
      <c r="BG1472" s="166"/>
      <c r="BH1472" s="166"/>
    </row>
    <row r="1473" spans="1:60" ht="12.75" outlineLevel="1">
      <c r="A1473" s="182"/>
      <c r="B1473" s="183"/>
      <c r="C1473" s="187" t="s">
        <v>1971</v>
      </c>
      <c r="D1473" s="188"/>
      <c r="E1473" s="189">
        <v>8.99</v>
      </c>
      <c r="F1473" s="165"/>
      <c r="G1473" s="165"/>
      <c r="H1473" s="165"/>
      <c r="I1473" s="165"/>
      <c r="J1473" s="165"/>
      <c r="K1473" s="165"/>
      <c r="L1473" s="165"/>
      <c r="M1473" s="165"/>
      <c r="N1473" s="165"/>
      <c r="O1473" s="165"/>
      <c r="P1473" s="165"/>
      <c r="Q1473" s="165"/>
      <c r="R1473" s="165"/>
      <c r="S1473" s="165"/>
      <c r="T1473" s="165"/>
      <c r="U1473" s="165"/>
      <c r="V1473" s="165"/>
      <c r="W1473" s="165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 t="s">
        <v>267</v>
      </c>
      <c r="AH1473" s="166">
        <v>2</v>
      </c>
      <c r="AI1473" s="166"/>
      <c r="AJ1473" s="166"/>
      <c r="AK1473" s="166"/>
      <c r="AL1473" s="166"/>
      <c r="AM1473" s="166"/>
      <c r="AN1473" s="166"/>
      <c r="AO1473" s="166"/>
      <c r="AP1473" s="166"/>
      <c r="AQ1473" s="166"/>
      <c r="AR1473" s="166"/>
      <c r="AS1473" s="166"/>
      <c r="AT1473" s="166"/>
      <c r="AU1473" s="166"/>
      <c r="AV1473" s="166"/>
      <c r="AW1473" s="166"/>
      <c r="AX1473" s="166"/>
      <c r="AY1473" s="166"/>
      <c r="AZ1473" s="166"/>
      <c r="BA1473" s="166"/>
      <c r="BB1473" s="166"/>
      <c r="BC1473" s="166"/>
      <c r="BD1473" s="166"/>
      <c r="BE1473" s="166"/>
      <c r="BF1473" s="166"/>
      <c r="BG1473" s="166"/>
      <c r="BH1473" s="166"/>
    </row>
    <row r="1474" spans="1:60" ht="12.75" outlineLevel="1">
      <c r="A1474" s="182"/>
      <c r="B1474" s="183"/>
      <c r="C1474" s="187" t="s">
        <v>1972</v>
      </c>
      <c r="D1474" s="188"/>
      <c r="E1474" s="189">
        <v>33.35</v>
      </c>
      <c r="F1474" s="165"/>
      <c r="G1474" s="165"/>
      <c r="H1474" s="165"/>
      <c r="I1474" s="165"/>
      <c r="J1474" s="165"/>
      <c r="K1474" s="165"/>
      <c r="L1474" s="165"/>
      <c r="M1474" s="165"/>
      <c r="N1474" s="165"/>
      <c r="O1474" s="165"/>
      <c r="P1474" s="165"/>
      <c r="Q1474" s="165"/>
      <c r="R1474" s="165"/>
      <c r="S1474" s="165"/>
      <c r="T1474" s="165"/>
      <c r="U1474" s="165"/>
      <c r="V1474" s="165"/>
      <c r="W1474" s="165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 t="s">
        <v>267</v>
      </c>
      <c r="AH1474" s="166">
        <v>2</v>
      </c>
      <c r="AI1474" s="166"/>
      <c r="AJ1474" s="166"/>
      <c r="AK1474" s="166"/>
      <c r="AL1474" s="166"/>
      <c r="AM1474" s="166"/>
      <c r="AN1474" s="166"/>
      <c r="AO1474" s="166"/>
      <c r="AP1474" s="166"/>
      <c r="AQ1474" s="166"/>
      <c r="AR1474" s="166"/>
      <c r="AS1474" s="166"/>
      <c r="AT1474" s="166"/>
      <c r="AU1474" s="166"/>
      <c r="AV1474" s="166"/>
      <c r="AW1474" s="166"/>
      <c r="AX1474" s="166"/>
      <c r="AY1474" s="166"/>
      <c r="AZ1474" s="166"/>
      <c r="BA1474" s="166"/>
      <c r="BB1474" s="166"/>
      <c r="BC1474" s="166"/>
      <c r="BD1474" s="166"/>
      <c r="BE1474" s="166"/>
      <c r="BF1474" s="166"/>
      <c r="BG1474" s="166"/>
      <c r="BH1474" s="166"/>
    </row>
    <row r="1475" spans="1:60" ht="12.75" outlineLevel="1">
      <c r="A1475" s="182"/>
      <c r="B1475" s="183"/>
      <c r="C1475" s="187" t="s">
        <v>1973</v>
      </c>
      <c r="D1475" s="188"/>
      <c r="E1475" s="189">
        <v>5.31</v>
      </c>
      <c r="F1475" s="165"/>
      <c r="G1475" s="165"/>
      <c r="H1475" s="165"/>
      <c r="I1475" s="165"/>
      <c r="J1475" s="165"/>
      <c r="K1475" s="165"/>
      <c r="L1475" s="165"/>
      <c r="M1475" s="165"/>
      <c r="N1475" s="165"/>
      <c r="O1475" s="165"/>
      <c r="P1475" s="165"/>
      <c r="Q1475" s="165"/>
      <c r="R1475" s="165"/>
      <c r="S1475" s="165"/>
      <c r="T1475" s="165"/>
      <c r="U1475" s="165"/>
      <c r="V1475" s="165"/>
      <c r="W1475" s="165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 t="s">
        <v>267</v>
      </c>
      <c r="AH1475" s="166">
        <v>2</v>
      </c>
      <c r="AI1475" s="166"/>
      <c r="AJ1475" s="166"/>
      <c r="AK1475" s="166"/>
      <c r="AL1475" s="166"/>
      <c r="AM1475" s="166"/>
      <c r="AN1475" s="166"/>
      <c r="AO1475" s="166"/>
      <c r="AP1475" s="166"/>
      <c r="AQ1475" s="166"/>
      <c r="AR1475" s="166"/>
      <c r="AS1475" s="166"/>
      <c r="AT1475" s="166"/>
      <c r="AU1475" s="166"/>
      <c r="AV1475" s="166"/>
      <c r="AW1475" s="166"/>
      <c r="AX1475" s="166"/>
      <c r="AY1475" s="166"/>
      <c r="AZ1475" s="166"/>
      <c r="BA1475" s="166"/>
      <c r="BB1475" s="166"/>
      <c r="BC1475" s="166"/>
      <c r="BD1475" s="166"/>
      <c r="BE1475" s="166"/>
      <c r="BF1475" s="166"/>
      <c r="BG1475" s="166"/>
      <c r="BH1475" s="166"/>
    </row>
    <row r="1476" spans="1:60" ht="12.75" outlineLevel="1">
      <c r="A1476" s="182"/>
      <c r="B1476" s="183"/>
      <c r="C1476" s="187" t="s">
        <v>1974</v>
      </c>
      <c r="D1476" s="188"/>
      <c r="E1476" s="189">
        <v>7.92</v>
      </c>
      <c r="F1476" s="165"/>
      <c r="G1476" s="165"/>
      <c r="H1476" s="165"/>
      <c r="I1476" s="165"/>
      <c r="J1476" s="165"/>
      <c r="K1476" s="165"/>
      <c r="L1476" s="165"/>
      <c r="M1476" s="165"/>
      <c r="N1476" s="165"/>
      <c r="O1476" s="165"/>
      <c r="P1476" s="165"/>
      <c r="Q1476" s="165"/>
      <c r="R1476" s="165"/>
      <c r="S1476" s="165"/>
      <c r="T1476" s="165"/>
      <c r="U1476" s="165"/>
      <c r="V1476" s="165"/>
      <c r="W1476" s="165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 t="s">
        <v>267</v>
      </c>
      <c r="AH1476" s="166">
        <v>2</v>
      </c>
      <c r="AI1476" s="166"/>
      <c r="AJ1476" s="166"/>
      <c r="AK1476" s="166"/>
      <c r="AL1476" s="166"/>
      <c r="AM1476" s="166"/>
      <c r="AN1476" s="166"/>
      <c r="AO1476" s="166"/>
      <c r="AP1476" s="166"/>
      <c r="AQ1476" s="166"/>
      <c r="AR1476" s="166"/>
      <c r="AS1476" s="166"/>
      <c r="AT1476" s="166"/>
      <c r="AU1476" s="166"/>
      <c r="AV1476" s="166"/>
      <c r="AW1476" s="166"/>
      <c r="AX1476" s="166"/>
      <c r="AY1476" s="166"/>
      <c r="AZ1476" s="166"/>
      <c r="BA1476" s="166"/>
      <c r="BB1476" s="166"/>
      <c r="BC1476" s="166"/>
      <c r="BD1476" s="166"/>
      <c r="BE1476" s="166"/>
      <c r="BF1476" s="166"/>
      <c r="BG1476" s="166"/>
      <c r="BH1476" s="166"/>
    </row>
    <row r="1477" spans="1:60" ht="12.75" outlineLevel="1">
      <c r="A1477" s="182"/>
      <c r="B1477" s="183"/>
      <c r="C1477" s="187" t="s">
        <v>1975</v>
      </c>
      <c r="D1477" s="188"/>
      <c r="E1477" s="189">
        <v>8.1</v>
      </c>
      <c r="F1477" s="165"/>
      <c r="G1477" s="165"/>
      <c r="H1477" s="165"/>
      <c r="I1477" s="165"/>
      <c r="J1477" s="165"/>
      <c r="K1477" s="165"/>
      <c r="L1477" s="165"/>
      <c r="M1477" s="165"/>
      <c r="N1477" s="165"/>
      <c r="O1477" s="165"/>
      <c r="P1477" s="165"/>
      <c r="Q1477" s="165"/>
      <c r="R1477" s="165"/>
      <c r="S1477" s="165"/>
      <c r="T1477" s="165"/>
      <c r="U1477" s="165"/>
      <c r="V1477" s="165"/>
      <c r="W1477" s="165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 t="s">
        <v>267</v>
      </c>
      <c r="AH1477" s="166">
        <v>2</v>
      </c>
      <c r="AI1477" s="166"/>
      <c r="AJ1477" s="166"/>
      <c r="AK1477" s="166"/>
      <c r="AL1477" s="166"/>
      <c r="AM1477" s="166"/>
      <c r="AN1477" s="166"/>
      <c r="AO1477" s="166"/>
      <c r="AP1477" s="166"/>
      <c r="AQ1477" s="166"/>
      <c r="AR1477" s="166"/>
      <c r="AS1477" s="166"/>
      <c r="AT1477" s="166"/>
      <c r="AU1477" s="166"/>
      <c r="AV1477" s="166"/>
      <c r="AW1477" s="166"/>
      <c r="AX1477" s="166"/>
      <c r="AY1477" s="166"/>
      <c r="AZ1477" s="166"/>
      <c r="BA1477" s="166"/>
      <c r="BB1477" s="166"/>
      <c r="BC1477" s="166"/>
      <c r="BD1477" s="166"/>
      <c r="BE1477" s="166"/>
      <c r="BF1477" s="166"/>
      <c r="BG1477" s="166"/>
      <c r="BH1477" s="166"/>
    </row>
    <row r="1478" spans="1:60" ht="12.75" outlineLevel="1">
      <c r="A1478" s="182"/>
      <c r="B1478" s="183"/>
      <c r="C1478" s="187" t="s">
        <v>1976</v>
      </c>
      <c r="D1478" s="188"/>
      <c r="E1478" s="189">
        <v>10.98</v>
      </c>
      <c r="F1478" s="165"/>
      <c r="G1478" s="165"/>
      <c r="H1478" s="165"/>
      <c r="I1478" s="165"/>
      <c r="J1478" s="165"/>
      <c r="K1478" s="165"/>
      <c r="L1478" s="165"/>
      <c r="M1478" s="165"/>
      <c r="N1478" s="165"/>
      <c r="O1478" s="165"/>
      <c r="P1478" s="165"/>
      <c r="Q1478" s="165"/>
      <c r="R1478" s="165"/>
      <c r="S1478" s="165"/>
      <c r="T1478" s="165"/>
      <c r="U1478" s="165"/>
      <c r="V1478" s="165"/>
      <c r="W1478" s="165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 t="s">
        <v>267</v>
      </c>
      <c r="AH1478" s="166">
        <v>2</v>
      </c>
      <c r="AI1478" s="166"/>
      <c r="AJ1478" s="166"/>
      <c r="AK1478" s="166"/>
      <c r="AL1478" s="166"/>
      <c r="AM1478" s="166"/>
      <c r="AN1478" s="166"/>
      <c r="AO1478" s="166"/>
      <c r="AP1478" s="166"/>
      <c r="AQ1478" s="166"/>
      <c r="AR1478" s="166"/>
      <c r="AS1478" s="166"/>
      <c r="AT1478" s="166"/>
      <c r="AU1478" s="166"/>
      <c r="AV1478" s="166"/>
      <c r="AW1478" s="166"/>
      <c r="AX1478" s="166"/>
      <c r="AY1478" s="166"/>
      <c r="AZ1478" s="166"/>
      <c r="BA1478" s="166"/>
      <c r="BB1478" s="166"/>
      <c r="BC1478" s="166"/>
      <c r="BD1478" s="166"/>
      <c r="BE1478" s="166"/>
      <c r="BF1478" s="166"/>
      <c r="BG1478" s="166"/>
      <c r="BH1478" s="166"/>
    </row>
    <row r="1479" spans="1:60" ht="12.75" outlineLevel="1">
      <c r="A1479" s="182"/>
      <c r="B1479" s="183"/>
      <c r="C1479" s="187" t="s">
        <v>1977</v>
      </c>
      <c r="D1479" s="188"/>
      <c r="E1479" s="189">
        <v>8.1</v>
      </c>
      <c r="F1479" s="165"/>
      <c r="G1479" s="165"/>
      <c r="H1479" s="165"/>
      <c r="I1479" s="165"/>
      <c r="J1479" s="165"/>
      <c r="K1479" s="165"/>
      <c r="L1479" s="165"/>
      <c r="M1479" s="165"/>
      <c r="N1479" s="165"/>
      <c r="O1479" s="165"/>
      <c r="P1479" s="165"/>
      <c r="Q1479" s="165"/>
      <c r="R1479" s="165"/>
      <c r="S1479" s="165"/>
      <c r="T1479" s="165"/>
      <c r="U1479" s="165"/>
      <c r="V1479" s="165"/>
      <c r="W1479" s="165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 t="s">
        <v>267</v>
      </c>
      <c r="AH1479" s="166">
        <v>2</v>
      </c>
      <c r="AI1479" s="166"/>
      <c r="AJ1479" s="166"/>
      <c r="AK1479" s="166"/>
      <c r="AL1479" s="166"/>
      <c r="AM1479" s="166"/>
      <c r="AN1479" s="166"/>
      <c r="AO1479" s="166"/>
      <c r="AP1479" s="166"/>
      <c r="AQ1479" s="166"/>
      <c r="AR1479" s="166"/>
      <c r="AS1479" s="166"/>
      <c r="AT1479" s="166"/>
      <c r="AU1479" s="166"/>
      <c r="AV1479" s="166"/>
      <c r="AW1479" s="166"/>
      <c r="AX1479" s="166"/>
      <c r="AY1479" s="166"/>
      <c r="AZ1479" s="166"/>
      <c r="BA1479" s="166"/>
      <c r="BB1479" s="166"/>
      <c r="BC1479" s="166"/>
      <c r="BD1479" s="166"/>
      <c r="BE1479" s="166"/>
      <c r="BF1479" s="166"/>
      <c r="BG1479" s="166"/>
      <c r="BH1479" s="166"/>
    </row>
    <row r="1480" spans="1:60" ht="12.75" outlineLevel="1">
      <c r="A1480" s="182"/>
      <c r="B1480" s="183"/>
      <c r="C1480" s="187" t="s">
        <v>1978</v>
      </c>
      <c r="D1480" s="188"/>
      <c r="E1480" s="189">
        <v>5.085</v>
      </c>
      <c r="F1480" s="165"/>
      <c r="G1480" s="165"/>
      <c r="H1480" s="165"/>
      <c r="I1480" s="165"/>
      <c r="J1480" s="165"/>
      <c r="K1480" s="165"/>
      <c r="L1480" s="165"/>
      <c r="M1480" s="165"/>
      <c r="N1480" s="165"/>
      <c r="O1480" s="165"/>
      <c r="P1480" s="165"/>
      <c r="Q1480" s="165"/>
      <c r="R1480" s="165"/>
      <c r="S1480" s="165"/>
      <c r="T1480" s="165"/>
      <c r="U1480" s="165"/>
      <c r="V1480" s="165"/>
      <c r="W1480" s="165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 t="s">
        <v>267</v>
      </c>
      <c r="AH1480" s="166">
        <v>2</v>
      </c>
      <c r="AI1480" s="166"/>
      <c r="AJ1480" s="166"/>
      <c r="AK1480" s="166"/>
      <c r="AL1480" s="166"/>
      <c r="AM1480" s="166"/>
      <c r="AN1480" s="166"/>
      <c r="AO1480" s="166"/>
      <c r="AP1480" s="166"/>
      <c r="AQ1480" s="166"/>
      <c r="AR1480" s="166"/>
      <c r="AS1480" s="166"/>
      <c r="AT1480" s="166"/>
      <c r="AU1480" s="166"/>
      <c r="AV1480" s="166"/>
      <c r="AW1480" s="166"/>
      <c r="AX1480" s="166"/>
      <c r="AY1480" s="166"/>
      <c r="AZ1480" s="166"/>
      <c r="BA1480" s="166"/>
      <c r="BB1480" s="166"/>
      <c r="BC1480" s="166"/>
      <c r="BD1480" s="166"/>
      <c r="BE1480" s="166"/>
      <c r="BF1480" s="166"/>
      <c r="BG1480" s="166"/>
      <c r="BH1480" s="166"/>
    </row>
    <row r="1481" spans="1:60" ht="12.75" outlineLevel="1">
      <c r="A1481" s="182"/>
      <c r="B1481" s="183"/>
      <c r="C1481" s="187" t="s">
        <v>1979</v>
      </c>
      <c r="D1481" s="188"/>
      <c r="E1481" s="189">
        <v>6.84</v>
      </c>
      <c r="F1481" s="165"/>
      <c r="G1481" s="165"/>
      <c r="H1481" s="165"/>
      <c r="I1481" s="165"/>
      <c r="J1481" s="165"/>
      <c r="K1481" s="165"/>
      <c r="L1481" s="165"/>
      <c r="M1481" s="165"/>
      <c r="N1481" s="165"/>
      <c r="O1481" s="165"/>
      <c r="P1481" s="165"/>
      <c r="Q1481" s="165"/>
      <c r="R1481" s="165"/>
      <c r="S1481" s="165"/>
      <c r="T1481" s="165"/>
      <c r="U1481" s="165"/>
      <c r="V1481" s="165"/>
      <c r="W1481" s="165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 t="s">
        <v>267</v>
      </c>
      <c r="AH1481" s="166">
        <v>2</v>
      </c>
      <c r="AI1481" s="166"/>
      <c r="AJ1481" s="166"/>
      <c r="AK1481" s="166"/>
      <c r="AL1481" s="166"/>
      <c r="AM1481" s="166"/>
      <c r="AN1481" s="166"/>
      <c r="AO1481" s="166"/>
      <c r="AP1481" s="166"/>
      <c r="AQ1481" s="166"/>
      <c r="AR1481" s="166"/>
      <c r="AS1481" s="166"/>
      <c r="AT1481" s="166"/>
      <c r="AU1481" s="166"/>
      <c r="AV1481" s="166"/>
      <c r="AW1481" s="166"/>
      <c r="AX1481" s="166"/>
      <c r="AY1481" s="166"/>
      <c r="AZ1481" s="166"/>
      <c r="BA1481" s="166"/>
      <c r="BB1481" s="166"/>
      <c r="BC1481" s="166"/>
      <c r="BD1481" s="166"/>
      <c r="BE1481" s="166"/>
      <c r="BF1481" s="166"/>
      <c r="BG1481" s="166"/>
      <c r="BH1481" s="166"/>
    </row>
    <row r="1482" spans="1:60" ht="12.75" outlineLevel="1">
      <c r="A1482" s="182"/>
      <c r="B1482" s="183"/>
      <c r="C1482" s="187" t="s">
        <v>1980</v>
      </c>
      <c r="D1482" s="188"/>
      <c r="E1482" s="189">
        <v>5.85</v>
      </c>
      <c r="F1482" s="165"/>
      <c r="G1482" s="165"/>
      <c r="H1482" s="165"/>
      <c r="I1482" s="165"/>
      <c r="J1482" s="165"/>
      <c r="K1482" s="165"/>
      <c r="L1482" s="165"/>
      <c r="M1482" s="165"/>
      <c r="N1482" s="165"/>
      <c r="O1482" s="165"/>
      <c r="P1482" s="165"/>
      <c r="Q1482" s="165"/>
      <c r="R1482" s="165"/>
      <c r="S1482" s="165"/>
      <c r="T1482" s="165"/>
      <c r="U1482" s="165"/>
      <c r="V1482" s="165"/>
      <c r="W1482" s="165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 t="s">
        <v>267</v>
      </c>
      <c r="AH1482" s="166">
        <v>2</v>
      </c>
      <c r="AI1482" s="166"/>
      <c r="AJ1482" s="166"/>
      <c r="AK1482" s="166"/>
      <c r="AL1482" s="166"/>
      <c r="AM1482" s="166"/>
      <c r="AN1482" s="166"/>
      <c r="AO1482" s="166"/>
      <c r="AP1482" s="166"/>
      <c r="AQ1482" s="166"/>
      <c r="AR1482" s="166"/>
      <c r="AS1482" s="166"/>
      <c r="AT1482" s="166"/>
      <c r="AU1482" s="166"/>
      <c r="AV1482" s="166"/>
      <c r="AW1482" s="166"/>
      <c r="AX1482" s="166"/>
      <c r="AY1482" s="166"/>
      <c r="AZ1482" s="166"/>
      <c r="BA1482" s="166"/>
      <c r="BB1482" s="166"/>
      <c r="BC1482" s="166"/>
      <c r="BD1482" s="166"/>
      <c r="BE1482" s="166"/>
      <c r="BF1482" s="166"/>
      <c r="BG1482" s="166"/>
      <c r="BH1482" s="166"/>
    </row>
    <row r="1483" spans="1:60" ht="12.75" outlineLevel="1">
      <c r="A1483" s="182"/>
      <c r="B1483" s="183"/>
      <c r="C1483" s="187" t="s">
        <v>1981</v>
      </c>
      <c r="D1483" s="188"/>
      <c r="E1483" s="189">
        <v>5.85</v>
      </c>
      <c r="F1483" s="165"/>
      <c r="G1483" s="165"/>
      <c r="H1483" s="165"/>
      <c r="I1483" s="165"/>
      <c r="J1483" s="165"/>
      <c r="K1483" s="165"/>
      <c r="L1483" s="165"/>
      <c r="M1483" s="165"/>
      <c r="N1483" s="165"/>
      <c r="O1483" s="165"/>
      <c r="P1483" s="165"/>
      <c r="Q1483" s="165"/>
      <c r="R1483" s="165"/>
      <c r="S1483" s="165"/>
      <c r="T1483" s="165"/>
      <c r="U1483" s="165"/>
      <c r="V1483" s="165"/>
      <c r="W1483" s="165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 t="s">
        <v>267</v>
      </c>
      <c r="AH1483" s="166">
        <v>2</v>
      </c>
      <c r="AI1483" s="166"/>
      <c r="AJ1483" s="166"/>
      <c r="AK1483" s="166"/>
      <c r="AL1483" s="166"/>
      <c r="AM1483" s="166"/>
      <c r="AN1483" s="166"/>
      <c r="AO1483" s="166"/>
      <c r="AP1483" s="166"/>
      <c r="AQ1483" s="166"/>
      <c r="AR1483" s="166"/>
      <c r="AS1483" s="166"/>
      <c r="AT1483" s="166"/>
      <c r="AU1483" s="166"/>
      <c r="AV1483" s="166"/>
      <c r="AW1483" s="166"/>
      <c r="AX1483" s="166"/>
      <c r="AY1483" s="166"/>
      <c r="AZ1483" s="166"/>
      <c r="BA1483" s="166"/>
      <c r="BB1483" s="166"/>
      <c r="BC1483" s="166"/>
      <c r="BD1483" s="166"/>
      <c r="BE1483" s="166"/>
      <c r="BF1483" s="166"/>
      <c r="BG1483" s="166"/>
      <c r="BH1483" s="166"/>
    </row>
    <row r="1484" spans="1:60" ht="12.75" outlineLevel="1">
      <c r="A1484" s="182"/>
      <c r="B1484" s="183"/>
      <c r="C1484" s="187" t="s">
        <v>1982</v>
      </c>
      <c r="D1484" s="188"/>
      <c r="E1484" s="189">
        <v>44.66</v>
      </c>
      <c r="F1484" s="165"/>
      <c r="G1484" s="165"/>
      <c r="H1484" s="165"/>
      <c r="I1484" s="165"/>
      <c r="J1484" s="165"/>
      <c r="K1484" s="165"/>
      <c r="L1484" s="165"/>
      <c r="M1484" s="165"/>
      <c r="N1484" s="165"/>
      <c r="O1484" s="165"/>
      <c r="P1484" s="165"/>
      <c r="Q1484" s="165"/>
      <c r="R1484" s="165"/>
      <c r="S1484" s="165"/>
      <c r="T1484" s="165"/>
      <c r="U1484" s="165"/>
      <c r="V1484" s="165"/>
      <c r="W1484" s="165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 t="s">
        <v>267</v>
      </c>
      <c r="AH1484" s="166">
        <v>2</v>
      </c>
      <c r="AI1484" s="166"/>
      <c r="AJ1484" s="166"/>
      <c r="AK1484" s="166"/>
      <c r="AL1484" s="166"/>
      <c r="AM1484" s="166"/>
      <c r="AN1484" s="166"/>
      <c r="AO1484" s="166"/>
      <c r="AP1484" s="166"/>
      <c r="AQ1484" s="166"/>
      <c r="AR1484" s="166"/>
      <c r="AS1484" s="166"/>
      <c r="AT1484" s="166"/>
      <c r="AU1484" s="166"/>
      <c r="AV1484" s="166"/>
      <c r="AW1484" s="166"/>
      <c r="AX1484" s="166"/>
      <c r="AY1484" s="166"/>
      <c r="AZ1484" s="166"/>
      <c r="BA1484" s="166"/>
      <c r="BB1484" s="166"/>
      <c r="BC1484" s="166"/>
      <c r="BD1484" s="166"/>
      <c r="BE1484" s="166"/>
      <c r="BF1484" s="166"/>
      <c r="BG1484" s="166"/>
      <c r="BH1484" s="166"/>
    </row>
    <row r="1485" spans="1:60" ht="12.75" outlineLevel="1">
      <c r="A1485" s="182"/>
      <c r="B1485" s="183"/>
      <c r="C1485" s="190" t="s">
        <v>334</v>
      </c>
      <c r="D1485" s="191"/>
      <c r="E1485" s="192">
        <v>1596.0525</v>
      </c>
      <c r="F1485" s="165"/>
      <c r="G1485" s="165"/>
      <c r="H1485" s="165"/>
      <c r="I1485" s="165"/>
      <c r="J1485" s="165"/>
      <c r="K1485" s="165"/>
      <c r="L1485" s="165"/>
      <c r="M1485" s="165"/>
      <c r="N1485" s="165"/>
      <c r="O1485" s="165"/>
      <c r="P1485" s="165"/>
      <c r="Q1485" s="165"/>
      <c r="R1485" s="165"/>
      <c r="S1485" s="165"/>
      <c r="T1485" s="165"/>
      <c r="U1485" s="165"/>
      <c r="V1485" s="165"/>
      <c r="W1485" s="165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 t="s">
        <v>267</v>
      </c>
      <c r="AH1485" s="166">
        <v>3</v>
      </c>
      <c r="AI1485" s="166"/>
      <c r="AJ1485" s="166"/>
      <c r="AK1485" s="166"/>
      <c r="AL1485" s="166"/>
      <c r="AM1485" s="166"/>
      <c r="AN1485" s="166"/>
      <c r="AO1485" s="166"/>
      <c r="AP1485" s="166"/>
      <c r="AQ1485" s="166"/>
      <c r="AR1485" s="166"/>
      <c r="AS1485" s="166"/>
      <c r="AT1485" s="166"/>
      <c r="AU1485" s="166"/>
      <c r="AV1485" s="166"/>
      <c r="AW1485" s="166"/>
      <c r="AX1485" s="166"/>
      <c r="AY1485" s="166"/>
      <c r="AZ1485" s="166"/>
      <c r="BA1485" s="166"/>
      <c r="BB1485" s="166"/>
      <c r="BC1485" s="166"/>
      <c r="BD1485" s="166"/>
      <c r="BE1485" s="166"/>
      <c r="BF1485" s="166"/>
      <c r="BG1485" s="166"/>
      <c r="BH1485" s="166"/>
    </row>
    <row r="1486" spans="1:60" ht="12.75" outlineLevel="1">
      <c r="A1486" s="182"/>
      <c r="B1486" s="183"/>
      <c r="C1486" s="187" t="s">
        <v>335</v>
      </c>
      <c r="D1486" s="188"/>
      <c r="E1486" s="189"/>
      <c r="F1486" s="165"/>
      <c r="G1486" s="165"/>
      <c r="H1486" s="165"/>
      <c r="I1486" s="165"/>
      <c r="J1486" s="165"/>
      <c r="K1486" s="165"/>
      <c r="L1486" s="165"/>
      <c r="M1486" s="165"/>
      <c r="N1486" s="165"/>
      <c r="O1486" s="165"/>
      <c r="P1486" s="165"/>
      <c r="Q1486" s="165"/>
      <c r="R1486" s="165"/>
      <c r="S1486" s="165"/>
      <c r="T1486" s="165"/>
      <c r="U1486" s="165"/>
      <c r="V1486" s="165"/>
      <c r="W1486" s="165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 t="s">
        <v>267</v>
      </c>
      <c r="AH1486" s="166"/>
      <c r="AI1486" s="166"/>
      <c r="AJ1486" s="166"/>
      <c r="AK1486" s="166"/>
      <c r="AL1486" s="166"/>
      <c r="AM1486" s="166"/>
      <c r="AN1486" s="166"/>
      <c r="AO1486" s="166"/>
      <c r="AP1486" s="166"/>
      <c r="AQ1486" s="166"/>
      <c r="AR1486" s="166"/>
      <c r="AS1486" s="166"/>
      <c r="AT1486" s="166"/>
      <c r="AU1486" s="166"/>
      <c r="AV1486" s="166"/>
      <c r="AW1486" s="166"/>
      <c r="AX1486" s="166"/>
      <c r="AY1486" s="166"/>
      <c r="AZ1486" s="166"/>
      <c r="BA1486" s="166"/>
      <c r="BB1486" s="166"/>
      <c r="BC1486" s="166"/>
      <c r="BD1486" s="166"/>
      <c r="BE1486" s="166"/>
      <c r="BF1486" s="166"/>
      <c r="BG1486" s="166"/>
      <c r="BH1486" s="166"/>
    </row>
    <row r="1487" spans="1:60" ht="12.75" outlineLevel="1">
      <c r="A1487" s="182"/>
      <c r="B1487" s="183"/>
      <c r="C1487" s="184" t="s">
        <v>1983</v>
      </c>
      <c r="D1487" s="185"/>
      <c r="E1487" s="186">
        <v>798.02625</v>
      </c>
      <c r="F1487" s="165"/>
      <c r="G1487" s="165"/>
      <c r="H1487" s="165"/>
      <c r="I1487" s="165"/>
      <c r="J1487" s="165"/>
      <c r="K1487" s="165"/>
      <c r="L1487" s="165"/>
      <c r="M1487" s="165"/>
      <c r="N1487" s="165"/>
      <c r="O1487" s="165"/>
      <c r="P1487" s="165"/>
      <c r="Q1487" s="165"/>
      <c r="R1487" s="165"/>
      <c r="S1487" s="165"/>
      <c r="T1487" s="165"/>
      <c r="U1487" s="165"/>
      <c r="V1487" s="165"/>
      <c r="W1487" s="165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 t="s">
        <v>267</v>
      </c>
      <c r="AH1487" s="166">
        <v>0</v>
      </c>
      <c r="AI1487" s="166"/>
      <c r="AJ1487" s="166"/>
      <c r="AK1487" s="166"/>
      <c r="AL1487" s="166"/>
      <c r="AM1487" s="166"/>
      <c r="AN1487" s="166"/>
      <c r="AO1487" s="166"/>
      <c r="AP1487" s="166"/>
      <c r="AQ1487" s="166"/>
      <c r="AR1487" s="166"/>
      <c r="AS1487" s="166"/>
      <c r="AT1487" s="166"/>
      <c r="AU1487" s="166"/>
      <c r="AV1487" s="166"/>
      <c r="AW1487" s="166"/>
      <c r="AX1487" s="166"/>
      <c r="AY1487" s="166"/>
      <c r="AZ1487" s="166"/>
      <c r="BA1487" s="166"/>
      <c r="BB1487" s="166"/>
      <c r="BC1487" s="166"/>
      <c r="BD1487" s="166"/>
      <c r="BE1487" s="166"/>
      <c r="BF1487" s="166"/>
      <c r="BG1487" s="166"/>
      <c r="BH1487" s="166"/>
    </row>
    <row r="1488" spans="1:60" ht="12.75" outlineLevel="1">
      <c r="A1488" s="167">
        <v>477</v>
      </c>
      <c r="B1488" s="168" t="s">
        <v>1984</v>
      </c>
      <c r="C1488" s="169" t="s">
        <v>1985</v>
      </c>
      <c r="D1488" s="170" t="s">
        <v>1986</v>
      </c>
      <c r="E1488" s="171">
        <v>798.02625</v>
      </c>
      <c r="F1488" s="172"/>
      <c r="G1488" s="173">
        <f>ROUND(E1488*F1488,2)</f>
        <v>0</v>
      </c>
      <c r="H1488" s="164"/>
      <c r="I1488" s="165">
        <f>ROUND(E1488*H1488,2)</f>
        <v>0</v>
      </c>
      <c r="J1488" s="164"/>
      <c r="K1488" s="165">
        <f>ROUND(E1488*J1488,2)</f>
        <v>0</v>
      </c>
      <c r="L1488" s="165">
        <v>21</v>
      </c>
      <c r="M1488" s="165">
        <f>G1488*(1+L1488/100)</f>
        <v>0</v>
      </c>
      <c r="N1488" s="165">
        <v>0</v>
      </c>
      <c r="O1488" s="165">
        <f>ROUND(E1488*N1488,2)</f>
        <v>0</v>
      </c>
      <c r="P1488" s="165">
        <v>0</v>
      </c>
      <c r="Q1488" s="165">
        <f>ROUND(E1488*P1488,2)</f>
        <v>0</v>
      </c>
      <c r="R1488" s="165"/>
      <c r="S1488" s="165" t="s">
        <v>243</v>
      </c>
      <c r="T1488" s="165" t="s">
        <v>221</v>
      </c>
      <c r="U1488" s="165">
        <v>0</v>
      </c>
      <c r="V1488" s="165">
        <f>ROUND(E1488*U1488,2)</f>
        <v>0</v>
      </c>
      <c r="W1488" s="165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 t="s">
        <v>420</v>
      </c>
      <c r="AH1488" s="166"/>
      <c r="AI1488" s="166"/>
      <c r="AJ1488" s="166"/>
      <c r="AK1488" s="166"/>
      <c r="AL1488" s="166"/>
      <c r="AM1488" s="166"/>
      <c r="AN1488" s="166"/>
      <c r="AO1488" s="166"/>
      <c r="AP1488" s="166"/>
      <c r="AQ1488" s="166"/>
      <c r="AR1488" s="166"/>
      <c r="AS1488" s="166"/>
      <c r="AT1488" s="166"/>
      <c r="AU1488" s="166"/>
      <c r="AV1488" s="166"/>
      <c r="AW1488" s="166"/>
      <c r="AX1488" s="166"/>
      <c r="AY1488" s="166"/>
      <c r="AZ1488" s="166"/>
      <c r="BA1488" s="166"/>
      <c r="BB1488" s="166"/>
      <c r="BC1488" s="166"/>
      <c r="BD1488" s="166"/>
      <c r="BE1488" s="166"/>
      <c r="BF1488" s="166"/>
      <c r="BG1488" s="166"/>
      <c r="BH1488" s="166"/>
    </row>
    <row r="1489" spans="1:60" ht="22.5" outlineLevel="1">
      <c r="A1489" s="182"/>
      <c r="B1489" s="183"/>
      <c r="C1489" s="184" t="s">
        <v>1987</v>
      </c>
      <c r="D1489" s="185"/>
      <c r="E1489" s="186">
        <v>798.02625</v>
      </c>
      <c r="F1489" s="165"/>
      <c r="G1489" s="165"/>
      <c r="H1489" s="165"/>
      <c r="I1489" s="165"/>
      <c r="J1489" s="165"/>
      <c r="K1489" s="165"/>
      <c r="L1489" s="165"/>
      <c r="M1489" s="165"/>
      <c r="N1489" s="165"/>
      <c r="O1489" s="165"/>
      <c r="P1489" s="165"/>
      <c r="Q1489" s="165"/>
      <c r="R1489" s="165"/>
      <c r="S1489" s="165"/>
      <c r="T1489" s="165"/>
      <c r="U1489" s="165"/>
      <c r="V1489" s="165"/>
      <c r="W1489" s="165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 t="s">
        <v>267</v>
      </c>
      <c r="AH1489" s="166">
        <v>0</v>
      </c>
      <c r="AI1489" s="166"/>
      <c r="AJ1489" s="166"/>
      <c r="AK1489" s="166"/>
      <c r="AL1489" s="166"/>
      <c r="AM1489" s="166"/>
      <c r="AN1489" s="166"/>
      <c r="AO1489" s="166"/>
      <c r="AP1489" s="166"/>
      <c r="AQ1489" s="166"/>
      <c r="AR1489" s="166"/>
      <c r="AS1489" s="166"/>
      <c r="AT1489" s="166"/>
      <c r="AU1489" s="166"/>
      <c r="AV1489" s="166"/>
      <c r="AW1489" s="166"/>
      <c r="AX1489" s="166"/>
      <c r="AY1489" s="166"/>
      <c r="AZ1489" s="166"/>
      <c r="BA1489" s="166"/>
      <c r="BB1489" s="166"/>
      <c r="BC1489" s="166"/>
      <c r="BD1489" s="166"/>
      <c r="BE1489" s="166"/>
      <c r="BF1489" s="166"/>
      <c r="BG1489" s="166"/>
      <c r="BH1489" s="166"/>
    </row>
    <row r="1490" spans="1:33" ht="12.75">
      <c r="A1490" s="149" t="s">
        <v>214</v>
      </c>
      <c r="B1490" s="150" t="s">
        <v>162</v>
      </c>
      <c r="C1490" s="151" t="s">
        <v>163</v>
      </c>
      <c r="D1490" s="152"/>
      <c r="E1490" s="153"/>
      <c r="F1490" s="154"/>
      <c r="G1490" s="155">
        <f>SUMIF(AG1491:AG1501,"&lt;&gt;NOR",G1491:G1501)</f>
        <v>0</v>
      </c>
      <c r="H1490" s="156"/>
      <c r="I1490" s="156">
        <f>SUM(I1491:I1501)</f>
        <v>0</v>
      </c>
      <c r="J1490" s="156"/>
      <c r="K1490" s="156">
        <f>SUM(K1491:K1501)</f>
        <v>0</v>
      </c>
      <c r="L1490" s="156"/>
      <c r="M1490" s="156">
        <f>SUM(M1491:M1501)</f>
        <v>0</v>
      </c>
      <c r="N1490" s="156"/>
      <c r="O1490" s="156">
        <f>SUM(O1491:O1501)</f>
        <v>0</v>
      </c>
      <c r="P1490" s="156"/>
      <c r="Q1490" s="156">
        <f>SUM(Q1491:Q1501)</f>
        <v>0</v>
      </c>
      <c r="R1490" s="156"/>
      <c r="S1490" s="156"/>
      <c r="T1490" s="156"/>
      <c r="U1490" s="156"/>
      <c r="V1490" s="156">
        <f>SUM(V1491:V1501)</f>
        <v>0</v>
      </c>
      <c r="W1490" s="156"/>
      <c r="AG1490" s="1" t="s">
        <v>215</v>
      </c>
    </row>
    <row r="1491" spans="1:60" ht="22.5" outlineLevel="1">
      <c r="A1491" s="167">
        <v>478</v>
      </c>
      <c r="B1491" s="168" t="s">
        <v>1988</v>
      </c>
      <c r="C1491" s="169" t="s">
        <v>1989</v>
      </c>
      <c r="D1491" s="170" t="s">
        <v>294</v>
      </c>
      <c r="E1491" s="171">
        <v>21</v>
      </c>
      <c r="F1491" s="172"/>
      <c r="G1491" s="173">
        <f>ROUND(E1491*F1491,2)</f>
        <v>0</v>
      </c>
      <c r="H1491" s="164"/>
      <c r="I1491" s="165">
        <f>ROUND(E1491*H1491,2)</f>
        <v>0</v>
      </c>
      <c r="J1491" s="164"/>
      <c r="K1491" s="165">
        <f>ROUND(E1491*J1491,2)</f>
        <v>0</v>
      </c>
      <c r="L1491" s="165">
        <v>21</v>
      </c>
      <c r="M1491" s="165">
        <f>G1491*(1+L1491/100)</f>
        <v>0</v>
      </c>
      <c r="N1491" s="165">
        <v>0</v>
      </c>
      <c r="O1491" s="165">
        <f>ROUND(E1491*N1491,2)</f>
        <v>0</v>
      </c>
      <c r="P1491" s="165">
        <v>0</v>
      </c>
      <c r="Q1491" s="165">
        <f>ROUND(E1491*P1491,2)</f>
        <v>0</v>
      </c>
      <c r="R1491" s="165"/>
      <c r="S1491" s="165" t="s">
        <v>243</v>
      </c>
      <c r="T1491" s="165" t="s">
        <v>221</v>
      </c>
      <c r="U1491" s="165">
        <v>0</v>
      </c>
      <c r="V1491" s="165">
        <f>ROUND(E1491*U1491,2)</f>
        <v>0</v>
      </c>
      <c r="W1491" s="165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 t="s">
        <v>282</v>
      </c>
      <c r="AH1491" s="166"/>
      <c r="AI1491" s="166"/>
      <c r="AJ1491" s="166"/>
      <c r="AK1491" s="166"/>
      <c r="AL1491" s="166"/>
      <c r="AM1491" s="166"/>
      <c r="AN1491" s="166"/>
      <c r="AO1491" s="166"/>
      <c r="AP1491" s="166"/>
      <c r="AQ1491" s="166"/>
      <c r="AR1491" s="166"/>
      <c r="AS1491" s="166"/>
      <c r="AT1491" s="166"/>
      <c r="AU1491" s="166"/>
      <c r="AV1491" s="166"/>
      <c r="AW1491" s="166"/>
      <c r="AX1491" s="166"/>
      <c r="AY1491" s="166"/>
      <c r="AZ1491" s="166"/>
      <c r="BA1491" s="166"/>
      <c r="BB1491" s="166"/>
      <c r="BC1491" s="166"/>
      <c r="BD1491" s="166"/>
      <c r="BE1491" s="166"/>
      <c r="BF1491" s="166"/>
      <c r="BG1491" s="166"/>
      <c r="BH1491" s="166"/>
    </row>
    <row r="1492" spans="1:60" ht="12.75" outlineLevel="1">
      <c r="A1492" s="182"/>
      <c r="B1492" s="183"/>
      <c r="C1492" s="184" t="s">
        <v>1990</v>
      </c>
      <c r="D1492" s="185"/>
      <c r="E1492" s="186">
        <v>21</v>
      </c>
      <c r="F1492" s="165"/>
      <c r="G1492" s="165"/>
      <c r="H1492" s="165"/>
      <c r="I1492" s="165"/>
      <c r="J1492" s="165"/>
      <c r="K1492" s="165"/>
      <c r="L1492" s="165"/>
      <c r="M1492" s="165"/>
      <c r="N1492" s="165"/>
      <c r="O1492" s="165"/>
      <c r="P1492" s="165"/>
      <c r="Q1492" s="165"/>
      <c r="R1492" s="165"/>
      <c r="S1492" s="165"/>
      <c r="T1492" s="165"/>
      <c r="U1492" s="165"/>
      <c r="V1492" s="165"/>
      <c r="W1492" s="165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 t="s">
        <v>267</v>
      </c>
      <c r="AH1492" s="166">
        <v>0</v>
      </c>
      <c r="AI1492" s="166"/>
      <c r="AJ1492" s="166"/>
      <c r="AK1492" s="166"/>
      <c r="AL1492" s="166"/>
      <c r="AM1492" s="166"/>
      <c r="AN1492" s="166"/>
      <c r="AO1492" s="166"/>
      <c r="AP1492" s="166"/>
      <c r="AQ1492" s="166"/>
      <c r="AR1492" s="166"/>
      <c r="AS1492" s="166"/>
      <c r="AT1492" s="166"/>
      <c r="AU1492" s="166"/>
      <c r="AV1492" s="166"/>
      <c r="AW1492" s="166"/>
      <c r="AX1492" s="166"/>
      <c r="AY1492" s="166"/>
      <c r="AZ1492" s="166"/>
      <c r="BA1492" s="166"/>
      <c r="BB1492" s="166"/>
      <c r="BC1492" s="166"/>
      <c r="BD1492" s="166"/>
      <c r="BE1492" s="166"/>
      <c r="BF1492" s="166"/>
      <c r="BG1492" s="166"/>
      <c r="BH1492" s="166"/>
    </row>
    <row r="1493" spans="1:60" ht="12.75" outlineLevel="1">
      <c r="A1493" s="157">
        <v>479</v>
      </c>
      <c r="B1493" s="158" t="s">
        <v>1991</v>
      </c>
      <c r="C1493" s="159" t="s">
        <v>1992</v>
      </c>
      <c r="D1493" s="160" t="s">
        <v>301</v>
      </c>
      <c r="E1493" s="161">
        <v>18</v>
      </c>
      <c r="F1493" s="162"/>
      <c r="G1493" s="163">
        <f aca="true" t="shared" si="49" ref="G1493:G1498">ROUND(E1493*F1493,2)</f>
        <v>0</v>
      </c>
      <c r="H1493" s="164"/>
      <c r="I1493" s="165">
        <f aca="true" t="shared" si="50" ref="I1493:I1498">ROUND(E1493*H1493,2)</f>
        <v>0</v>
      </c>
      <c r="J1493" s="164"/>
      <c r="K1493" s="165">
        <f aca="true" t="shared" si="51" ref="K1493:K1498">ROUND(E1493*J1493,2)</f>
        <v>0</v>
      </c>
      <c r="L1493" s="165">
        <v>21</v>
      </c>
      <c r="M1493" s="165">
        <f aca="true" t="shared" si="52" ref="M1493:M1498">G1493*(1+L1493/100)</f>
        <v>0</v>
      </c>
      <c r="N1493" s="165">
        <v>0</v>
      </c>
      <c r="O1493" s="165">
        <f aca="true" t="shared" si="53" ref="O1493:O1498">ROUND(E1493*N1493,2)</f>
        <v>0</v>
      </c>
      <c r="P1493" s="165">
        <v>0</v>
      </c>
      <c r="Q1493" s="165">
        <f aca="true" t="shared" si="54" ref="Q1493:Q1498">ROUND(E1493*P1493,2)</f>
        <v>0</v>
      </c>
      <c r="R1493" s="165"/>
      <c r="S1493" s="165" t="s">
        <v>243</v>
      </c>
      <c r="T1493" s="165" t="s">
        <v>221</v>
      </c>
      <c r="U1493" s="165">
        <v>0</v>
      </c>
      <c r="V1493" s="165">
        <f aca="true" t="shared" si="55" ref="V1493:V1498">ROUND(E1493*U1493,2)</f>
        <v>0</v>
      </c>
      <c r="W1493" s="165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 t="s">
        <v>282</v>
      </c>
      <c r="AH1493" s="166"/>
      <c r="AI1493" s="166"/>
      <c r="AJ1493" s="166"/>
      <c r="AK1493" s="166"/>
      <c r="AL1493" s="166"/>
      <c r="AM1493" s="166"/>
      <c r="AN1493" s="166"/>
      <c r="AO1493" s="166"/>
      <c r="AP1493" s="166"/>
      <c r="AQ1493" s="166"/>
      <c r="AR1493" s="166"/>
      <c r="AS1493" s="166"/>
      <c r="AT1493" s="166"/>
      <c r="AU1493" s="166"/>
      <c r="AV1493" s="166"/>
      <c r="AW1493" s="166"/>
      <c r="AX1493" s="166"/>
      <c r="AY1493" s="166"/>
      <c r="AZ1493" s="166"/>
      <c r="BA1493" s="166"/>
      <c r="BB1493" s="166"/>
      <c r="BC1493" s="166"/>
      <c r="BD1493" s="166"/>
      <c r="BE1493" s="166"/>
      <c r="BF1493" s="166"/>
      <c r="BG1493" s="166"/>
      <c r="BH1493" s="166"/>
    </row>
    <row r="1494" spans="1:60" ht="22.5" outlineLevel="1">
      <c r="A1494" s="157">
        <v>480</v>
      </c>
      <c r="B1494" s="158" t="s">
        <v>1993</v>
      </c>
      <c r="C1494" s="159" t="s">
        <v>1994</v>
      </c>
      <c r="D1494" s="160" t="s">
        <v>301</v>
      </c>
      <c r="E1494" s="161">
        <v>18</v>
      </c>
      <c r="F1494" s="162"/>
      <c r="G1494" s="163">
        <f t="shared" si="49"/>
        <v>0</v>
      </c>
      <c r="H1494" s="164"/>
      <c r="I1494" s="165">
        <f t="shared" si="50"/>
        <v>0</v>
      </c>
      <c r="J1494" s="164"/>
      <c r="K1494" s="165">
        <f t="shared" si="51"/>
        <v>0</v>
      </c>
      <c r="L1494" s="165">
        <v>21</v>
      </c>
      <c r="M1494" s="165">
        <f t="shared" si="52"/>
        <v>0</v>
      </c>
      <c r="N1494" s="165">
        <v>0</v>
      </c>
      <c r="O1494" s="165">
        <f t="shared" si="53"/>
        <v>0</v>
      </c>
      <c r="P1494" s="165">
        <v>0</v>
      </c>
      <c r="Q1494" s="165">
        <f t="shared" si="54"/>
        <v>0</v>
      </c>
      <c r="R1494" s="165"/>
      <c r="S1494" s="165" t="s">
        <v>243</v>
      </c>
      <c r="T1494" s="165" t="s">
        <v>221</v>
      </c>
      <c r="U1494" s="165">
        <v>0</v>
      </c>
      <c r="V1494" s="165">
        <f t="shared" si="55"/>
        <v>0</v>
      </c>
      <c r="W1494" s="165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 t="s">
        <v>282</v>
      </c>
      <c r="AH1494" s="166"/>
      <c r="AI1494" s="166"/>
      <c r="AJ1494" s="166"/>
      <c r="AK1494" s="166"/>
      <c r="AL1494" s="166"/>
      <c r="AM1494" s="166"/>
      <c r="AN1494" s="166"/>
      <c r="AO1494" s="166"/>
      <c r="AP1494" s="166"/>
      <c r="AQ1494" s="166"/>
      <c r="AR1494" s="166"/>
      <c r="AS1494" s="166"/>
      <c r="AT1494" s="166"/>
      <c r="AU1494" s="166"/>
      <c r="AV1494" s="166"/>
      <c r="AW1494" s="166"/>
      <c r="AX1494" s="166"/>
      <c r="AY1494" s="166"/>
      <c r="AZ1494" s="166"/>
      <c r="BA1494" s="166"/>
      <c r="BB1494" s="166"/>
      <c r="BC1494" s="166"/>
      <c r="BD1494" s="166"/>
      <c r="BE1494" s="166"/>
      <c r="BF1494" s="166"/>
      <c r="BG1494" s="166"/>
      <c r="BH1494" s="166"/>
    </row>
    <row r="1495" spans="1:60" ht="22.5" outlineLevel="1">
      <c r="A1495" s="157">
        <v>481</v>
      </c>
      <c r="B1495" s="158" t="s">
        <v>1995</v>
      </c>
      <c r="C1495" s="159" t="s">
        <v>1996</v>
      </c>
      <c r="D1495" s="160" t="s">
        <v>301</v>
      </c>
      <c r="E1495" s="161">
        <v>18</v>
      </c>
      <c r="F1495" s="162"/>
      <c r="G1495" s="163">
        <f t="shared" si="49"/>
        <v>0</v>
      </c>
      <c r="H1495" s="164"/>
      <c r="I1495" s="165">
        <f t="shared" si="50"/>
        <v>0</v>
      </c>
      <c r="J1495" s="164"/>
      <c r="K1495" s="165">
        <f t="shared" si="51"/>
        <v>0</v>
      </c>
      <c r="L1495" s="165">
        <v>21</v>
      </c>
      <c r="M1495" s="165">
        <f t="shared" si="52"/>
        <v>0</v>
      </c>
      <c r="N1495" s="165">
        <v>0</v>
      </c>
      <c r="O1495" s="165">
        <f t="shared" si="53"/>
        <v>0</v>
      </c>
      <c r="P1495" s="165">
        <v>0</v>
      </c>
      <c r="Q1495" s="165">
        <f t="shared" si="54"/>
        <v>0</v>
      </c>
      <c r="R1495" s="165"/>
      <c r="S1495" s="165" t="s">
        <v>243</v>
      </c>
      <c r="T1495" s="165" t="s">
        <v>221</v>
      </c>
      <c r="U1495" s="165">
        <v>0</v>
      </c>
      <c r="V1495" s="165">
        <f t="shared" si="55"/>
        <v>0</v>
      </c>
      <c r="W1495" s="165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 t="s">
        <v>282</v>
      </c>
      <c r="AH1495" s="166"/>
      <c r="AI1495" s="166"/>
      <c r="AJ1495" s="166"/>
      <c r="AK1495" s="166"/>
      <c r="AL1495" s="166"/>
      <c r="AM1495" s="166"/>
      <c r="AN1495" s="166"/>
      <c r="AO1495" s="166"/>
      <c r="AP1495" s="166"/>
      <c r="AQ1495" s="166"/>
      <c r="AR1495" s="166"/>
      <c r="AS1495" s="166"/>
      <c r="AT1495" s="166"/>
      <c r="AU1495" s="166"/>
      <c r="AV1495" s="166"/>
      <c r="AW1495" s="166"/>
      <c r="AX1495" s="166"/>
      <c r="AY1495" s="166"/>
      <c r="AZ1495" s="166"/>
      <c r="BA1495" s="166"/>
      <c r="BB1495" s="166"/>
      <c r="BC1495" s="166"/>
      <c r="BD1495" s="166"/>
      <c r="BE1495" s="166"/>
      <c r="BF1495" s="166"/>
      <c r="BG1495" s="166"/>
      <c r="BH1495" s="166"/>
    </row>
    <row r="1496" spans="1:60" ht="12.75" outlineLevel="1">
      <c r="A1496" s="157">
        <v>482</v>
      </c>
      <c r="B1496" s="158" t="s">
        <v>1997</v>
      </c>
      <c r="C1496" s="159" t="s">
        <v>1998</v>
      </c>
      <c r="D1496" s="160" t="s">
        <v>301</v>
      </c>
      <c r="E1496" s="161">
        <v>18</v>
      </c>
      <c r="F1496" s="162"/>
      <c r="G1496" s="163">
        <f t="shared" si="49"/>
        <v>0</v>
      </c>
      <c r="H1496" s="164"/>
      <c r="I1496" s="165">
        <f t="shared" si="50"/>
        <v>0</v>
      </c>
      <c r="J1496" s="164"/>
      <c r="K1496" s="165">
        <f t="shared" si="51"/>
        <v>0</v>
      </c>
      <c r="L1496" s="165">
        <v>21</v>
      </c>
      <c r="M1496" s="165">
        <f t="shared" si="52"/>
        <v>0</v>
      </c>
      <c r="N1496" s="165">
        <v>0</v>
      </c>
      <c r="O1496" s="165">
        <f t="shared" si="53"/>
        <v>0</v>
      </c>
      <c r="P1496" s="165">
        <v>0</v>
      </c>
      <c r="Q1496" s="165">
        <f t="shared" si="54"/>
        <v>0</v>
      </c>
      <c r="R1496" s="165"/>
      <c r="S1496" s="165" t="s">
        <v>243</v>
      </c>
      <c r="T1496" s="165" t="s">
        <v>221</v>
      </c>
      <c r="U1496" s="165">
        <v>0</v>
      </c>
      <c r="V1496" s="165">
        <f t="shared" si="55"/>
        <v>0</v>
      </c>
      <c r="W1496" s="165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 t="s">
        <v>282</v>
      </c>
      <c r="AH1496" s="166"/>
      <c r="AI1496" s="166"/>
      <c r="AJ1496" s="166"/>
      <c r="AK1496" s="166"/>
      <c r="AL1496" s="166"/>
      <c r="AM1496" s="166"/>
      <c r="AN1496" s="166"/>
      <c r="AO1496" s="166"/>
      <c r="AP1496" s="166"/>
      <c r="AQ1496" s="166"/>
      <c r="AR1496" s="166"/>
      <c r="AS1496" s="166"/>
      <c r="AT1496" s="166"/>
      <c r="AU1496" s="166"/>
      <c r="AV1496" s="166"/>
      <c r="AW1496" s="166"/>
      <c r="AX1496" s="166"/>
      <c r="AY1496" s="166"/>
      <c r="AZ1496" s="166"/>
      <c r="BA1496" s="166"/>
      <c r="BB1496" s="166"/>
      <c r="BC1496" s="166"/>
      <c r="BD1496" s="166"/>
      <c r="BE1496" s="166"/>
      <c r="BF1496" s="166"/>
      <c r="BG1496" s="166"/>
      <c r="BH1496" s="166"/>
    </row>
    <row r="1497" spans="1:60" ht="22.5" outlineLevel="1">
      <c r="A1497" s="157">
        <v>483</v>
      </c>
      <c r="B1497" s="158" t="s">
        <v>1999</v>
      </c>
      <c r="C1497" s="159" t="s">
        <v>2000</v>
      </c>
      <c r="D1497" s="160" t="s">
        <v>301</v>
      </c>
      <c r="E1497" s="161">
        <v>3</v>
      </c>
      <c r="F1497" s="162"/>
      <c r="G1497" s="163">
        <f t="shared" si="49"/>
        <v>0</v>
      </c>
      <c r="H1497" s="164"/>
      <c r="I1497" s="165">
        <f t="shared" si="50"/>
        <v>0</v>
      </c>
      <c r="J1497" s="164"/>
      <c r="K1497" s="165">
        <f t="shared" si="51"/>
        <v>0</v>
      </c>
      <c r="L1497" s="165">
        <v>21</v>
      </c>
      <c r="M1497" s="165">
        <f t="shared" si="52"/>
        <v>0</v>
      </c>
      <c r="N1497" s="165">
        <v>0</v>
      </c>
      <c r="O1497" s="165">
        <f t="shared" si="53"/>
        <v>0</v>
      </c>
      <c r="P1497" s="165">
        <v>0</v>
      </c>
      <c r="Q1497" s="165">
        <f t="shared" si="54"/>
        <v>0</v>
      </c>
      <c r="R1497" s="165"/>
      <c r="S1497" s="165" t="s">
        <v>243</v>
      </c>
      <c r="T1497" s="165" t="s">
        <v>221</v>
      </c>
      <c r="U1497" s="165">
        <v>0</v>
      </c>
      <c r="V1497" s="165">
        <f t="shared" si="55"/>
        <v>0</v>
      </c>
      <c r="W1497" s="165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 t="s">
        <v>282</v>
      </c>
      <c r="AH1497" s="166"/>
      <c r="AI1497" s="166"/>
      <c r="AJ1497" s="166"/>
      <c r="AK1497" s="166"/>
      <c r="AL1497" s="166"/>
      <c r="AM1497" s="166"/>
      <c r="AN1497" s="166"/>
      <c r="AO1497" s="166"/>
      <c r="AP1497" s="166"/>
      <c r="AQ1497" s="166"/>
      <c r="AR1497" s="166"/>
      <c r="AS1497" s="166"/>
      <c r="AT1497" s="166"/>
      <c r="AU1497" s="166"/>
      <c r="AV1497" s="166"/>
      <c r="AW1497" s="166"/>
      <c r="AX1497" s="166"/>
      <c r="AY1497" s="166"/>
      <c r="AZ1497" s="166"/>
      <c r="BA1497" s="166"/>
      <c r="BB1497" s="166"/>
      <c r="BC1497" s="166"/>
      <c r="BD1497" s="166"/>
      <c r="BE1497" s="166"/>
      <c r="BF1497" s="166"/>
      <c r="BG1497" s="166"/>
      <c r="BH1497" s="166"/>
    </row>
    <row r="1498" spans="1:60" ht="22.5" outlineLevel="1">
      <c r="A1498" s="167">
        <v>484</v>
      </c>
      <c r="B1498" s="168" t="s">
        <v>2001</v>
      </c>
      <c r="C1498" s="169" t="s">
        <v>2002</v>
      </c>
      <c r="D1498" s="170" t="s">
        <v>301</v>
      </c>
      <c r="E1498" s="171">
        <v>3</v>
      </c>
      <c r="F1498" s="172"/>
      <c r="G1498" s="173">
        <f t="shared" si="49"/>
        <v>0</v>
      </c>
      <c r="H1498" s="164"/>
      <c r="I1498" s="165">
        <f t="shared" si="50"/>
        <v>0</v>
      </c>
      <c r="J1498" s="164"/>
      <c r="K1498" s="165">
        <f t="shared" si="51"/>
        <v>0</v>
      </c>
      <c r="L1498" s="165">
        <v>21</v>
      </c>
      <c r="M1498" s="165">
        <f t="shared" si="52"/>
        <v>0</v>
      </c>
      <c r="N1498" s="165">
        <v>0</v>
      </c>
      <c r="O1498" s="165">
        <f t="shared" si="53"/>
        <v>0</v>
      </c>
      <c r="P1498" s="165">
        <v>0</v>
      </c>
      <c r="Q1498" s="165">
        <f t="shared" si="54"/>
        <v>0</v>
      </c>
      <c r="R1498" s="165"/>
      <c r="S1498" s="165" t="s">
        <v>243</v>
      </c>
      <c r="T1498" s="165" t="s">
        <v>221</v>
      </c>
      <c r="U1498" s="165">
        <v>0</v>
      </c>
      <c r="V1498" s="165">
        <f t="shared" si="55"/>
        <v>0</v>
      </c>
      <c r="W1498" s="165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 t="s">
        <v>282</v>
      </c>
      <c r="AH1498" s="166"/>
      <c r="AI1498" s="166"/>
      <c r="AJ1498" s="166"/>
      <c r="AK1498" s="166"/>
      <c r="AL1498" s="166"/>
      <c r="AM1498" s="166"/>
      <c r="AN1498" s="166"/>
      <c r="AO1498" s="166"/>
      <c r="AP1498" s="166"/>
      <c r="AQ1498" s="166"/>
      <c r="AR1498" s="166"/>
      <c r="AS1498" s="166"/>
      <c r="AT1498" s="166"/>
      <c r="AU1498" s="166"/>
      <c r="AV1498" s="166"/>
      <c r="AW1498" s="166"/>
      <c r="AX1498" s="166"/>
      <c r="AY1498" s="166"/>
      <c r="AZ1498" s="166"/>
      <c r="BA1498" s="166"/>
      <c r="BB1498" s="166"/>
      <c r="BC1498" s="166"/>
      <c r="BD1498" s="166"/>
      <c r="BE1498" s="166"/>
      <c r="BF1498" s="166"/>
      <c r="BG1498" s="166"/>
      <c r="BH1498" s="166"/>
    </row>
    <row r="1499" spans="1:60" ht="12.75" outlineLevel="1">
      <c r="A1499" s="182"/>
      <c r="B1499" s="183"/>
      <c r="C1499" s="184" t="s">
        <v>2003</v>
      </c>
      <c r="D1499" s="185"/>
      <c r="E1499" s="186">
        <v>3</v>
      </c>
      <c r="F1499" s="165"/>
      <c r="G1499" s="165"/>
      <c r="H1499" s="165"/>
      <c r="I1499" s="165"/>
      <c r="J1499" s="165"/>
      <c r="K1499" s="165"/>
      <c r="L1499" s="165"/>
      <c r="M1499" s="165"/>
      <c r="N1499" s="165"/>
      <c r="O1499" s="165"/>
      <c r="P1499" s="165"/>
      <c r="Q1499" s="165"/>
      <c r="R1499" s="165"/>
      <c r="S1499" s="165"/>
      <c r="T1499" s="165"/>
      <c r="U1499" s="165"/>
      <c r="V1499" s="165"/>
      <c r="W1499" s="165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 t="s">
        <v>267</v>
      </c>
      <c r="AH1499" s="166">
        <v>0</v>
      </c>
      <c r="AI1499" s="166"/>
      <c r="AJ1499" s="166"/>
      <c r="AK1499" s="166"/>
      <c r="AL1499" s="166"/>
      <c r="AM1499" s="166"/>
      <c r="AN1499" s="166"/>
      <c r="AO1499" s="166"/>
      <c r="AP1499" s="166"/>
      <c r="AQ1499" s="166"/>
      <c r="AR1499" s="166"/>
      <c r="AS1499" s="166"/>
      <c r="AT1499" s="166"/>
      <c r="AU1499" s="166"/>
      <c r="AV1499" s="166"/>
      <c r="AW1499" s="166"/>
      <c r="AX1499" s="166"/>
      <c r="AY1499" s="166"/>
      <c r="AZ1499" s="166"/>
      <c r="BA1499" s="166"/>
      <c r="BB1499" s="166"/>
      <c r="BC1499" s="166"/>
      <c r="BD1499" s="166"/>
      <c r="BE1499" s="166"/>
      <c r="BF1499" s="166"/>
      <c r="BG1499" s="166"/>
      <c r="BH1499" s="166"/>
    </row>
    <row r="1500" spans="1:60" ht="22.5" outlineLevel="1">
      <c r="A1500" s="167">
        <v>485</v>
      </c>
      <c r="B1500" s="168" t="s">
        <v>2004</v>
      </c>
      <c r="C1500" s="169" t="s">
        <v>2005</v>
      </c>
      <c r="D1500" s="170" t="s">
        <v>301</v>
      </c>
      <c r="E1500" s="171">
        <v>1</v>
      </c>
      <c r="F1500" s="172"/>
      <c r="G1500" s="173">
        <f>ROUND(E1500*F1500,2)</f>
        <v>0</v>
      </c>
      <c r="H1500" s="164"/>
      <c r="I1500" s="165">
        <f>ROUND(E1500*H1500,2)</f>
        <v>0</v>
      </c>
      <c r="J1500" s="164"/>
      <c r="K1500" s="165">
        <f>ROUND(E1500*J1500,2)</f>
        <v>0</v>
      </c>
      <c r="L1500" s="165">
        <v>21</v>
      </c>
      <c r="M1500" s="165">
        <f>G1500*(1+L1500/100)</f>
        <v>0</v>
      </c>
      <c r="N1500" s="165">
        <v>0</v>
      </c>
      <c r="O1500" s="165">
        <f>ROUND(E1500*N1500,2)</f>
        <v>0</v>
      </c>
      <c r="P1500" s="165">
        <v>0</v>
      </c>
      <c r="Q1500" s="165">
        <f>ROUND(E1500*P1500,2)</f>
        <v>0</v>
      </c>
      <c r="R1500" s="165"/>
      <c r="S1500" s="165" t="s">
        <v>243</v>
      </c>
      <c r="T1500" s="165" t="s">
        <v>221</v>
      </c>
      <c r="U1500" s="165">
        <v>0</v>
      </c>
      <c r="V1500" s="165">
        <f>ROUND(E1500*U1500,2)</f>
        <v>0</v>
      </c>
      <c r="W1500" s="165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 t="s">
        <v>282</v>
      </c>
      <c r="AH1500" s="166"/>
      <c r="AI1500" s="166"/>
      <c r="AJ1500" s="166"/>
      <c r="AK1500" s="166"/>
      <c r="AL1500" s="166"/>
      <c r="AM1500" s="166"/>
      <c r="AN1500" s="166"/>
      <c r="AO1500" s="166"/>
      <c r="AP1500" s="166"/>
      <c r="AQ1500" s="166"/>
      <c r="AR1500" s="166"/>
      <c r="AS1500" s="166"/>
      <c r="AT1500" s="166"/>
      <c r="AU1500" s="166"/>
      <c r="AV1500" s="166"/>
      <c r="AW1500" s="166"/>
      <c r="AX1500" s="166"/>
      <c r="AY1500" s="166"/>
      <c r="AZ1500" s="166"/>
      <c r="BA1500" s="166"/>
      <c r="BB1500" s="166"/>
      <c r="BC1500" s="166"/>
      <c r="BD1500" s="166"/>
      <c r="BE1500" s="166"/>
      <c r="BF1500" s="166"/>
      <c r="BG1500" s="166"/>
      <c r="BH1500" s="166"/>
    </row>
    <row r="1501" spans="1:60" ht="12.75" outlineLevel="1">
      <c r="A1501" s="182"/>
      <c r="B1501" s="183"/>
      <c r="C1501" s="184" t="s">
        <v>2006</v>
      </c>
      <c r="D1501" s="185"/>
      <c r="E1501" s="186">
        <v>1</v>
      </c>
      <c r="F1501" s="165"/>
      <c r="G1501" s="165"/>
      <c r="H1501" s="165"/>
      <c r="I1501" s="165"/>
      <c r="J1501" s="165"/>
      <c r="K1501" s="165"/>
      <c r="L1501" s="165"/>
      <c r="M1501" s="165"/>
      <c r="N1501" s="165"/>
      <c r="O1501" s="165"/>
      <c r="P1501" s="165"/>
      <c r="Q1501" s="165"/>
      <c r="R1501" s="165"/>
      <c r="S1501" s="165"/>
      <c r="T1501" s="165"/>
      <c r="U1501" s="165"/>
      <c r="V1501" s="165"/>
      <c r="W1501" s="165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 t="s">
        <v>267</v>
      </c>
      <c r="AH1501" s="166">
        <v>0</v>
      </c>
      <c r="AI1501" s="166"/>
      <c r="AJ1501" s="166"/>
      <c r="AK1501" s="166"/>
      <c r="AL1501" s="166"/>
      <c r="AM1501" s="166"/>
      <c r="AN1501" s="166"/>
      <c r="AO1501" s="166"/>
      <c r="AP1501" s="166"/>
      <c r="AQ1501" s="166"/>
      <c r="AR1501" s="166"/>
      <c r="AS1501" s="166"/>
      <c r="AT1501" s="166"/>
      <c r="AU1501" s="166"/>
      <c r="AV1501" s="166"/>
      <c r="AW1501" s="166"/>
      <c r="AX1501" s="166"/>
      <c r="AY1501" s="166"/>
      <c r="AZ1501" s="166"/>
      <c r="BA1501" s="166"/>
      <c r="BB1501" s="166"/>
      <c r="BC1501" s="166"/>
      <c r="BD1501" s="166"/>
      <c r="BE1501" s="166"/>
      <c r="BF1501" s="166"/>
      <c r="BG1501" s="166"/>
      <c r="BH1501" s="166"/>
    </row>
    <row r="1502" spans="1:33" ht="12.75">
      <c r="A1502" s="149" t="s">
        <v>214</v>
      </c>
      <c r="B1502" s="150" t="s">
        <v>164</v>
      </c>
      <c r="C1502" s="151" t="s">
        <v>165</v>
      </c>
      <c r="D1502" s="152"/>
      <c r="E1502" s="153"/>
      <c r="F1502" s="154"/>
      <c r="G1502" s="155">
        <f>SUMIF(AG1503:AG1618,"&lt;&gt;NOR",G1503:G1618)</f>
        <v>0</v>
      </c>
      <c r="H1502" s="156"/>
      <c r="I1502" s="156">
        <f>SUM(I1503:I1618)</f>
        <v>0</v>
      </c>
      <c r="J1502" s="156"/>
      <c r="K1502" s="156">
        <f>SUM(K1503:K1618)</f>
        <v>0</v>
      </c>
      <c r="L1502" s="156"/>
      <c r="M1502" s="156">
        <f>SUM(M1503:M1618)</f>
        <v>0</v>
      </c>
      <c r="N1502" s="156"/>
      <c r="O1502" s="156">
        <f>SUM(O1503:O1618)</f>
        <v>0</v>
      </c>
      <c r="P1502" s="156"/>
      <c r="Q1502" s="156">
        <f>SUM(Q1503:Q1618)</f>
        <v>0</v>
      </c>
      <c r="R1502" s="156"/>
      <c r="S1502" s="156"/>
      <c r="T1502" s="156"/>
      <c r="U1502" s="156"/>
      <c r="V1502" s="156">
        <f>SUM(V1503:V1618)</f>
        <v>0</v>
      </c>
      <c r="W1502" s="156"/>
      <c r="AG1502" s="1" t="s">
        <v>215</v>
      </c>
    </row>
    <row r="1503" spans="1:60" ht="12.75" outlineLevel="1">
      <c r="A1503" s="157">
        <v>486</v>
      </c>
      <c r="B1503" s="158" t="s">
        <v>2007</v>
      </c>
      <c r="C1503" s="159" t="s">
        <v>2008</v>
      </c>
      <c r="D1503" s="160" t="s">
        <v>366</v>
      </c>
      <c r="E1503" s="161">
        <v>0.972</v>
      </c>
      <c r="F1503" s="162"/>
      <c r="G1503" s="163">
        <f aca="true" t="shared" si="56" ref="G1503:G1534">ROUND(E1503*F1503,2)</f>
        <v>0</v>
      </c>
      <c r="H1503" s="164"/>
      <c r="I1503" s="165">
        <f aca="true" t="shared" si="57" ref="I1503:I1534">ROUND(E1503*H1503,2)</f>
        <v>0</v>
      </c>
      <c r="J1503" s="164"/>
      <c r="K1503" s="165">
        <f aca="true" t="shared" si="58" ref="K1503:K1534">ROUND(E1503*J1503,2)</f>
        <v>0</v>
      </c>
      <c r="L1503" s="165">
        <v>21</v>
      </c>
      <c r="M1503" s="165">
        <f aca="true" t="shared" si="59" ref="M1503:M1534">G1503*(1+L1503/100)</f>
        <v>0</v>
      </c>
      <c r="N1503" s="165">
        <v>0</v>
      </c>
      <c r="O1503" s="165">
        <f aca="true" t="shared" si="60" ref="O1503:O1534">ROUND(E1503*N1503,2)</f>
        <v>0</v>
      </c>
      <c r="P1503" s="165">
        <v>0</v>
      </c>
      <c r="Q1503" s="165">
        <f aca="true" t="shared" si="61" ref="Q1503:Q1534">ROUND(E1503*P1503,2)</f>
        <v>0</v>
      </c>
      <c r="R1503" s="165"/>
      <c r="S1503" s="165" t="s">
        <v>243</v>
      </c>
      <c r="T1503" s="165" t="s">
        <v>221</v>
      </c>
      <c r="U1503" s="165">
        <v>0</v>
      </c>
      <c r="V1503" s="165">
        <f aca="true" t="shared" si="62" ref="V1503:V1534">ROUND(E1503*U1503,2)</f>
        <v>0</v>
      </c>
      <c r="W1503" s="165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 t="s">
        <v>282</v>
      </c>
      <c r="AH1503" s="166"/>
      <c r="AI1503" s="166"/>
      <c r="AJ1503" s="166"/>
      <c r="AK1503" s="166"/>
      <c r="AL1503" s="166"/>
      <c r="AM1503" s="166"/>
      <c r="AN1503" s="166"/>
      <c r="AO1503" s="166"/>
      <c r="AP1503" s="166"/>
      <c r="AQ1503" s="166"/>
      <c r="AR1503" s="166"/>
      <c r="AS1503" s="166"/>
      <c r="AT1503" s="166"/>
      <c r="AU1503" s="166"/>
      <c r="AV1503" s="166"/>
      <c r="AW1503" s="166"/>
      <c r="AX1503" s="166"/>
      <c r="AY1503" s="166"/>
      <c r="AZ1503" s="166"/>
      <c r="BA1503" s="166"/>
      <c r="BB1503" s="166"/>
      <c r="BC1503" s="166"/>
      <c r="BD1503" s="166"/>
      <c r="BE1503" s="166"/>
      <c r="BF1503" s="166"/>
      <c r="BG1503" s="166"/>
      <c r="BH1503" s="166"/>
    </row>
    <row r="1504" spans="1:60" ht="22.5" outlineLevel="1">
      <c r="A1504" s="157">
        <v>487</v>
      </c>
      <c r="B1504" s="158" t="s">
        <v>2009</v>
      </c>
      <c r="C1504" s="159" t="s">
        <v>2010</v>
      </c>
      <c r="D1504" s="160" t="s">
        <v>294</v>
      </c>
      <c r="E1504" s="161">
        <v>900</v>
      </c>
      <c r="F1504" s="162"/>
      <c r="G1504" s="163">
        <f t="shared" si="56"/>
        <v>0</v>
      </c>
      <c r="H1504" s="164"/>
      <c r="I1504" s="165">
        <f t="shared" si="57"/>
        <v>0</v>
      </c>
      <c r="J1504" s="164"/>
      <c r="K1504" s="165">
        <f t="shared" si="58"/>
        <v>0</v>
      </c>
      <c r="L1504" s="165">
        <v>21</v>
      </c>
      <c r="M1504" s="165">
        <f t="shared" si="59"/>
        <v>0</v>
      </c>
      <c r="N1504" s="165">
        <v>0</v>
      </c>
      <c r="O1504" s="165">
        <f t="shared" si="60"/>
        <v>0</v>
      </c>
      <c r="P1504" s="165">
        <v>0</v>
      </c>
      <c r="Q1504" s="165">
        <f t="shared" si="61"/>
        <v>0</v>
      </c>
      <c r="R1504" s="165"/>
      <c r="S1504" s="165" t="s">
        <v>243</v>
      </c>
      <c r="T1504" s="165" t="s">
        <v>221</v>
      </c>
      <c r="U1504" s="165">
        <v>0</v>
      </c>
      <c r="V1504" s="165">
        <f t="shared" si="62"/>
        <v>0</v>
      </c>
      <c r="W1504" s="165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 t="s">
        <v>282</v>
      </c>
      <c r="AH1504" s="166"/>
      <c r="AI1504" s="166"/>
      <c r="AJ1504" s="166"/>
      <c r="AK1504" s="166"/>
      <c r="AL1504" s="166"/>
      <c r="AM1504" s="166"/>
      <c r="AN1504" s="166"/>
      <c r="AO1504" s="166"/>
      <c r="AP1504" s="166"/>
      <c r="AQ1504" s="166"/>
      <c r="AR1504" s="166"/>
      <c r="AS1504" s="166"/>
      <c r="AT1504" s="166"/>
      <c r="AU1504" s="166"/>
      <c r="AV1504" s="166"/>
      <c r="AW1504" s="166"/>
      <c r="AX1504" s="166"/>
      <c r="AY1504" s="166"/>
      <c r="AZ1504" s="166"/>
      <c r="BA1504" s="166"/>
      <c r="BB1504" s="166"/>
      <c r="BC1504" s="166"/>
      <c r="BD1504" s="166"/>
      <c r="BE1504" s="166"/>
      <c r="BF1504" s="166"/>
      <c r="BG1504" s="166"/>
      <c r="BH1504" s="166"/>
    </row>
    <row r="1505" spans="1:60" ht="22.5" outlineLevel="1">
      <c r="A1505" s="157">
        <v>488</v>
      </c>
      <c r="B1505" s="158" t="s">
        <v>2011</v>
      </c>
      <c r="C1505" s="159" t="s">
        <v>2012</v>
      </c>
      <c r="D1505" s="160" t="s">
        <v>294</v>
      </c>
      <c r="E1505" s="161">
        <v>525</v>
      </c>
      <c r="F1505" s="162"/>
      <c r="G1505" s="163">
        <f t="shared" si="56"/>
        <v>0</v>
      </c>
      <c r="H1505" s="164"/>
      <c r="I1505" s="165">
        <f t="shared" si="57"/>
        <v>0</v>
      </c>
      <c r="J1505" s="164"/>
      <c r="K1505" s="165">
        <f t="shared" si="58"/>
        <v>0</v>
      </c>
      <c r="L1505" s="165">
        <v>21</v>
      </c>
      <c r="M1505" s="165">
        <f t="shared" si="59"/>
        <v>0</v>
      </c>
      <c r="N1505" s="165">
        <v>0</v>
      </c>
      <c r="O1505" s="165">
        <f t="shared" si="60"/>
        <v>0</v>
      </c>
      <c r="P1505" s="165">
        <v>0</v>
      </c>
      <c r="Q1505" s="165">
        <f t="shared" si="61"/>
        <v>0</v>
      </c>
      <c r="R1505" s="165"/>
      <c r="S1505" s="165" t="s">
        <v>243</v>
      </c>
      <c r="T1505" s="165" t="s">
        <v>221</v>
      </c>
      <c r="U1505" s="165">
        <v>0</v>
      </c>
      <c r="V1505" s="165">
        <f t="shared" si="62"/>
        <v>0</v>
      </c>
      <c r="W1505" s="165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 t="s">
        <v>282</v>
      </c>
      <c r="AH1505" s="166"/>
      <c r="AI1505" s="166"/>
      <c r="AJ1505" s="166"/>
      <c r="AK1505" s="166"/>
      <c r="AL1505" s="166"/>
      <c r="AM1505" s="166"/>
      <c r="AN1505" s="166"/>
      <c r="AO1505" s="166"/>
      <c r="AP1505" s="166"/>
      <c r="AQ1505" s="166"/>
      <c r="AR1505" s="166"/>
      <c r="AS1505" s="166"/>
      <c r="AT1505" s="166"/>
      <c r="AU1505" s="166"/>
      <c r="AV1505" s="166"/>
      <c r="AW1505" s="166"/>
      <c r="AX1505" s="166"/>
      <c r="AY1505" s="166"/>
      <c r="AZ1505" s="166"/>
      <c r="BA1505" s="166"/>
      <c r="BB1505" s="166"/>
      <c r="BC1505" s="166"/>
      <c r="BD1505" s="166"/>
      <c r="BE1505" s="166"/>
      <c r="BF1505" s="166"/>
      <c r="BG1505" s="166"/>
      <c r="BH1505" s="166"/>
    </row>
    <row r="1506" spans="1:60" ht="22.5" outlineLevel="1">
      <c r="A1506" s="157">
        <v>489</v>
      </c>
      <c r="B1506" s="158" t="s">
        <v>2013</v>
      </c>
      <c r="C1506" s="159" t="s">
        <v>2014</v>
      </c>
      <c r="D1506" s="160" t="s">
        <v>294</v>
      </c>
      <c r="E1506" s="161">
        <v>75</v>
      </c>
      <c r="F1506" s="162"/>
      <c r="G1506" s="163">
        <f t="shared" si="56"/>
        <v>0</v>
      </c>
      <c r="H1506" s="164"/>
      <c r="I1506" s="165">
        <f t="shared" si="57"/>
        <v>0</v>
      </c>
      <c r="J1506" s="164"/>
      <c r="K1506" s="165">
        <f t="shared" si="58"/>
        <v>0</v>
      </c>
      <c r="L1506" s="165">
        <v>21</v>
      </c>
      <c r="M1506" s="165">
        <f t="shared" si="59"/>
        <v>0</v>
      </c>
      <c r="N1506" s="165">
        <v>0</v>
      </c>
      <c r="O1506" s="165">
        <f t="shared" si="60"/>
        <v>0</v>
      </c>
      <c r="P1506" s="165">
        <v>0</v>
      </c>
      <c r="Q1506" s="165">
        <f t="shared" si="61"/>
        <v>0</v>
      </c>
      <c r="R1506" s="165"/>
      <c r="S1506" s="165" t="s">
        <v>243</v>
      </c>
      <c r="T1506" s="165" t="s">
        <v>221</v>
      </c>
      <c r="U1506" s="165">
        <v>0</v>
      </c>
      <c r="V1506" s="165">
        <f t="shared" si="62"/>
        <v>0</v>
      </c>
      <c r="W1506" s="165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 t="s">
        <v>282</v>
      </c>
      <c r="AH1506" s="166"/>
      <c r="AI1506" s="166"/>
      <c r="AJ1506" s="166"/>
      <c r="AK1506" s="166"/>
      <c r="AL1506" s="166"/>
      <c r="AM1506" s="166"/>
      <c r="AN1506" s="166"/>
      <c r="AO1506" s="166"/>
      <c r="AP1506" s="166"/>
      <c r="AQ1506" s="166"/>
      <c r="AR1506" s="166"/>
      <c r="AS1506" s="166"/>
      <c r="AT1506" s="166"/>
      <c r="AU1506" s="166"/>
      <c r="AV1506" s="166"/>
      <c r="AW1506" s="166"/>
      <c r="AX1506" s="166"/>
      <c r="AY1506" s="166"/>
      <c r="AZ1506" s="166"/>
      <c r="BA1506" s="166"/>
      <c r="BB1506" s="166"/>
      <c r="BC1506" s="166"/>
      <c r="BD1506" s="166"/>
      <c r="BE1506" s="166"/>
      <c r="BF1506" s="166"/>
      <c r="BG1506" s="166"/>
      <c r="BH1506" s="166"/>
    </row>
    <row r="1507" spans="1:60" ht="22.5" outlineLevel="1">
      <c r="A1507" s="157">
        <v>490</v>
      </c>
      <c r="B1507" s="158" t="s">
        <v>2015</v>
      </c>
      <c r="C1507" s="159" t="s">
        <v>2016</v>
      </c>
      <c r="D1507" s="160" t="s">
        <v>294</v>
      </c>
      <c r="E1507" s="161">
        <v>50</v>
      </c>
      <c r="F1507" s="162"/>
      <c r="G1507" s="163">
        <f t="shared" si="56"/>
        <v>0</v>
      </c>
      <c r="H1507" s="164"/>
      <c r="I1507" s="165">
        <f t="shared" si="57"/>
        <v>0</v>
      </c>
      <c r="J1507" s="164"/>
      <c r="K1507" s="165">
        <f t="shared" si="58"/>
        <v>0</v>
      </c>
      <c r="L1507" s="165">
        <v>21</v>
      </c>
      <c r="M1507" s="165">
        <f t="shared" si="59"/>
        <v>0</v>
      </c>
      <c r="N1507" s="165">
        <v>0</v>
      </c>
      <c r="O1507" s="165">
        <f t="shared" si="60"/>
        <v>0</v>
      </c>
      <c r="P1507" s="165">
        <v>0</v>
      </c>
      <c r="Q1507" s="165">
        <f t="shared" si="61"/>
        <v>0</v>
      </c>
      <c r="R1507" s="165"/>
      <c r="S1507" s="165" t="s">
        <v>243</v>
      </c>
      <c r="T1507" s="165" t="s">
        <v>221</v>
      </c>
      <c r="U1507" s="165">
        <v>0</v>
      </c>
      <c r="V1507" s="165">
        <f t="shared" si="62"/>
        <v>0</v>
      </c>
      <c r="W1507" s="165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 t="s">
        <v>227</v>
      </c>
      <c r="AH1507" s="166"/>
      <c r="AI1507" s="166"/>
      <c r="AJ1507" s="166"/>
      <c r="AK1507" s="166"/>
      <c r="AL1507" s="166"/>
      <c r="AM1507" s="166"/>
      <c r="AN1507" s="166"/>
      <c r="AO1507" s="166"/>
      <c r="AP1507" s="166"/>
      <c r="AQ1507" s="166"/>
      <c r="AR1507" s="166"/>
      <c r="AS1507" s="166"/>
      <c r="AT1507" s="166"/>
      <c r="AU1507" s="166"/>
      <c r="AV1507" s="166"/>
      <c r="AW1507" s="166"/>
      <c r="AX1507" s="166"/>
      <c r="AY1507" s="166"/>
      <c r="AZ1507" s="166"/>
      <c r="BA1507" s="166"/>
      <c r="BB1507" s="166"/>
      <c r="BC1507" s="166"/>
      <c r="BD1507" s="166"/>
      <c r="BE1507" s="166"/>
      <c r="BF1507" s="166"/>
      <c r="BG1507" s="166"/>
      <c r="BH1507" s="166"/>
    </row>
    <row r="1508" spans="1:60" ht="33.75" outlineLevel="1">
      <c r="A1508" s="157">
        <v>491</v>
      </c>
      <c r="B1508" s="158" t="s">
        <v>2017</v>
      </c>
      <c r="C1508" s="159" t="s">
        <v>2018</v>
      </c>
      <c r="D1508" s="160" t="s">
        <v>301</v>
      </c>
      <c r="E1508" s="161">
        <v>172</v>
      </c>
      <c r="F1508" s="162"/>
      <c r="G1508" s="163">
        <f t="shared" si="56"/>
        <v>0</v>
      </c>
      <c r="H1508" s="164"/>
      <c r="I1508" s="165">
        <f t="shared" si="57"/>
        <v>0</v>
      </c>
      <c r="J1508" s="164"/>
      <c r="K1508" s="165">
        <f t="shared" si="58"/>
        <v>0</v>
      </c>
      <c r="L1508" s="165">
        <v>21</v>
      </c>
      <c r="M1508" s="165">
        <f t="shared" si="59"/>
        <v>0</v>
      </c>
      <c r="N1508" s="165">
        <v>0</v>
      </c>
      <c r="O1508" s="165">
        <f t="shared" si="60"/>
        <v>0</v>
      </c>
      <c r="P1508" s="165">
        <v>0</v>
      </c>
      <c r="Q1508" s="165">
        <f t="shared" si="61"/>
        <v>0</v>
      </c>
      <c r="R1508" s="165"/>
      <c r="S1508" s="165" t="s">
        <v>243</v>
      </c>
      <c r="T1508" s="165" t="s">
        <v>221</v>
      </c>
      <c r="U1508" s="165">
        <v>0</v>
      </c>
      <c r="V1508" s="165">
        <f t="shared" si="62"/>
        <v>0</v>
      </c>
      <c r="W1508" s="165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 t="s">
        <v>282</v>
      </c>
      <c r="AH1508" s="166"/>
      <c r="AI1508" s="166"/>
      <c r="AJ1508" s="166"/>
      <c r="AK1508" s="166"/>
      <c r="AL1508" s="166"/>
      <c r="AM1508" s="166"/>
      <c r="AN1508" s="166"/>
      <c r="AO1508" s="166"/>
      <c r="AP1508" s="166"/>
      <c r="AQ1508" s="166"/>
      <c r="AR1508" s="166"/>
      <c r="AS1508" s="166"/>
      <c r="AT1508" s="166"/>
      <c r="AU1508" s="166"/>
      <c r="AV1508" s="166"/>
      <c r="AW1508" s="166"/>
      <c r="AX1508" s="166"/>
      <c r="AY1508" s="166"/>
      <c r="AZ1508" s="166"/>
      <c r="BA1508" s="166"/>
      <c r="BB1508" s="166"/>
      <c r="BC1508" s="166"/>
      <c r="BD1508" s="166"/>
      <c r="BE1508" s="166"/>
      <c r="BF1508" s="166"/>
      <c r="BG1508" s="166"/>
      <c r="BH1508" s="166"/>
    </row>
    <row r="1509" spans="1:60" ht="22.5" outlineLevel="1">
      <c r="A1509" s="157">
        <v>492</v>
      </c>
      <c r="B1509" s="158" t="s">
        <v>2019</v>
      </c>
      <c r="C1509" s="159" t="s">
        <v>2020</v>
      </c>
      <c r="D1509" s="160" t="s">
        <v>301</v>
      </c>
      <c r="E1509" s="161">
        <v>84</v>
      </c>
      <c r="F1509" s="162"/>
      <c r="G1509" s="163">
        <f t="shared" si="56"/>
        <v>0</v>
      </c>
      <c r="H1509" s="164"/>
      <c r="I1509" s="165">
        <f t="shared" si="57"/>
        <v>0</v>
      </c>
      <c r="J1509" s="164"/>
      <c r="K1509" s="165">
        <f t="shared" si="58"/>
        <v>0</v>
      </c>
      <c r="L1509" s="165">
        <v>21</v>
      </c>
      <c r="M1509" s="165">
        <f t="shared" si="59"/>
        <v>0</v>
      </c>
      <c r="N1509" s="165">
        <v>0</v>
      </c>
      <c r="O1509" s="165">
        <f t="shared" si="60"/>
        <v>0</v>
      </c>
      <c r="P1509" s="165">
        <v>0</v>
      </c>
      <c r="Q1509" s="165">
        <f t="shared" si="61"/>
        <v>0</v>
      </c>
      <c r="R1509" s="165"/>
      <c r="S1509" s="165" t="s">
        <v>243</v>
      </c>
      <c r="T1509" s="165" t="s">
        <v>221</v>
      </c>
      <c r="U1509" s="165">
        <v>0</v>
      </c>
      <c r="V1509" s="165">
        <f t="shared" si="62"/>
        <v>0</v>
      </c>
      <c r="W1509" s="165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 t="s">
        <v>282</v>
      </c>
      <c r="AH1509" s="166"/>
      <c r="AI1509" s="166"/>
      <c r="AJ1509" s="166"/>
      <c r="AK1509" s="166"/>
      <c r="AL1509" s="166"/>
      <c r="AM1509" s="166"/>
      <c r="AN1509" s="166"/>
      <c r="AO1509" s="166"/>
      <c r="AP1509" s="166"/>
      <c r="AQ1509" s="166"/>
      <c r="AR1509" s="166"/>
      <c r="AS1509" s="166"/>
      <c r="AT1509" s="166"/>
      <c r="AU1509" s="166"/>
      <c r="AV1509" s="166"/>
      <c r="AW1509" s="166"/>
      <c r="AX1509" s="166"/>
      <c r="AY1509" s="166"/>
      <c r="AZ1509" s="166"/>
      <c r="BA1509" s="166"/>
      <c r="BB1509" s="166"/>
      <c r="BC1509" s="166"/>
      <c r="BD1509" s="166"/>
      <c r="BE1509" s="166"/>
      <c r="BF1509" s="166"/>
      <c r="BG1509" s="166"/>
      <c r="BH1509" s="166"/>
    </row>
    <row r="1510" spans="1:60" ht="12.75" outlineLevel="1">
      <c r="A1510" s="157">
        <v>493</v>
      </c>
      <c r="B1510" s="158" t="s">
        <v>2021</v>
      </c>
      <c r="C1510" s="159" t="s">
        <v>2022</v>
      </c>
      <c r="D1510" s="160" t="s">
        <v>294</v>
      </c>
      <c r="E1510" s="161">
        <v>95</v>
      </c>
      <c r="F1510" s="162"/>
      <c r="G1510" s="163">
        <f t="shared" si="56"/>
        <v>0</v>
      </c>
      <c r="H1510" s="164"/>
      <c r="I1510" s="165">
        <f t="shared" si="57"/>
        <v>0</v>
      </c>
      <c r="J1510" s="164"/>
      <c r="K1510" s="165">
        <f t="shared" si="58"/>
        <v>0</v>
      </c>
      <c r="L1510" s="165">
        <v>21</v>
      </c>
      <c r="M1510" s="165">
        <f t="shared" si="59"/>
        <v>0</v>
      </c>
      <c r="N1510" s="165">
        <v>0</v>
      </c>
      <c r="O1510" s="165">
        <f t="shared" si="60"/>
        <v>0</v>
      </c>
      <c r="P1510" s="165">
        <v>0</v>
      </c>
      <c r="Q1510" s="165">
        <f t="shared" si="61"/>
        <v>0</v>
      </c>
      <c r="R1510" s="165"/>
      <c r="S1510" s="165" t="s">
        <v>243</v>
      </c>
      <c r="T1510" s="165" t="s">
        <v>221</v>
      </c>
      <c r="U1510" s="165">
        <v>0</v>
      </c>
      <c r="V1510" s="165">
        <f t="shared" si="62"/>
        <v>0</v>
      </c>
      <c r="W1510" s="165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 t="s">
        <v>282</v>
      </c>
      <c r="AH1510" s="166"/>
      <c r="AI1510" s="166"/>
      <c r="AJ1510" s="166"/>
      <c r="AK1510" s="166"/>
      <c r="AL1510" s="166"/>
      <c r="AM1510" s="166"/>
      <c r="AN1510" s="166"/>
      <c r="AO1510" s="166"/>
      <c r="AP1510" s="166"/>
      <c r="AQ1510" s="166"/>
      <c r="AR1510" s="166"/>
      <c r="AS1510" s="166"/>
      <c r="AT1510" s="166"/>
      <c r="AU1510" s="166"/>
      <c r="AV1510" s="166"/>
      <c r="AW1510" s="166"/>
      <c r="AX1510" s="166"/>
      <c r="AY1510" s="166"/>
      <c r="AZ1510" s="166"/>
      <c r="BA1510" s="166"/>
      <c r="BB1510" s="166"/>
      <c r="BC1510" s="166"/>
      <c r="BD1510" s="166"/>
      <c r="BE1510" s="166"/>
      <c r="BF1510" s="166"/>
      <c r="BG1510" s="166"/>
      <c r="BH1510" s="166"/>
    </row>
    <row r="1511" spans="1:60" ht="12.75" outlineLevel="1">
      <c r="A1511" s="157">
        <v>494</v>
      </c>
      <c r="B1511" s="158" t="s">
        <v>2023</v>
      </c>
      <c r="C1511" s="159" t="s">
        <v>2024</v>
      </c>
      <c r="D1511" s="160" t="s">
        <v>294</v>
      </c>
      <c r="E1511" s="161">
        <v>94</v>
      </c>
      <c r="F1511" s="162"/>
      <c r="G1511" s="163">
        <f t="shared" si="56"/>
        <v>0</v>
      </c>
      <c r="H1511" s="164"/>
      <c r="I1511" s="165">
        <f t="shared" si="57"/>
        <v>0</v>
      </c>
      <c r="J1511" s="164"/>
      <c r="K1511" s="165">
        <f t="shared" si="58"/>
        <v>0</v>
      </c>
      <c r="L1511" s="165">
        <v>21</v>
      </c>
      <c r="M1511" s="165">
        <f t="shared" si="59"/>
        <v>0</v>
      </c>
      <c r="N1511" s="165">
        <v>0</v>
      </c>
      <c r="O1511" s="165">
        <f t="shared" si="60"/>
        <v>0</v>
      </c>
      <c r="P1511" s="165">
        <v>0</v>
      </c>
      <c r="Q1511" s="165">
        <f t="shared" si="61"/>
        <v>0</v>
      </c>
      <c r="R1511" s="165"/>
      <c r="S1511" s="165" t="s">
        <v>243</v>
      </c>
      <c r="T1511" s="165" t="s">
        <v>221</v>
      </c>
      <c r="U1511" s="165">
        <v>0</v>
      </c>
      <c r="V1511" s="165">
        <f t="shared" si="62"/>
        <v>0</v>
      </c>
      <c r="W1511" s="165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 t="s">
        <v>282</v>
      </c>
      <c r="AH1511" s="166"/>
      <c r="AI1511" s="166"/>
      <c r="AJ1511" s="166"/>
      <c r="AK1511" s="166"/>
      <c r="AL1511" s="166"/>
      <c r="AM1511" s="166"/>
      <c r="AN1511" s="166"/>
      <c r="AO1511" s="166"/>
      <c r="AP1511" s="166"/>
      <c r="AQ1511" s="166"/>
      <c r="AR1511" s="166"/>
      <c r="AS1511" s="166"/>
      <c r="AT1511" s="166"/>
      <c r="AU1511" s="166"/>
      <c r="AV1511" s="166"/>
      <c r="AW1511" s="166"/>
      <c r="AX1511" s="166"/>
      <c r="AY1511" s="166"/>
      <c r="AZ1511" s="166"/>
      <c r="BA1511" s="166"/>
      <c r="BB1511" s="166"/>
      <c r="BC1511" s="166"/>
      <c r="BD1511" s="166"/>
      <c r="BE1511" s="166"/>
      <c r="BF1511" s="166"/>
      <c r="BG1511" s="166"/>
      <c r="BH1511" s="166"/>
    </row>
    <row r="1512" spans="1:60" ht="22.5" outlineLevel="1">
      <c r="A1512" s="157">
        <v>495</v>
      </c>
      <c r="B1512" s="158" t="s">
        <v>2025</v>
      </c>
      <c r="C1512" s="159" t="s">
        <v>2026</v>
      </c>
      <c r="D1512" s="160" t="s">
        <v>301</v>
      </c>
      <c r="E1512" s="161">
        <v>324</v>
      </c>
      <c r="F1512" s="162"/>
      <c r="G1512" s="163">
        <f t="shared" si="56"/>
        <v>0</v>
      </c>
      <c r="H1512" s="164"/>
      <c r="I1512" s="165">
        <f t="shared" si="57"/>
        <v>0</v>
      </c>
      <c r="J1512" s="164"/>
      <c r="K1512" s="165">
        <f t="shared" si="58"/>
        <v>0</v>
      </c>
      <c r="L1512" s="165">
        <v>21</v>
      </c>
      <c r="M1512" s="165">
        <f t="shared" si="59"/>
        <v>0</v>
      </c>
      <c r="N1512" s="165">
        <v>0</v>
      </c>
      <c r="O1512" s="165">
        <f t="shared" si="60"/>
        <v>0</v>
      </c>
      <c r="P1512" s="165">
        <v>0</v>
      </c>
      <c r="Q1512" s="165">
        <f t="shared" si="61"/>
        <v>0</v>
      </c>
      <c r="R1512" s="165"/>
      <c r="S1512" s="165" t="s">
        <v>243</v>
      </c>
      <c r="T1512" s="165" t="s">
        <v>221</v>
      </c>
      <c r="U1512" s="165">
        <v>0</v>
      </c>
      <c r="V1512" s="165">
        <f t="shared" si="62"/>
        <v>0</v>
      </c>
      <c r="W1512" s="165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 t="s">
        <v>282</v>
      </c>
      <c r="AH1512" s="166"/>
      <c r="AI1512" s="166"/>
      <c r="AJ1512" s="166"/>
      <c r="AK1512" s="166"/>
      <c r="AL1512" s="166"/>
      <c r="AM1512" s="166"/>
      <c r="AN1512" s="166"/>
      <c r="AO1512" s="166"/>
      <c r="AP1512" s="166"/>
      <c r="AQ1512" s="166"/>
      <c r="AR1512" s="166"/>
      <c r="AS1512" s="166"/>
      <c r="AT1512" s="166"/>
      <c r="AU1512" s="166"/>
      <c r="AV1512" s="166"/>
      <c r="AW1512" s="166"/>
      <c r="AX1512" s="166"/>
      <c r="AY1512" s="166"/>
      <c r="AZ1512" s="166"/>
      <c r="BA1512" s="166"/>
      <c r="BB1512" s="166"/>
      <c r="BC1512" s="166"/>
      <c r="BD1512" s="166"/>
      <c r="BE1512" s="166"/>
      <c r="BF1512" s="166"/>
      <c r="BG1512" s="166"/>
      <c r="BH1512" s="166"/>
    </row>
    <row r="1513" spans="1:60" ht="22.5" outlineLevel="1">
      <c r="A1513" s="157">
        <v>496</v>
      </c>
      <c r="B1513" s="158" t="s">
        <v>2027</v>
      </c>
      <c r="C1513" s="159" t="s">
        <v>2028</v>
      </c>
      <c r="D1513" s="160" t="s">
        <v>301</v>
      </c>
      <c r="E1513" s="161">
        <v>185</v>
      </c>
      <c r="F1513" s="162"/>
      <c r="G1513" s="163">
        <f t="shared" si="56"/>
        <v>0</v>
      </c>
      <c r="H1513" s="164"/>
      <c r="I1513" s="165">
        <f t="shared" si="57"/>
        <v>0</v>
      </c>
      <c r="J1513" s="164"/>
      <c r="K1513" s="165">
        <f t="shared" si="58"/>
        <v>0</v>
      </c>
      <c r="L1513" s="165">
        <v>21</v>
      </c>
      <c r="M1513" s="165">
        <f t="shared" si="59"/>
        <v>0</v>
      </c>
      <c r="N1513" s="165">
        <v>0</v>
      </c>
      <c r="O1513" s="165">
        <f t="shared" si="60"/>
        <v>0</v>
      </c>
      <c r="P1513" s="165">
        <v>0</v>
      </c>
      <c r="Q1513" s="165">
        <f t="shared" si="61"/>
        <v>0</v>
      </c>
      <c r="R1513" s="165"/>
      <c r="S1513" s="165" t="s">
        <v>243</v>
      </c>
      <c r="T1513" s="165" t="s">
        <v>221</v>
      </c>
      <c r="U1513" s="165">
        <v>0</v>
      </c>
      <c r="V1513" s="165">
        <f t="shared" si="62"/>
        <v>0</v>
      </c>
      <c r="W1513" s="165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 t="s">
        <v>282</v>
      </c>
      <c r="AH1513" s="166"/>
      <c r="AI1513" s="166"/>
      <c r="AJ1513" s="166"/>
      <c r="AK1513" s="166"/>
      <c r="AL1513" s="166"/>
      <c r="AM1513" s="166"/>
      <c r="AN1513" s="166"/>
      <c r="AO1513" s="166"/>
      <c r="AP1513" s="166"/>
      <c r="AQ1513" s="166"/>
      <c r="AR1513" s="166"/>
      <c r="AS1513" s="166"/>
      <c r="AT1513" s="166"/>
      <c r="AU1513" s="166"/>
      <c r="AV1513" s="166"/>
      <c r="AW1513" s="166"/>
      <c r="AX1513" s="166"/>
      <c r="AY1513" s="166"/>
      <c r="AZ1513" s="166"/>
      <c r="BA1513" s="166"/>
      <c r="BB1513" s="166"/>
      <c r="BC1513" s="166"/>
      <c r="BD1513" s="166"/>
      <c r="BE1513" s="166"/>
      <c r="BF1513" s="166"/>
      <c r="BG1513" s="166"/>
      <c r="BH1513" s="166"/>
    </row>
    <row r="1514" spans="1:60" ht="22.5" outlineLevel="1">
      <c r="A1514" s="157">
        <v>497</v>
      </c>
      <c r="B1514" s="158" t="s">
        <v>2029</v>
      </c>
      <c r="C1514" s="159" t="s">
        <v>2030</v>
      </c>
      <c r="D1514" s="160" t="s">
        <v>301</v>
      </c>
      <c r="E1514" s="161">
        <v>173</v>
      </c>
      <c r="F1514" s="162"/>
      <c r="G1514" s="163">
        <f t="shared" si="56"/>
        <v>0</v>
      </c>
      <c r="H1514" s="164"/>
      <c r="I1514" s="165">
        <f t="shared" si="57"/>
        <v>0</v>
      </c>
      <c r="J1514" s="164"/>
      <c r="K1514" s="165">
        <f t="shared" si="58"/>
        <v>0</v>
      </c>
      <c r="L1514" s="165">
        <v>21</v>
      </c>
      <c r="M1514" s="165">
        <f t="shared" si="59"/>
        <v>0</v>
      </c>
      <c r="N1514" s="165">
        <v>0</v>
      </c>
      <c r="O1514" s="165">
        <f t="shared" si="60"/>
        <v>0</v>
      </c>
      <c r="P1514" s="165">
        <v>0</v>
      </c>
      <c r="Q1514" s="165">
        <f t="shared" si="61"/>
        <v>0</v>
      </c>
      <c r="R1514" s="165"/>
      <c r="S1514" s="165" t="s">
        <v>243</v>
      </c>
      <c r="T1514" s="165" t="s">
        <v>221</v>
      </c>
      <c r="U1514" s="165">
        <v>0</v>
      </c>
      <c r="V1514" s="165">
        <f t="shared" si="62"/>
        <v>0</v>
      </c>
      <c r="W1514" s="165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 t="s">
        <v>282</v>
      </c>
      <c r="AH1514" s="166"/>
      <c r="AI1514" s="166"/>
      <c r="AJ1514" s="166"/>
      <c r="AK1514" s="166"/>
      <c r="AL1514" s="166"/>
      <c r="AM1514" s="166"/>
      <c r="AN1514" s="166"/>
      <c r="AO1514" s="166"/>
      <c r="AP1514" s="166"/>
      <c r="AQ1514" s="166"/>
      <c r="AR1514" s="166"/>
      <c r="AS1514" s="166"/>
      <c r="AT1514" s="166"/>
      <c r="AU1514" s="166"/>
      <c r="AV1514" s="166"/>
      <c r="AW1514" s="166"/>
      <c r="AX1514" s="166"/>
      <c r="AY1514" s="166"/>
      <c r="AZ1514" s="166"/>
      <c r="BA1514" s="166"/>
      <c r="BB1514" s="166"/>
      <c r="BC1514" s="166"/>
      <c r="BD1514" s="166"/>
      <c r="BE1514" s="166"/>
      <c r="BF1514" s="166"/>
      <c r="BG1514" s="166"/>
      <c r="BH1514" s="166"/>
    </row>
    <row r="1515" spans="1:60" ht="22.5" outlineLevel="1">
      <c r="A1515" s="157">
        <v>498</v>
      </c>
      <c r="B1515" s="158" t="s">
        <v>2031</v>
      </c>
      <c r="C1515" s="159" t="s">
        <v>2032</v>
      </c>
      <c r="D1515" s="160" t="s">
        <v>301</v>
      </c>
      <c r="E1515" s="161">
        <v>8</v>
      </c>
      <c r="F1515" s="162"/>
      <c r="G1515" s="163">
        <f t="shared" si="56"/>
        <v>0</v>
      </c>
      <c r="H1515" s="164"/>
      <c r="I1515" s="165">
        <f t="shared" si="57"/>
        <v>0</v>
      </c>
      <c r="J1515" s="164"/>
      <c r="K1515" s="165">
        <f t="shared" si="58"/>
        <v>0</v>
      </c>
      <c r="L1515" s="165">
        <v>21</v>
      </c>
      <c r="M1515" s="165">
        <f t="shared" si="59"/>
        <v>0</v>
      </c>
      <c r="N1515" s="165">
        <v>0</v>
      </c>
      <c r="O1515" s="165">
        <f t="shared" si="60"/>
        <v>0</v>
      </c>
      <c r="P1515" s="165">
        <v>0</v>
      </c>
      <c r="Q1515" s="165">
        <f t="shared" si="61"/>
        <v>0</v>
      </c>
      <c r="R1515" s="165"/>
      <c r="S1515" s="165" t="s">
        <v>243</v>
      </c>
      <c r="T1515" s="165" t="s">
        <v>221</v>
      </c>
      <c r="U1515" s="165">
        <v>0</v>
      </c>
      <c r="V1515" s="165">
        <f t="shared" si="62"/>
        <v>0</v>
      </c>
      <c r="W1515" s="165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 t="s">
        <v>282</v>
      </c>
      <c r="AH1515" s="166"/>
      <c r="AI1515" s="166"/>
      <c r="AJ1515" s="166"/>
      <c r="AK1515" s="166"/>
      <c r="AL1515" s="166"/>
      <c r="AM1515" s="166"/>
      <c r="AN1515" s="166"/>
      <c r="AO1515" s="166"/>
      <c r="AP1515" s="166"/>
      <c r="AQ1515" s="166"/>
      <c r="AR1515" s="166"/>
      <c r="AS1515" s="166"/>
      <c r="AT1515" s="166"/>
      <c r="AU1515" s="166"/>
      <c r="AV1515" s="166"/>
      <c r="AW1515" s="166"/>
      <c r="AX1515" s="166"/>
      <c r="AY1515" s="166"/>
      <c r="AZ1515" s="166"/>
      <c r="BA1515" s="166"/>
      <c r="BB1515" s="166"/>
      <c r="BC1515" s="166"/>
      <c r="BD1515" s="166"/>
      <c r="BE1515" s="166"/>
      <c r="BF1515" s="166"/>
      <c r="BG1515" s="166"/>
      <c r="BH1515" s="166"/>
    </row>
    <row r="1516" spans="1:60" ht="22.5" outlineLevel="1">
      <c r="A1516" s="157">
        <v>499</v>
      </c>
      <c r="B1516" s="158" t="s">
        <v>2033</v>
      </c>
      <c r="C1516" s="159" t="s">
        <v>2034</v>
      </c>
      <c r="D1516" s="160" t="s">
        <v>301</v>
      </c>
      <c r="E1516" s="161">
        <v>51</v>
      </c>
      <c r="F1516" s="162"/>
      <c r="G1516" s="163">
        <f t="shared" si="56"/>
        <v>0</v>
      </c>
      <c r="H1516" s="164"/>
      <c r="I1516" s="165">
        <f t="shared" si="57"/>
        <v>0</v>
      </c>
      <c r="J1516" s="164"/>
      <c r="K1516" s="165">
        <f t="shared" si="58"/>
        <v>0</v>
      </c>
      <c r="L1516" s="165">
        <v>21</v>
      </c>
      <c r="M1516" s="165">
        <f t="shared" si="59"/>
        <v>0</v>
      </c>
      <c r="N1516" s="165">
        <v>0</v>
      </c>
      <c r="O1516" s="165">
        <f t="shared" si="60"/>
        <v>0</v>
      </c>
      <c r="P1516" s="165">
        <v>0</v>
      </c>
      <c r="Q1516" s="165">
        <f t="shared" si="61"/>
        <v>0</v>
      </c>
      <c r="R1516" s="165"/>
      <c r="S1516" s="165" t="s">
        <v>243</v>
      </c>
      <c r="T1516" s="165" t="s">
        <v>221</v>
      </c>
      <c r="U1516" s="165">
        <v>0</v>
      </c>
      <c r="V1516" s="165">
        <f t="shared" si="62"/>
        <v>0</v>
      </c>
      <c r="W1516" s="165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 t="s">
        <v>282</v>
      </c>
      <c r="AH1516" s="166"/>
      <c r="AI1516" s="166"/>
      <c r="AJ1516" s="166"/>
      <c r="AK1516" s="166"/>
      <c r="AL1516" s="166"/>
      <c r="AM1516" s="166"/>
      <c r="AN1516" s="166"/>
      <c r="AO1516" s="166"/>
      <c r="AP1516" s="166"/>
      <c r="AQ1516" s="166"/>
      <c r="AR1516" s="166"/>
      <c r="AS1516" s="166"/>
      <c r="AT1516" s="166"/>
      <c r="AU1516" s="166"/>
      <c r="AV1516" s="166"/>
      <c r="AW1516" s="166"/>
      <c r="AX1516" s="166"/>
      <c r="AY1516" s="166"/>
      <c r="AZ1516" s="166"/>
      <c r="BA1516" s="166"/>
      <c r="BB1516" s="166"/>
      <c r="BC1516" s="166"/>
      <c r="BD1516" s="166"/>
      <c r="BE1516" s="166"/>
      <c r="BF1516" s="166"/>
      <c r="BG1516" s="166"/>
      <c r="BH1516" s="166"/>
    </row>
    <row r="1517" spans="1:60" ht="22.5" outlineLevel="1">
      <c r="A1517" s="157">
        <v>500</v>
      </c>
      <c r="B1517" s="158" t="s">
        <v>2035</v>
      </c>
      <c r="C1517" s="159" t="s">
        <v>2036</v>
      </c>
      <c r="D1517" s="160" t="s">
        <v>301</v>
      </c>
      <c r="E1517" s="161">
        <v>4</v>
      </c>
      <c r="F1517" s="162"/>
      <c r="G1517" s="163">
        <f t="shared" si="56"/>
        <v>0</v>
      </c>
      <c r="H1517" s="164"/>
      <c r="I1517" s="165">
        <f t="shared" si="57"/>
        <v>0</v>
      </c>
      <c r="J1517" s="164"/>
      <c r="K1517" s="165">
        <f t="shared" si="58"/>
        <v>0</v>
      </c>
      <c r="L1517" s="165">
        <v>21</v>
      </c>
      <c r="M1517" s="165">
        <f t="shared" si="59"/>
        <v>0</v>
      </c>
      <c r="N1517" s="165">
        <v>0</v>
      </c>
      <c r="O1517" s="165">
        <f t="shared" si="60"/>
        <v>0</v>
      </c>
      <c r="P1517" s="165">
        <v>0</v>
      </c>
      <c r="Q1517" s="165">
        <f t="shared" si="61"/>
        <v>0</v>
      </c>
      <c r="R1517" s="165"/>
      <c r="S1517" s="165" t="s">
        <v>243</v>
      </c>
      <c r="T1517" s="165" t="s">
        <v>221</v>
      </c>
      <c r="U1517" s="165">
        <v>0</v>
      </c>
      <c r="V1517" s="165">
        <f t="shared" si="62"/>
        <v>0</v>
      </c>
      <c r="W1517" s="165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 t="s">
        <v>282</v>
      </c>
      <c r="AH1517" s="166"/>
      <c r="AI1517" s="166"/>
      <c r="AJ1517" s="166"/>
      <c r="AK1517" s="166"/>
      <c r="AL1517" s="166"/>
      <c r="AM1517" s="166"/>
      <c r="AN1517" s="166"/>
      <c r="AO1517" s="166"/>
      <c r="AP1517" s="166"/>
      <c r="AQ1517" s="166"/>
      <c r="AR1517" s="166"/>
      <c r="AS1517" s="166"/>
      <c r="AT1517" s="166"/>
      <c r="AU1517" s="166"/>
      <c r="AV1517" s="166"/>
      <c r="AW1517" s="166"/>
      <c r="AX1517" s="166"/>
      <c r="AY1517" s="166"/>
      <c r="AZ1517" s="166"/>
      <c r="BA1517" s="166"/>
      <c r="BB1517" s="166"/>
      <c r="BC1517" s="166"/>
      <c r="BD1517" s="166"/>
      <c r="BE1517" s="166"/>
      <c r="BF1517" s="166"/>
      <c r="BG1517" s="166"/>
      <c r="BH1517" s="166"/>
    </row>
    <row r="1518" spans="1:60" ht="22.5" outlineLevel="1">
      <c r="A1518" s="157">
        <v>501</v>
      </c>
      <c r="B1518" s="158" t="s">
        <v>2037</v>
      </c>
      <c r="C1518" s="159" t="s">
        <v>2038</v>
      </c>
      <c r="D1518" s="160" t="s">
        <v>301</v>
      </c>
      <c r="E1518" s="161">
        <v>2</v>
      </c>
      <c r="F1518" s="162"/>
      <c r="G1518" s="163">
        <f t="shared" si="56"/>
        <v>0</v>
      </c>
      <c r="H1518" s="164"/>
      <c r="I1518" s="165">
        <f t="shared" si="57"/>
        <v>0</v>
      </c>
      <c r="J1518" s="164"/>
      <c r="K1518" s="165">
        <f t="shared" si="58"/>
        <v>0</v>
      </c>
      <c r="L1518" s="165">
        <v>21</v>
      </c>
      <c r="M1518" s="165">
        <f t="shared" si="59"/>
        <v>0</v>
      </c>
      <c r="N1518" s="165">
        <v>0</v>
      </c>
      <c r="O1518" s="165">
        <f t="shared" si="60"/>
        <v>0</v>
      </c>
      <c r="P1518" s="165">
        <v>0</v>
      </c>
      <c r="Q1518" s="165">
        <f t="shared" si="61"/>
        <v>0</v>
      </c>
      <c r="R1518" s="165"/>
      <c r="S1518" s="165" t="s">
        <v>243</v>
      </c>
      <c r="T1518" s="165" t="s">
        <v>221</v>
      </c>
      <c r="U1518" s="165">
        <v>0</v>
      </c>
      <c r="V1518" s="165">
        <f t="shared" si="62"/>
        <v>0</v>
      </c>
      <c r="W1518" s="165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 t="s">
        <v>227</v>
      </c>
      <c r="AH1518" s="166"/>
      <c r="AI1518" s="166"/>
      <c r="AJ1518" s="166"/>
      <c r="AK1518" s="166"/>
      <c r="AL1518" s="166"/>
      <c r="AM1518" s="166"/>
      <c r="AN1518" s="166"/>
      <c r="AO1518" s="166"/>
      <c r="AP1518" s="166"/>
      <c r="AQ1518" s="166"/>
      <c r="AR1518" s="166"/>
      <c r="AS1518" s="166"/>
      <c r="AT1518" s="166"/>
      <c r="AU1518" s="166"/>
      <c r="AV1518" s="166"/>
      <c r="AW1518" s="166"/>
      <c r="AX1518" s="166"/>
      <c r="AY1518" s="166"/>
      <c r="AZ1518" s="166"/>
      <c r="BA1518" s="166"/>
      <c r="BB1518" s="166"/>
      <c r="BC1518" s="166"/>
      <c r="BD1518" s="166"/>
      <c r="BE1518" s="166"/>
      <c r="BF1518" s="166"/>
      <c r="BG1518" s="166"/>
      <c r="BH1518" s="166"/>
    </row>
    <row r="1519" spans="1:60" ht="22.5" outlineLevel="1">
      <c r="A1519" s="157">
        <v>502</v>
      </c>
      <c r="B1519" s="158" t="s">
        <v>2039</v>
      </c>
      <c r="C1519" s="159" t="s">
        <v>2040</v>
      </c>
      <c r="D1519" s="160" t="s">
        <v>301</v>
      </c>
      <c r="E1519" s="161">
        <v>11</v>
      </c>
      <c r="F1519" s="162"/>
      <c r="G1519" s="163">
        <f t="shared" si="56"/>
        <v>0</v>
      </c>
      <c r="H1519" s="164"/>
      <c r="I1519" s="165">
        <f t="shared" si="57"/>
        <v>0</v>
      </c>
      <c r="J1519" s="164"/>
      <c r="K1519" s="165">
        <f t="shared" si="58"/>
        <v>0</v>
      </c>
      <c r="L1519" s="165">
        <v>21</v>
      </c>
      <c r="M1519" s="165">
        <f t="shared" si="59"/>
        <v>0</v>
      </c>
      <c r="N1519" s="165">
        <v>0</v>
      </c>
      <c r="O1519" s="165">
        <f t="shared" si="60"/>
        <v>0</v>
      </c>
      <c r="P1519" s="165">
        <v>0</v>
      </c>
      <c r="Q1519" s="165">
        <f t="shared" si="61"/>
        <v>0</v>
      </c>
      <c r="R1519" s="165"/>
      <c r="S1519" s="165" t="s">
        <v>243</v>
      </c>
      <c r="T1519" s="165" t="s">
        <v>221</v>
      </c>
      <c r="U1519" s="165">
        <v>0</v>
      </c>
      <c r="V1519" s="165">
        <f t="shared" si="62"/>
        <v>0</v>
      </c>
      <c r="W1519" s="165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 t="s">
        <v>282</v>
      </c>
      <c r="AH1519" s="166"/>
      <c r="AI1519" s="166"/>
      <c r="AJ1519" s="166"/>
      <c r="AK1519" s="166"/>
      <c r="AL1519" s="166"/>
      <c r="AM1519" s="166"/>
      <c r="AN1519" s="166"/>
      <c r="AO1519" s="166"/>
      <c r="AP1519" s="166"/>
      <c r="AQ1519" s="166"/>
      <c r="AR1519" s="166"/>
      <c r="AS1519" s="166"/>
      <c r="AT1519" s="166"/>
      <c r="AU1519" s="166"/>
      <c r="AV1519" s="166"/>
      <c r="AW1519" s="166"/>
      <c r="AX1519" s="166"/>
      <c r="AY1519" s="166"/>
      <c r="AZ1519" s="166"/>
      <c r="BA1519" s="166"/>
      <c r="BB1519" s="166"/>
      <c r="BC1519" s="166"/>
      <c r="BD1519" s="166"/>
      <c r="BE1519" s="166"/>
      <c r="BF1519" s="166"/>
      <c r="BG1519" s="166"/>
      <c r="BH1519" s="166"/>
    </row>
    <row r="1520" spans="1:60" ht="22.5" outlineLevel="1">
      <c r="A1520" s="157">
        <v>503</v>
      </c>
      <c r="B1520" s="158" t="s">
        <v>2041</v>
      </c>
      <c r="C1520" s="159" t="s">
        <v>2042</v>
      </c>
      <c r="D1520" s="160" t="s">
        <v>301</v>
      </c>
      <c r="E1520" s="161">
        <v>6</v>
      </c>
      <c r="F1520" s="162"/>
      <c r="G1520" s="163">
        <f t="shared" si="56"/>
        <v>0</v>
      </c>
      <c r="H1520" s="164"/>
      <c r="I1520" s="165">
        <f t="shared" si="57"/>
        <v>0</v>
      </c>
      <c r="J1520" s="164"/>
      <c r="K1520" s="165">
        <f t="shared" si="58"/>
        <v>0</v>
      </c>
      <c r="L1520" s="165">
        <v>21</v>
      </c>
      <c r="M1520" s="165">
        <f t="shared" si="59"/>
        <v>0</v>
      </c>
      <c r="N1520" s="165">
        <v>0</v>
      </c>
      <c r="O1520" s="165">
        <f t="shared" si="60"/>
        <v>0</v>
      </c>
      <c r="P1520" s="165">
        <v>0</v>
      </c>
      <c r="Q1520" s="165">
        <f t="shared" si="61"/>
        <v>0</v>
      </c>
      <c r="R1520" s="165"/>
      <c r="S1520" s="165" t="s">
        <v>243</v>
      </c>
      <c r="T1520" s="165" t="s">
        <v>221</v>
      </c>
      <c r="U1520" s="165">
        <v>0</v>
      </c>
      <c r="V1520" s="165">
        <f t="shared" si="62"/>
        <v>0</v>
      </c>
      <c r="W1520" s="165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 t="s">
        <v>282</v>
      </c>
      <c r="AH1520" s="166"/>
      <c r="AI1520" s="166"/>
      <c r="AJ1520" s="166"/>
      <c r="AK1520" s="166"/>
      <c r="AL1520" s="166"/>
      <c r="AM1520" s="166"/>
      <c r="AN1520" s="166"/>
      <c r="AO1520" s="166"/>
      <c r="AP1520" s="166"/>
      <c r="AQ1520" s="166"/>
      <c r="AR1520" s="166"/>
      <c r="AS1520" s="166"/>
      <c r="AT1520" s="166"/>
      <c r="AU1520" s="166"/>
      <c r="AV1520" s="166"/>
      <c r="AW1520" s="166"/>
      <c r="AX1520" s="166"/>
      <c r="AY1520" s="166"/>
      <c r="AZ1520" s="166"/>
      <c r="BA1520" s="166"/>
      <c r="BB1520" s="166"/>
      <c r="BC1520" s="166"/>
      <c r="BD1520" s="166"/>
      <c r="BE1520" s="166"/>
      <c r="BF1520" s="166"/>
      <c r="BG1520" s="166"/>
      <c r="BH1520" s="166"/>
    </row>
    <row r="1521" spans="1:60" ht="22.5" outlineLevel="1">
      <c r="A1521" s="157">
        <v>504</v>
      </c>
      <c r="B1521" s="158" t="s">
        <v>2043</v>
      </c>
      <c r="C1521" s="159" t="s">
        <v>2044</v>
      </c>
      <c r="D1521" s="160" t="s">
        <v>301</v>
      </c>
      <c r="E1521" s="161">
        <v>22</v>
      </c>
      <c r="F1521" s="162"/>
      <c r="G1521" s="163">
        <f t="shared" si="56"/>
        <v>0</v>
      </c>
      <c r="H1521" s="164"/>
      <c r="I1521" s="165">
        <f t="shared" si="57"/>
        <v>0</v>
      </c>
      <c r="J1521" s="164"/>
      <c r="K1521" s="165">
        <f t="shared" si="58"/>
        <v>0</v>
      </c>
      <c r="L1521" s="165">
        <v>21</v>
      </c>
      <c r="M1521" s="165">
        <f t="shared" si="59"/>
        <v>0</v>
      </c>
      <c r="N1521" s="165">
        <v>0</v>
      </c>
      <c r="O1521" s="165">
        <f t="shared" si="60"/>
        <v>0</v>
      </c>
      <c r="P1521" s="165">
        <v>0</v>
      </c>
      <c r="Q1521" s="165">
        <f t="shared" si="61"/>
        <v>0</v>
      </c>
      <c r="R1521" s="165"/>
      <c r="S1521" s="165" t="s">
        <v>243</v>
      </c>
      <c r="T1521" s="165" t="s">
        <v>221</v>
      </c>
      <c r="U1521" s="165">
        <v>0</v>
      </c>
      <c r="V1521" s="165">
        <f t="shared" si="62"/>
        <v>0</v>
      </c>
      <c r="W1521" s="165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 t="s">
        <v>282</v>
      </c>
      <c r="AH1521" s="166"/>
      <c r="AI1521" s="166"/>
      <c r="AJ1521" s="166"/>
      <c r="AK1521" s="166"/>
      <c r="AL1521" s="166"/>
      <c r="AM1521" s="166"/>
      <c r="AN1521" s="166"/>
      <c r="AO1521" s="166"/>
      <c r="AP1521" s="166"/>
      <c r="AQ1521" s="166"/>
      <c r="AR1521" s="166"/>
      <c r="AS1521" s="166"/>
      <c r="AT1521" s="166"/>
      <c r="AU1521" s="166"/>
      <c r="AV1521" s="166"/>
      <c r="AW1521" s="166"/>
      <c r="AX1521" s="166"/>
      <c r="AY1521" s="166"/>
      <c r="AZ1521" s="166"/>
      <c r="BA1521" s="166"/>
      <c r="BB1521" s="166"/>
      <c r="BC1521" s="166"/>
      <c r="BD1521" s="166"/>
      <c r="BE1521" s="166"/>
      <c r="BF1521" s="166"/>
      <c r="BG1521" s="166"/>
      <c r="BH1521" s="166"/>
    </row>
    <row r="1522" spans="1:60" ht="22.5" outlineLevel="1">
      <c r="A1522" s="157">
        <v>505</v>
      </c>
      <c r="B1522" s="158" t="s">
        <v>2045</v>
      </c>
      <c r="C1522" s="159" t="s">
        <v>2046</v>
      </c>
      <c r="D1522" s="160" t="s">
        <v>301</v>
      </c>
      <c r="E1522" s="161">
        <v>10</v>
      </c>
      <c r="F1522" s="162"/>
      <c r="G1522" s="163">
        <f t="shared" si="56"/>
        <v>0</v>
      </c>
      <c r="H1522" s="164"/>
      <c r="I1522" s="165">
        <f t="shared" si="57"/>
        <v>0</v>
      </c>
      <c r="J1522" s="164"/>
      <c r="K1522" s="165">
        <f t="shared" si="58"/>
        <v>0</v>
      </c>
      <c r="L1522" s="165">
        <v>21</v>
      </c>
      <c r="M1522" s="165">
        <f t="shared" si="59"/>
        <v>0</v>
      </c>
      <c r="N1522" s="165">
        <v>0</v>
      </c>
      <c r="O1522" s="165">
        <f t="shared" si="60"/>
        <v>0</v>
      </c>
      <c r="P1522" s="165">
        <v>0</v>
      </c>
      <c r="Q1522" s="165">
        <f t="shared" si="61"/>
        <v>0</v>
      </c>
      <c r="R1522" s="165"/>
      <c r="S1522" s="165" t="s">
        <v>243</v>
      </c>
      <c r="T1522" s="165" t="s">
        <v>221</v>
      </c>
      <c r="U1522" s="165">
        <v>0</v>
      </c>
      <c r="V1522" s="165">
        <f t="shared" si="62"/>
        <v>0</v>
      </c>
      <c r="W1522" s="165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 t="s">
        <v>282</v>
      </c>
      <c r="AH1522" s="166"/>
      <c r="AI1522" s="166"/>
      <c r="AJ1522" s="166"/>
      <c r="AK1522" s="166"/>
      <c r="AL1522" s="166"/>
      <c r="AM1522" s="166"/>
      <c r="AN1522" s="166"/>
      <c r="AO1522" s="166"/>
      <c r="AP1522" s="166"/>
      <c r="AQ1522" s="166"/>
      <c r="AR1522" s="166"/>
      <c r="AS1522" s="166"/>
      <c r="AT1522" s="166"/>
      <c r="AU1522" s="166"/>
      <c r="AV1522" s="166"/>
      <c r="AW1522" s="166"/>
      <c r="AX1522" s="166"/>
      <c r="AY1522" s="166"/>
      <c r="AZ1522" s="166"/>
      <c r="BA1522" s="166"/>
      <c r="BB1522" s="166"/>
      <c r="BC1522" s="166"/>
      <c r="BD1522" s="166"/>
      <c r="BE1522" s="166"/>
      <c r="BF1522" s="166"/>
      <c r="BG1522" s="166"/>
      <c r="BH1522" s="166"/>
    </row>
    <row r="1523" spans="1:60" ht="22.5" outlineLevel="1">
      <c r="A1523" s="157">
        <v>506</v>
      </c>
      <c r="B1523" s="158" t="s">
        <v>2047</v>
      </c>
      <c r="C1523" s="159" t="s">
        <v>2048</v>
      </c>
      <c r="D1523" s="160" t="s">
        <v>301</v>
      </c>
      <c r="E1523" s="161">
        <v>26</v>
      </c>
      <c r="F1523" s="162"/>
      <c r="G1523" s="163">
        <f t="shared" si="56"/>
        <v>0</v>
      </c>
      <c r="H1523" s="164"/>
      <c r="I1523" s="165">
        <f t="shared" si="57"/>
        <v>0</v>
      </c>
      <c r="J1523" s="164"/>
      <c r="K1523" s="165">
        <f t="shared" si="58"/>
        <v>0</v>
      </c>
      <c r="L1523" s="165">
        <v>21</v>
      </c>
      <c r="M1523" s="165">
        <f t="shared" si="59"/>
        <v>0</v>
      </c>
      <c r="N1523" s="165">
        <v>0</v>
      </c>
      <c r="O1523" s="165">
        <f t="shared" si="60"/>
        <v>0</v>
      </c>
      <c r="P1523" s="165">
        <v>0</v>
      </c>
      <c r="Q1523" s="165">
        <f t="shared" si="61"/>
        <v>0</v>
      </c>
      <c r="R1523" s="165"/>
      <c r="S1523" s="165" t="s">
        <v>243</v>
      </c>
      <c r="T1523" s="165" t="s">
        <v>221</v>
      </c>
      <c r="U1523" s="165">
        <v>0</v>
      </c>
      <c r="V1523" s="165">
        <f t="shared" si="62"/>
        <v>0</v>
      </c>
      <c r="W1523" s="165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 t="s">
        <v>282</v>
      </c>
      <c r="AH1523" s="166"/>
      <c r="AI1523" s="166"/>
      <c r="AJ1523" s="166"/>
      <c r="AK1523" s="166"/>
      <c r="AL1523" s="166"/>
      <c r="AM1523" s="166"/>
      <c r="AN1523" s="166"/>
      <c r="AO1523" s="166"/>
      <c r="AP1523" s="166"/>
      <c r="AQ1523" s="166"/>
      <c r="AR1523" s="166"/>
      <c r="AS1523" s="166"/>
      <c r="AT1523" s="166"/>
      <c r="AU1523" s="166"/>
      <c r="AV1523" s="166"/>
      <c r="AW1523" s="166"/>
      <c r="AX1523" s="166"/>
      <c r="AY1523" s="166"/>
      <c r="AZ1523" s="166"/>
      <c r="BA1523" s="166"/>
      <c r="BB1523" s="166"/>
      <c r="BC1523" s="166"/>
      <c r="BD1523" s="166"/>
      <c r="BE1523" s="166"/>
      <c r="BF1523" s="166"/>
      <c r="BG1523" s="166"/>
      <c r="BH1523" s="166"/>
    </row>
    <row r="1524" spans="1:60" ht="22.5" outlineLevel="1">
      <c r="A1524" s="157">
        <v>507</v>
      </c>
      <c r="B1524" s="158" t="s">
        <v>2049</v>
      </c>
      <c r="C1524" s="159" t="s">
        <v>2050</v>
      </c>
      <c r="D1524" s="160" t="s">
        <v>301</v>
      </c>
      <c r="E1524" s="161">
        <v>10</v>
      </c>
      <c r="F1524" s="162"/>
      <c r="G1524" s="163">
        <f t="shared" si="56"/>
        <v>0</v>
      </c>
      <c r="H1524" s="164"/>
      <c r="I1524" s="165">
        <f t="shared" si="57"/>
        <v>0</v>
      </c>
      <c r="J1524" s="164"/>
      <c r="K1524" s="165">
        <f t="shared" si="58"/>
        <v>0</v>
      </c>
      <c r="L1524" s="165">
        <v>21</v>
      </c>
      <c r="M1524" s="165">
        <f t="shared" si="59"/>
        <v>0</v>
      </c>
      <c r="N1524" s="165">
        <v>0</v>
      </c>
      <c r="O1524" s="165">
        <f t="shared" si="60"/>
        <v>0</v>
      </c>
      <c r="P1524" s="165">
        <v>0</v>
      </c>
      <c r="Q1524" s="165">
        <f t="shared" si="61"/>
        <v>0</v>
      </c>
      <c r="R1524" s="165"/>
      <c r="S1524" s="165" t="s">
        <v>243</v>
      </c>
      <c r="T1524" s="165" t="s">
        <v>221</v>
      </c>
      <c r="U1524" s="165">
        <v>0</v>
      </c>
      <c r="V1524" s="165">
        <f t="shared" si="62"/>
        <v>0</v>
      </c>
      <c r="W1524" s="165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 t="s">
        <v>282</v>
      </c>
      <c r="AH1524" s="166"/>
      <c r="AI1524" s="166"/>
      <c r="AJ1524" s="166"/>
      <c r="AK1524" s="166"/>
      <c r="AL1524" s="166"/>
      <c r="AM1524" s="166"/>
      <c r="AN1524" s="166"/>
      <c r="AO1524" s="166"/>
      <c r="AP1524" s="166"/>
      <c r="AQ1524" s="166"/>
      <c r="AR1524" s="166"/>
      <c r="AS1524" s="166"/>
      <c r="AT1524" s="166"/>
      <c r="AU1524" s="166"/>
      <c r="AV1524" s="166"/>
      <c r="AW1524" s="166"/>
      <c r="AX1524" s="166"/>
      <c r="AY1524" s="166"/>
      <c r="AZ1524" s="166"/>
      <c r="BA1524" s="166"/>
      <c r="BB1524" s="166"/>
      <c r="BC1524" s="166"/>
      <c r="BD1524" s="166"/>
      <c r="BE1524" s="166"/>
      <c r="BF1524" s="166"/>
      <c r="BG1524" s="166"/>
      <c r="BH1524" s="166"/>
    </row>
    <row r="1525" spans="1:60" ht="22.5" outlineLevel="1">
      <c r="A1525" s="157">
        <v>508</v>
      </c>
      <c r="B1525" s="158" t="s">
        <v>2051</v>
      </c>
      <c r="C1525" s="159" t="s">
        <v>2052</v>
      </c>
      <c r="D1525" s="160" t="s">
        <v>301</v>
      </c>
      <c r="E1525" s="161">
        <v>14</v>
      </c>
      <c r="F1525" s="162"/>
      <c r="G1525" s="163">
        <f t="shared" si="56"/>
        <v>0</v>
      </c>
      <c r="H1525" s="164"/>
      <c r="I1525" s="165">
        <f t="shared" si="57"/>
        <v>0</v>
      </c>
      <c r="J1525" s="164"/>
      <c r="K1525" s="165">
        <f t="shared" si="58"/>
        <v>0</v>
      </c>
      <c r="L1525" s="165">
        <v>21</v>
      </c>
      <c r="M1525" s="165">
        <f t="shared" si="59"/>
        <v>0</v>
      </c>
      <c r="N1525" s="165">
        <v>0</v>
      </c>
      <c r="O1525" s="165">
        <f t="shared" si="60"/>
        <v>0</v>
      </c>
      <c r="P1525" s="165">
        <v>0</v>
      </c>
      <c r="Q1525" s="165">
        <f t="shared" si="61"/>
        <v>0</v>
      </c>
      <c r="R1525" s="165"/>
      <c r="S1525" s="165" t="s">
        <v>243</v>
      </c>
      <c r="T1525" s="165" t="s">
        <v>221</v>
      </c>
      <c r="U1525" s="165">
        <v>0</v>
      </c>
      <c r="V1525" s="165">
        <f t="shared" si="62"/>
        <v>0</v>
      </c>
      <c r="W1525" s="165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 t="s">
        <v>282</v>
      </c>
      <c r="AH1525" s="166"/>
      <c r="AI1525" s="166"/>
      <c r="AJ1525" s="166"/>
      <c r="AK1525" s="166"/>
      <c r="AL1525" s="166"/>
      <c r="AM1525" s="166"/>
      <c r="AN1525" s="166"/>
      <c r="AO1525" s="166"/>
      <c r="AP1525" s="166"/>
      <c r="AQ1525" s="166"/>
      <c r="AR1525" s="166"/>
      <c r="AS1525" s="166"/>
      <c r="AT1525" s="166"/>
      <c r="AU1525" s="166"/>
      <c r="AV1525" s="166"/>
      <c r="AW1525" s="166"/>
      <c r="AX1525" s="166"/>
      <c r="AY1525" s="166"/>
      <c r="AZ1525" s="166"/>
      <c r="BA1525" s="166"/>
      <c r="BB1525" s="166"/>
      <c r="BC1525" s="166"/>
      <c r="BD1525" s="166"/>
      <c r="BE1525" s="166"/>
      <c r="BF1525" s="166"/>
      <c r="BG1525" s="166"/>
      <c r="BH1525" s="166"/>
    </row>
    <row r="1526" spans="1:60" ht="22.5" outlineLevel="1">
      <c r="A1526" s="157">
        <v>509</v>
      </c>
      <c r="B1526" s="158" t="s">
        <v>2053</v>
      </c>
      <c r="C1526" s="159" t="s">
        <v>2054</v>
      </c>
      <c r="D1526" s="160" t="s">
        <v>301</v>
      </c>
      <c r="E1526" s="161">
        <v>63</v>
      </c>
      <c r="F1526" s="162"/>
      <c r="G1526" s="163">
        <f t="shared" si="56"/>
        <v>0</v>
      </c>
      <c r="H1526" s="164"/>
      <c r="I1526" s="165">
        <f t="shared" si="57"/>
        <v>0</v>
      </c>
      <c r="J1526" s="164"/>
      <c r="K1526" s="165">
        <f t="shared" si="58"/>
        <v>0</v>
      </c>
      <c r="L1526" s="165">
        <v>21</v>
      </c>
      <c r="M1526" s="165">
        <f t="shared" si="59"/>
        <v>0</v>
      </c>
      <c r="N1526" s="165">
        <v>0</v>
      </c>
      <c r="O1526" s="165">
        <f t="shared" si="60"/>
        <v>0</v>
      </c>
      <c r="P1526" s="165">
        <v>0</v>
      </c>
      <c r="Q1526" s="165">
        <f t="shared" si="61"/>
        <v>0</v>
      </c>
      <c r="R1526" s="165"/>
      <c r="S1526" s="165" t="s">
        <v>243</v>
      </c>
      <c r="T1526" s="165" t="s">
        <v>221</v>
      </c>
      <c r="U1526" s="165">
        <v>0</v>
      </c>
      <c r="V1526" s="165">
        <f t="shared" si="62"/>
        <v>0</v>
      </c>
      <c r="W1526" s="165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 t="s">
        <v>282</v>
      </c>
      <c r="AH1526" s="166"/>
      <c r="AI1526" s="166"/>
      <c r="AJ1526" s="166"/>
      <c r="AK1526" s="166"/>
      <c r="AL1526" s="166"/>
      <c r="AM1526" s="166"/>
      <c r="AN1526" s="166"/>
      <c r="AO1526" s="166"/>
      <c r="AP1526" s="166"/>
      <c r="AQ1526" s="166"/>
      <c r="AR1526" s="166"/>
      <c r="AS1526" s="166"/>
      <c r="AT1526" s="166"/>
      <c r="AU1526" s="166"/>
      <c r="AV1526" s="166"/>
      <c r="AW1526" s="166"/>
      <c r="AX1526" s="166"/>
      <c r="AY1526" s="166"/>
      <c r="AZ1526" s="166"/>
      <c r="BA1526" s="166"/>
      <c r="BB1526" s="166"/>
      <c r="BC1526" s="166"/>
      <c r="BD1526" s="166"/>
      <c r="BE1526" s="166"/>
      <c r="BF1526" s="166"/>
      <c r="BG1526" s="166"/>
      <c r="BH1526" s="166"/>
    </row>
    <row r="1527" spans="1:60" ht="22.5" outlineLevel="1">
      <c r="A1527" s="157">
        <v>510</v>
      </c>
      <c r="B1527" s="158" t="s">
        <v>2055</v>
      </c>
      <c r="C1527" s="159" t="s">
        <v>2056</v>
      </c>
      <c r="D1527" s="160" t="s">
        <v>301</v>
      </c>
      <c r="E1527" s="161">
        <v>10</v>
      </c>
      <c r="F1527" s="162"/>
      <c r="G1527" s="163">
        <f t="shared" si="56"/>
        <v>0</v>
      </c>
      <c r="H1527" s="164"/>
      <c r="I1527" s="165">
        <f t="shared" si="57"/>
        <v>0</v>
      </c>
      <c r="J1527" s="164"/>
      <c r="K1527" s="165">
        <f t="shared" si="58"/>
        <v>0</v>
      </c>
      <c r="L1527" s="165">
        <v>21</v>
      </c>
      <c r="M1527" s="165">
        <f t="shared" si="59"/>
        <v>0</v>
      </c>
      <c r="N1527" s="165">
        <v>0</v>
      </c>
      <c r="O1527" s="165">
        <f t="shared" si="60"/>
        <v>0</v>
      </c>
      <c r="P1527" s="165">
        <v>0</v>
      </c>
      <c r="Q1527" s="165">
        <f t="shared" si="61"/>
        <v>0</v>
      </c>
      <c r="R1527" s="165"/>
      <c r="S1527" s="165" t="s">
        <v>243</v>
      </c>
      <c r="T1527" s="165" t="s">
        <v>221</v>
      </c>
      <c r="U1527" s="165">
        <v>0</v>
      </c>
      <c r="V1527" s="165">
        <f t="shared" si="62"/>
        <v>0</v>
      </c>
      <c r="W1527" s="165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 t="s">
        <v>282</v>
      </c>
      <c r="AH1527" s="166"/>
      <c r="AI1527" s="166"/>
      <c r="AJ1527" s="166"/>
      <c r="AK1527" s="166"/>
      <c r="AL1527" s="166"/>
      <c r="AM1527" s="166"/>
      <c r="AN1527" s="166"/>
      <c r="AO1527" s="166"/>
      <c r="AP1527" s="166"/>
      <c r="AQ1527" s="166"/>
      <c r="AR1527" s="166"/>
      <c r="AS1527" s="166"/>
      <c r="AT1527" s="166"/>
      <c r="AU1527" s="166"/>
      <c r="AV1527" s="166"/>
      <c r="AW1527" s="166"/>
      <c r="AX1527" s="166"/>
      <c r="AY1527" s="166"/>
      <c r="AZ1527" s="166"/>
      <c r="BA1527" s="166"/>
      <c r="BB1527" s="166"/>
      <c r="BC1527" s="166"/>
      <c r="BD1527" s="166"/>
      <c r="BE1527" s="166"/>
      <c r="BF1527" s="166"/>
      <c r="BG1527" s="166"/>
      <c r="BH1527" s="166"/>
    </row>
    <row r="1528" spans="1:60" ht="12.75" outlineLevel="1">
      <c r="A1528" s="157">
        <v>511</v>
      </c>
      <c r="B1528" s="158" t="s">
        <v>2057</v>
      </c>
      <c r="C1528" s="159" t="s">
        <v>2058</v>
      </c>
      <c r="D1528" s="160" t="s">
        <v>301</v>
      </c>
      <c r="E1528" s="161">
        <v>1</v>
      </c>
      <c r="F1528" s="162"/>
      <c r="G1528" s="163">
        <f t="shared" si="56"/>
        <v>0</v>
      </c>
      <c r="H1528" s="164"/>
      <c r="I1528" s="165">
        <f t="shared" si="57"/>
        <v>0</v>
      </c>
      <c r="J1528" s="164"/>
      <c r="K1528" s="165">
        <f t="shared" si="58"/>
        <v>0</v>
      </c>
      <c r="L1528" s="165">
        <v>21</v>
      </c>
      <c r="M1528" s="165">
        <f t="shared" si="59"/>
        <v>0</v>
      </c>
      <c r="N1528" s="165">
        <v>0</v>
      </c>
      <c r="O1528" s="165">
        <f t="shared" si="60"/>
        <v>0</v>
      </c>
      <c r="P1528" s="165">
        <v>0</v>
      </c>
      <c r="Q1528" s="165">
        <f t="shared" si="61"/>
        <v>0</v>
      </c>
      <c r="R1528" s="165"/>
      <c r="S1528" s="165" t="s">
        <v>243</v>
      </c>
      <c r="T1528" s="165" t="s">
        <v>221</v>
      </c>
      <c r="U1528" s="165">
        <v>0</v>
      </c>
      <c r="V1528" s="165">
        <f t="shared" si="62"/>
        <v>0</v>
      </c>
      <c r="W1528" s="165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 t="s">
        <v>282</v>
      </c>
      <c r="AH1528" s="166"/>
      <c r="AI1528" s="166"/>
      <c r="AJ1528" s="166"/>
      <c r="AK1528" s="166"/>
      <c r="AL1528" s="166"/>
      <c r="AM1528" s="166"/>
      <c r="AN1528" s="166"/>
      <c r="AO1528" s="166"/>
      <c r="AP1528" s="166"/>
      <c r="AQ1528" s="166"/>
      <c r="AR1528" s="166"/>
      <c r="AS1528" s="166"/>
      <c r="AT1528" s="166"/>
      <c r="AU1528" s="166"/>
      <c r="AV1528" s="166"/>
      <c r="AW1528" s="166"/>
      <c r="AX1528" s="166"/>
      <c r="AY1528" s="166"/>
      <c r="AZ1528" s="166"/>
      <c r="BA1528" s="166"/>
      <c r="BB1528" s="166"/>
      <c r="BC1528" s="166"/>
      <c r="BD1528" s="166"/>
      <c r="BE1528" s="166"/>
      <c r="BF1528" s="166"/>
      <c r="BG1528" s="166"/>
      <c r="BH1528" s="166"/>
    </row>
    <row r="1529" spans="1:60" ht="22.5" outlineLevel="1">
      <c r="A1529" s="157">
        <v>512</v>
      </c>
      <c r="B1529" s="158" t="s">
        <v>2059</v>
      </c>
      <c r="C1529" s="159" t="s">
        <v>2060</v>
      </c>
      <c r="D1529" s="160" t="s">
        <v>301</v>
      </c>
      <c r="E1529" s="161">
        <v>6</v>
      </c>
      <c r="F1529" s="162"/>
      <c r="G1529" s="163">
        <f t="shared" si="56"/>
        <v>0</v>
      </c>
      <c r="H1529" s="164"/>
      <c r="I1529" s="165">
        <f t="shared" si="57"/>
        <v>0</v>
      </c>
      <c r="J1529" s="164"/>
      <c r="K1529" s="165">
        <f t="shared" si="58"/>
        <v>0</v>
      </c>
      <c r="L1529" s="165">
        <v>21</v>
      </c>
      <c r="M1529" s="165">
        <f t="shared" si="59"/>
        <v>0</v>
      </c>
      <c r="N1529" s="165">
        <v>0</v>
      </c>
      <c r="O1529" s="165">
        <f t="shared" si="60"/>
        <v>0</v>
      </c>
      <c r="P1529" s="165">
        <v>0</v>
      </c>
      <c r="Q1529" s="165">
        <f t="shared" si="61"/>
        <v>0</v>
      </c>
      <c r="R1529" s="165"/>
      <c r="S1529" s="165" t="s">
        <v>243</v>
      </c>
      <c r="T1529" s="165" t="s">
        <v>221</v>
      </c>
      <c r="U1529" s="165">
        <v>0</v>
      </c>
      <c r="V1529" s="165">
        <f t="shared" si="62"/>
        <v>0</v>
      </c>
      <c r="W1529" s="165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 t="s">
        <v>227</v>
      </c>
      <c r="AH1529" s="166"/>
      <c r="AI1529" s="166"/>
      <c r="AJ1529" s="166"/>
      <c r="AK1529" s="166"/>
      <c r="AL1529" s="166"/>
      <c r="AM1529" s="166"/>
      <c r="AN1529" s="166"/>
      <c r="AO1529" s="166"/>
      <c r="AP1529" s="166"/>
      <c r="AQ1529" s="166"/>
      <c r="AR1529" s="166"/>
      <c r="AS1529" s="166"/>
      <c r="AT1529" s="166"/>
      <c r="AU1529" s="166"/>
      <c r="AV1529" s="166"/>
      <c r="AW1529" s="166"/>
      <c r="AX1529" s="166"/>
      <c r="AY1529" s="166"/>
      <c r="AZ1529" s="166"/>
      <c r="BA1529" s="166"/>
      <c r="BB1529" s="166"/>
      <c r="BC1529" s="166"/>
      <c r="BD1529" s="166"/>
      <c r="BE1529" s="166"/>
      <c r="BF1529" s="166"/>
      <c r="BG1529" s="166"/>
      <c r="BH1529" s="166"/>
    </row>
    <row r="1530" spans="1:60" ht="12.75" outlineLevel="1">
      <c r="A1530" s="157">
        <v>513</v>
      </c>
      <c r="B1530" s="158" t="s">
        <v>2061</v>
      </c>
      <c r="C1530" s="159" t="s">
        <v>2062</v>
      </c>
      <c r="D1530" s="160" t="s">
        <v>301</v>
      </c>
      <c r="E1530" s="161">
        <v>2</v>
      </c>
      <c r="F1530" s="162"/>
      <c r="G1530" s="163">
        <f t="shared" si="56"/>
        <v>0</v>
      </c>
      <c r="H1530" s="164"/>
      <c r="I1530" s="165">
        <f t="shared" si="57"/>
        <v>0</v>
      </c>
      <c r="J1530" s="164"/>
      <c r="K1530" s="165">
        <f t="shared" si="58"/>
        <v>0</v>
      </c>
      <c r="L1530" s="165">
        <v>21</v>
      </c>
      <c r="M1530" s="165">
        <f t="shared" si="59"/>
        <v>0</v>
      </c>
      <c r="N1530" s="165">
        <v>0</v>
      </c>
      <c r="O1530" s="165">
        <f t="shared" si="60"/>
        <v>0</v>
      </c>
      <c r="P1530" s="165">
        <v>0</v>
      </c>
      <c r="Q1530" s="165">
        <f t="shared" si="61"/>
        <v>0</v>
      </c>
      <c r="R1530" s="165"/>
      <c r="S1530" s="165" t="s">
        <v>243</v>
      </c>
      <c r="T1530" s="165" t="s">
        <v>221</v>
      </c>
      <c r="U1530" s="165">
        <v>0</v>
      </c>
      <c r="V1530" s="165">
        <f t="shared" si="62"/>
        <v>0</v>
      </c>
      <c r="W1530" s="165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 t="s">
        <v>282</v>
      </c>
      <c r="AH1530" s="166"/>
      <c r="AI1530" s="166"/>
      <c r="AJ1530" s="166"/>
      <c r="AK1530" s="166"/>
      <c r="AL1530" s="166"/>
      <c r="AM1530" s="166"/>
      <c r="AN1530" s="166"/>
      <c r="AO1530" s="166"/>
      <c r="AP1530" s="166"/>
      <c r="AQ1530" s="166"/>
      <c r="AR1530" s="166"/>
      <c r="AS1530" s="166"/>
      <c r="AT1530" s="166"/>
      <c r="AU1530" s="166"/>
      <c r="AV1530" s="166"/>
      <c r="AW1530" s="166"/>
      <c r="AX1530" s="166"/>
      <c r="AY1530" s="166"/>
      <c r="AZ1530" s="166"/>
      <c r="BA1530" s="166"/>
      <c r="BB1530" s="166"/>
      <c r="BC1530" s="166"/>
      <c r="BD1530" s="166"/>
      <c r="BE1530" s="166"/>
      <c r="BF1530" s="166"/>
      <c r="BG1530" s="166"/>
      <c r="BH1530" s="166"/>
    </row>
    <row r="1531" spans="1:60" ht="22.5" outlineLevel="1">
      <c r="A1531" s="157">
        <v>514</v>
      </c>
      <c r="B1531" s="158" t="s">
        <v>2063</v>
      </c>
      <c r="C1531" s="159" t="s">
        <v>2064</v>
      </c>
      <c r="D1531" s="160" t="s">
        <v>301</v>
      </c>
      <c r="E1531" s="161">
        <v>1</v>
      </c>
      <c r="F1531" s="162"/>
      <c r="G1531" s="163">
        <f t="shared" si="56"/>
        <v>0</v>
      </c>
      <c r="H1531" s="164"/>
      <c r="I1531" s="165">
        <f t="shared" si="57"/>
        <v>0</v>
      </c>
      <c r="J1531" s="164"/>
      <c r="K1531" s="165">
        <f t="shared" si="58"/>
        <v>0</v>
      </c>
      <c r="L1531" s="165">
        <v>21</v>
      </c>
      <c r="M1531" s="165">
        <f t="shared" si="59"/>
        <v>0</v>
      </c>
      <c r="N1531" s="165">
        <v>0</v>
      </c>
      <c r="O1531" s="165">
        <f t="shared" si="60"/>
        <v>0</v>
      </c>
      <c r="P1531" s="165">
        <v>0</v>
      </c>
      <c r="Q1531" s="165">
        <f t="shared" si="61"/>
        <v>0</v>
      </c>
      <c r="R1531" s="165"/>
      <c r="S1531" s="165" t="s">
        <v>243</v>
      </c>
      <c r="T1531" s="165" t="s">
        <v>221</v>
      </c>
      <c r="U1531" s="165">
        <v>0</v>
      </c>
      <c r="V1531" s="165">
        <f t="shared" si="62"/>
        <v>0</v>
      </c>
      <c r="W1531" s="165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 t="s">
        <v>282</v>
      </c>
      <c r="AH1531" s="166"/>
      <c r="AI1531" s="166"/>
      <c r="AJ1531" s="166"/>
      <c r="AK1531" s="166"/>
      <c r="AL1531" s="166"/>
      <c r="AM1531" s="166"/>
      <c r="AN1531" s="166"/>
      <c r="AO1531" s="166"/>
      <c r="AP1531" s="166"/>
      <c r="AQ1531" s="166"/>
      <c r="AR1531" s="166"/>
      <c r="AS1531" s="166"/>
      <c r="AT1531" s="166"/>
      <c r="AU1531" s="166"/>
      <c r="AV1531" s="166"/>
      <c r="AW1531" s="166"/>
      <c r="AX1531" s="166"/>
      <c r="AY1531" s="166"/>
      <c r="AZ1531" s="166"/>
      <c r="BA1531" s="166"/>
      <c r="BB1531" s="166"/>
      <c r="BC1531" s="166"/>
      <c r="BD1531" s="166"/>
      <c r="BE1531" s="166"/>
      <c r="BF1531" s="166"/>
      <c r="BG1531" s="166"/>
      <c r="BH1531" s="166"/>
    </row>
    <row r="1532" spans="1:60" ht="12.75" outlineLevel="1">
      <c r="A1532" s="157">
        <v>515</v>
      </c>
      <c r="B1532" s="158" t="s">
        <v>2065</v>
      </c>
      <c r="C1532" s="159" t="s">
        <v>2066</v>
      </c>
      <c r="D1532" s="160" t="s">
        <v>301</v>
      </c>
      <c r="E1532" s="161">
        <v>250</v>
      </c>
      <c r="F1532" s="162"/>
      <c r="G1532" s="163">
        <f t="shared" si="56"/>
        <v>0</v>
      </c>
      <c r="H1532" s="164"/>
      <c r="I1532" s="165">
        <f t="shared" si="57"/>
        <v>0</v>
      </c>
      <c r="J1532" s="164"/>
      <c r="K1532" s="165">
        <f t="shared" si="58"/>
        <v>0</v>
      </c>
      <c r="L1532" s="165">
        <v>21</v>
      </c>
      <c r="M1532" s="165">
        <f t="shared" si="59"/>
        <v>0</v>
      </c>
      <c r="N1532" s="165">
        <v>0</v>
      </c>
      <c r="O1532" s="165">
        <f t="shared" si="60"/>
        <v>0</v>
      </c>
      <c r="P1532" s="165">
        <v>0</v>
      </c>
      <c r="Q1532" s="165">
        <f t="shared" si="61"/>
        <v>0</v>
      </c>
      <c r="R1532" s="165"/>
      <c r="S1532" s="165" t="s">
        <v>243</v>
      </c>
      <c r="T1532" s="165" t="s">
        <v>221</v>
      </c>
      <c r="U1532" s="165">
        <v>0</v>
      </c>
      <c r="V1532" s="165">
        <f t="shared" si="62"/>
        <v>0</v>
      </c>
      <c r="W1532" s="165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 t="s">
        <v>282</v>
      </c>
      <c r="AH1532" s="166"/>
      <c r="AI1532" s="166"/>
      <c r="AJ1532" s="166"/>
      <c r="AK1532" s="166"/>
      <c r="AL1532" s="166"/>
      <c r="AM1532" s="166"/>
      <c r="AN1532" s="166"/>
      <c r="AO1532" s="166"/>
      <c r="AP1532" s="166"/>
      <c r="AQ1532" s="166"/>
      <c r="AR1532" s="166"/>
      <c r="AS1532" s="166"/>
      <c r="AT1532" s="166"/>
      <c r="AU1532" s="166"/>
      <c r="AV1532" s="166"/>
      <c r="AW1532" s="166"/>
      <c r="AX1532" s="166"/>
      <c r="AY1532" s="166"/>
      <c r="AZ1532" s="166"/>
      <c r="BA1532" s="166"/>
      <c r="BB1532" s="166"/>
      <c r="BC1532" s="166"/>
      <c r="BD1532" s="166"/>
      <c r="BE1532" s="166"/>
      <c r="BF1532" s="166"/>
      <c r="BG1532" s="166"/>
      <c r="BH1532" s="166"/>
    </row>
    <row r="1533" spans="1:60" ht="22.5" outlineLevel="1">
      <c r="A1533" s="157">
        <v>516</v>
      </c>
      <c r="B1533" s="158" t="s">
        <v>2067</v>
      </c>
      <c r="C1533" s="159" t="s">
        <v>2068</v>
      </c>
      <c r="D1533" s="160" t="s">
        <v>294</v>
      </c>
      <c r="E1533" s="161">
        <v>30</v>
      </c>
      <c r="F1533" s="162"/>
      <c r="G1533" s="163">
        <f t="shared" si="56"/>
        <v>0</v>
      </c>
      <c r="H1533" s="164"/>
      <c r="I1533" s="165">
        <f t="shared" si="57"/>
        <v>0</v>
      </c>
      <c r="J1533" s="164"/>
      <c r="K1533" s="165">
        <f t="shared" si="58"/>
        <v>0</v>
      </c>
      <c r="L1533" s="165">
        <v>21</v>
      </c>
      <c r="M1533" s="165">
        <f t="shared" si="59"/>
        <v>0</v>
      </c>
      <c r="N1533" s="165">
        <v>0</v>
      </c>
      <c r="O1533" s="165">
        <f t="shared" si="60"/>
        <v>0</v>
      </c>
      <c r="P1533" s="165">
        <v>0</v>
      </c>
      <c r="Q1533" s="165">
        <f t="shared" si="61"/>
        <v>0</v>
      </c>
      <c r="R1533" s="165"/>
      <c r="S1533" s="165" t="s">
        <v>243</v>
      </c>
      <c r="T1533" s="165" t="s">
        <v>221</v>
      </c>
      <c r="U1533" s="165">
        <v>0</v>
      </c>
      <c r="V1533" s="165">
        <f t="shared" si="62"/>
        <v>0</v>
      </c>
      <c r="W1533" s="165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 t="s">
        <v>282</v>
      </c>
      <c r="AH1533" s="166"/>
      <c r="AI1533" s="166"/>
      <c r="AJ1533" s="166"/>
      <c r="AK1533" s="166"/>
      <c r="AL1533" s="166"/>
      <c r="AM1533" s="166"/>
      <c r="AN1533" s="166"/>
      <c r="AO1533" s="166"/>
      <c r="AP1533" s="166"/>
      <c r="AQ1533" s="166"/>
      <c r="AR1533" s="166"/>
      <c r="AS1533" s="166"/>
      <c r="AT1533" s="166"/>
      <c r="AU1533" s="166"/>
      <c r="AV1533" s="166"/>
      <c r="AW1533" s="166"/>
      <c r="AX1533" s="166"/>
      <c r="AY1533" s="166"/>
      <c r="AZ1533" s="166"/>
      <c r="BA1533" s="166"/>
      <c r="BB1533" s="166"/>
      <c r="BC1533" s="166"/>
      <c r="BD1533" s="166"/>
      <c r="BE1533" s="166"/>
      <c r="BF1533" s="166"/>
      <c r="BG1533" s="166"/>
      <c r="BH1533" s="166"/>
    </row>
    <row r="1534" spans="1:60" ht="22.5" outlineLevel="1">
      <c r="A1534" s="157">
        <v>517</v>
      </c>
      <c r="B1534" s="158" t="s">
        <v>2069</v>
      </c>
      <c r="C1534" s="159" t="s">
        <v>2070</v>
      </c>
      <c r="D1534" s="160" t="s">
        <v>294</v>
      </c>
      <c r="E1534" s="161">
        <v>15</v>
      </c>
      <c r="F1534" s="162"/>
      <c r="G1534" s="163">
        <f t="shared" si="56"/>
        <v>0</v>
      </c>
      <c r="H1534" s="164"/>
      <c r="I1534" s="165">
        <f t="shared" si="57"/>
        <v>0</v>
      </c>
      <c r="J1534" s="164"/>
      <c r="K1534" s="165">
        <f t="shared" si="58"/>
        <v>0</v>
      </c>
      <c r="L1534" s="165">
        <v>21</v>
      </c>
      <c r="M1534" s="165">
        <f t="shared" si="59"/>
        <v>0</v>
      </c>
      <c r="N1534" s="165">
        <v>0</v>
      </c>
      <c r="O1534" s="165">
        <f t="shared" si="60"/>
        <v>0</v>
      </c>
      <c r="P1534" s="165">
        <v>0</v>
      </c>
      <c r="Q1534" s="165">
        <f t="shared" si="61"/>
        <v>0</v>
      </c>
      <c r="R1534" s="165"/>
      <c r="S1534" s="165" t="s">
        <v>243</v>
      </c>
      <c r="T1534" s="165" t="s">
        <v>221</v>
      </c>
      <c r="U1534" s="165">
        <v>0</v>
      </c>
      <c r="V1534" s="165">
        <f t="shared" si="62"/>
        <v>0</v>
      </c>
      <c r="W1534" s="165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 t="s">
        <v>282</v>
      </c>
      <c r="AH1534" s="166"/>
      <c r="AI1534" s="166"/>
      <c r="AJ1534" s="166"/>
      <c r="AK1534" s="166"/>
      <c r="AL1534" s="166"/>
      <c r="AM1534" s="166"/>
      <c r="AN1534" s="166"/>
      <c r="AO1534" s="166"/>
      <c r="AP1534" s="166"/>
      <c r="AQ1534" s="166"/>
      <c r="AR1534" s="166"/>
      <c r="AS1534" s="166"/>
      <c r="AT1534" s="166"/>
      <c r="AU1534" s="166"/>
      <c r="AV1534" s="166"/>
      <c r="AW1534" s="166"/>
      <c r="AX1534" s="166"/>
      <c r="AY1534" s="166"/>
      <c r="AZ1534" s="166"/>
      <c r="BA1534" s="166"/>
      <c r="BB1534" s="166"/>
      <c r="BC1534" s="166"/>
      <c r="BD1534" s="166"/>
      <c r="BE1534" s="166"/>
      <c r="BF1534" s="166"/>
      <c r="BG1534" s="166"/>
      <c r="BH1534" s="166"/>
    </row>
    <row r="1535" spans="1:60" ht="22.5" outlineLevel="1">
      <c r="A1535" s="157">
        <v>518</v>
      </c>
      <c r="B1535" s="158" t="s">
        <v>2071</v>
      </c>
      <c r="C1535" s="159" t="s">
        <v>2072</v>
      </c>
      <c r="D1535" s="160" t="s">
        <v>294</v>
      </c>
      <c r="E1535" s="161">
        <v>200</v>
      </c>
      <c r="F1535" s="162"/>
      <c r="G1535" s="163">
        <f aca="true" t="shared" si="63" ref="G1535:G1566">ROUND(E1535*F1535,2)</f>
        <v>0</v>
      </c>
      <c r="H1535" s="164"/>
      <c r="I1535" s="165">
        <f aca="true" t="shared" si="64" ref="I1535:I1566">ROUND(E1535*H1535,2)</f>
        <v>0</v>
      </c>
      <c r="J1535" s="164"/>
      <c r="K1535" s="165">
        <f aca="true" t="shared" si="65" ref="K1535:K1566">ROUND(E1535*J1535,2)</f>
        <v>0</v>
      </c>
      <c r="L1535" s="165">
        <v>21</v>
      </c>
      <c r="M1535" s="165">
        <f aca="true" t="shared" si="66" ref="M1535:M1566">G1535*(1+L1535/100)</f>
        <v>0</v>
      </c>
      <c r="N1535" s="165">
        <v>0</v>
      </c>
      <c r="O1535" s="165">
        <f aca="true" t="shared" si="67" ref="O1535:O1566">ROUND(E1535*N1535,2)</f>
        <v>0</v>
      </c>
      <c r="P1535" s="165">
        <v>0</v>
      </c>
      <c r="Q1535" s="165">
        <f aca="true" t="shared" si="68" ref="Q1535:Q1566">ROUND(E1535*P1535,2)</f>
        <v>0</v>
      </c>
      <c r="R1535" s="165"/>
      <c r="S1535" s="165" t="s">
        <v>243</v>
      </c>
      <c r="T1535" s="165" t="s">
        <v>221</v>
      </c>
      <c r="U1535" s="165">
        <v>0</v>
      </c>
      <c r="V1535" s="165">
        <f aca="true" t="shared" si="69" ref="V1535:V1566">ROUND(E1535*U1535,2)</f>
        <v>0</v>
      </c>
      <c r="W1535" s="165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 t="s">
        <v>282</v>
      </c>
      <c r="AH1535" s="166"/>
      <c r="AI1535" s="166"/>
      <c r="AJ1535" s="166"/>
      <c r="AK1535" s="166"/>
      <c r="AL1535" s="166"/>
      <c r="AM1535" s="166"/>
      <c r="AN1535" s="166"/>
      <c r="AO1535" s="166"/>
      <c r="AP1535" s="166"/>
      <c r="AQ1535" s="166"/>
      <c r="AR1535" s="166"/>
      <c r="AS1535" s="166"/>
      <c r="AT1535" s="166"/>
      <c r="AU1535" s="166"/>
      <c r="AV1535" s="166"/>
      <c r="AW1535" s="166"/>
      <c r="AX1535" s="166"/>
      <c r="AY1535" s="166"/>
      <c r="AZ1535" s="166"/>
      <c r="BA1535" s="166"/>
      <c r="BB1535" s="166"/>
      <c r="BC1535" s="166"/>
      <c r="BD1535" s="166"/>
      <c r="BE1535" s="166"/>
      <c r="BF1535" s="166"/>
      <c r="BG1535" s="166"/>
      <c r="BH1535" s="166"/>
    </row>
    <row r="1536" spans="1:60" ht="12.75" outlineLevel="1">
      <c r="A1536" s="157">
        <v>519</v>
      </c>
      <c r="B1536" s="158" t="s">
        <v>2073</v>
      </c>
      <c r="C1536" s="159" t="s">
        <v>2074</v>
      </c>
      <c r="D1536" s="160" t="s">
        <v>301</v>
      </c>
      <c r="E1536" s="161">
        <v>3</v>
      </c>
      <c r="F1536" s="162"/>
      <c r="G1536" s="163">
        <f t="shared" si="63"/>
        <v>0</v>
      </c>
      <c r="H1536" s="164"/>
      <c r="I1536" s="165">
        <f t="shared" si="64"/>
        <v>0</v>
      </c>
      <c r="J1536" s="164"/>
      <c r="K1536" s="165">
        <f t="shared" si="65"/>
        <v>0</v>
      </c>
      <c r="L1536" s="165">
        <v>21</v>
      </c>
      <c r="M1536" s="165">
        <f t="shared" si="66"/>
        <v>0</v>
      </c>
      <c r="N1536" s="165">
        <v>0</v>
      </c>
      <c r="O1536" s="165">
        <f t="shared" si="67"/>
        <v>0</v>
      </c>
      <c r="P1536" s="165">
        <v>0</v>
      </c>
      <c r="Q1536" s="165">
        <f t="shared" si="68"/>
        <v>0</v>
      </c>
      <c r="R1536" s="165"/>
      <c r="S1536" s="165" t="s">
        <v>243</v>
      </c>
      <c r="T1536" s="165" t="s">
        <v>221</v>
      </c>
      <c r="U1536" s="165">
        <v>0</v>
      </c>
      <c r="V1536" s="165">
        <f t="shared" si="69"/>
        <v>0</v>
      </c>
      <c r="W1536" s="165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 t="s">
        <v>282</v>
      </c>
      <c r="AH1536" s="166"/>
      <c r="AI1536" s="166"/>
      <c r="AJ1536" s="166"/>
      <c r="AK1536" s="166"/>
      <c r="AL1536" s="166"/>
      <c r="AM1536" s="166"/>
      <c r="AN1536" s="166"/>
      <c r="AO1536" s="166"/>
      <c r="AP1536" s="166"/>
      <c r="AQ1536" s="166"/>
      <c r="AR1536" s="166"/>
      <c r="AS1536" s="166"/>
      <c r="AT1536" s="166"/>
      <c r="AU1536" s="166"/>
      <c r="AV1536" s="166"/>
      <c r="AW1536" s="166"/>
      <c r="AX1536" s="166"/>
      <c r="AY1536" s="166"/>
      <c r="AZ1536" s="166"/>
      <c r="BA1536" s="166"/>
      <c r="BB1536" s="166"/>
      <c r="BC1536" s="166"/>
      <c r="BD1536" s="166"/>
      <c r="BE1536" s="166"/>
      <c r="BF1536" s="166"/>
      <c r="BG1536" s="166"/>
      <c r="BH1536" s="166"/>
    </row>
    <row r="1537" spans="1:60" ht="22.5" outlineLevel="1">
      <c r="A1537" s="157">
        <v>520</v>
      </c>
      <c r="B1537" s="158" t="s">
        <v>2075</v>
      </c>
      <c r="C1537" s="159" t="s">
        <v>2076</v>
      </c>
      <c r="D1537" s="160" t="s">
        <v>301</v>
      </c>
      <c r="E1537" s="161">
        <v>25</v>
      </c>
      <c r="F1537" s="162"/>
      <c r="G1537" s="163">
        <f t="shared" si="63"/>
        <v>0</v>
      </c>
      <c r="H1537" s="164"/>
      <c r="I1537" s="165">
        <f t="shared" si="64"/>
        <v>0</v>
      </c>
      <c r="J1537" s="164"/>
      <c r="K1537" s="165">
        <f t="shared" si="65"/>
        <v>0</v>
      </c>
      <c r="L1537" s="165">
        <v>21</v>
      </c>
      <c r="M1537" s="165">
        <f t="shared" si="66"/>
        <v>0</v>
      </c>
      <c r="N1537" s="165">
        <v>0</v>
      </c>
      <c r="O1537" s="165">
        <f t="shared" si="67"/>
        <v>0</v>
      </c>
      <c r="P1537" s="165">
        <v>0</v>
      </c>
      <c r="Q1537" s="165">
        <f t="shared" si="68"/>
        <v>0</v>
      </c>
      <c r="R1537" s="165"/>
      <c r="S1537" s="165" t="s">
        <v>243</v>
      </c>
      <c r="T1537" s="165" t="s">
        <v>221</v>
      </c>
      <c r="U1537" s="165">
        <v>0</v>
      </c>
      <c r="V1537" s="165">
        <f t="shared" si="69"/>
        <v>0</v>
      </c>
      <c r="W1537" s="165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 t="s">
        <v>282</v>
      </c>
      <c r="AH1537" s="166"/>
      <c r="AI1537" s="166"/>
      <c r="AJ1537" s="166"/>
      <c r="AK1537" s="166"/>
      <c r="AL1537" s="166"/>
      <c r="AM1537" s="166"/>
      <c r="AN1537" s="166"/>
      <c r="AO1537" s="166"/>
      <c r="AP1537" s="166"/>
      <c r="AQ1537" s="166"/>
      <c r="AR1537" s="166"/>
      <c r="AS1537" s="166"/>
      <c r="AT1537" s="166"/>
      <c r="AU1537" s="166"/>
      <c r="AV1537" s="166"/>
      <c r="AW1537" s="166"/>
      <c r="AX1537" s="166"/>
      <c r="AY1537" s="166"/>
      <c r="AZ1537" s="166"/>
      <c r="BA1537" s="166"/>
      <c r="BB1537" s="166"/>
      <c r="BC1537" s="166"/>
      <c r="BD1537" s="166"/>
      <c r="BE1537" s="166"/>
      <c r="BF1537" s="166"/>
      <c r="BG1537" s="166"/>
      <c r="BH1537" s="166"/>
    </row>
    <row r="1538" spans="1:60" ht="22.5" outlineLevel="1">
      <c r="A1538" s="157">
        <v>521</v>
      </c>
      <c r="B1538" s="158" t="s">
        <v>2077</v>
      </c>
      <c r="C1538" s="159" t="s">
        <v>2078</v>
      </c>
      <c r="D1538" s="160" t="s">
        <v>301</v>
      </c>
      <c r="E1538" s="161">
        <v>20</v>
      </c>
      <c r="F1538" s="162"/>
      <c r="G1538" s="163">
        <f t="shared" si="63"/>
        <v>0</v>
      </c>
      <c r="H1538" s="164"/>
      <c r="I1538" s="165">
        <f t="shared" si="64"/>
        <v>0</v>
      </c>
      <c r="J1538" s="164"/>
      <c r="K1538" s="165">
        <f t="shared" si="65"/>
        <v>0</v>
      </c>
      <c r="L1538" s="165">
        <v>21</v>
      </c>
      <c r="M1538" s="165">
        <f t="shared" si="66"/>
        <v>0</v>
      </c>
      <c r="N1538" s="165">
        <v>0</v>
      </c>
      <c r="O1538" s="165">
        <f t="shared" si="67"/>
        <v>0</v>
      </c>
      <c r="P1538" s="165">
        <v>0</v>
      </c>
      <c r="Q1538" s="165">
        <f t="shared" si="68"/>
        <v>0</v>
      </c>
      <c r="R1538" s="165"/>
      <c r="S1538" s="165" t="s">
        <v>243</v>
      </c>
      <c r="T1538" s="165" t="s">
        <v>221</v>
      </c>
      <c r="U1538" s="165">
        <v>0</v>
      </c>
      <c r="V1538" s="165">
        <f t="shared" si="69"/>
        <v>0</v>
      </c>
      <c r="W1538" s="165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 t="s">
        <v>282</v>
      </c>
      <c r="AH1538" s="166"/>
      <c r="AI1538" s="166"/>
      <c r="AJ1538" s="166"/>
      <c r="AK1538" s="166"/>
      <c r="AL1538" s="166"/>
      <c r="AM1538" s="166"/>
      <c r="AN1538" s="166"/>
      <c r="AO1538" s="166"/>
      <c r="AP1538" s="166"/>
      <c r="AQ1538" s="166"/>
      <c r="AR1538" s="166"/>
      <c r="AS1538" s="166"/>
      <c r="AT1538" s="166"/>
      <c r="AU1538" s="166"/>
      <c r="AV1538" s="166"/>
      <c r="AW1538" s="166"/>
      <c r="AX1538" s="166"/>
      <c r="AY1538" s="166"/>
      <c r="AZ1538" s="166"/>
      <c r="BA1538" s="166"/>
      <c r="BB1538" s="166"/>
      <c r="BC1538" s="166"/>
      <c r="BD1538" s="166"/>
      <c r="BE1538" s="166"/>
      <c r="BF1538" s="166"/>
      <c r="BG1538" s="166"/>
      <c r="BH1538" s="166"/>
    </row>
    <row r="1539" spans="1:60" ht="12.75" outlineLevel="1">
      <c r="A1539" s="157">
        <v>522</v>
      </c>
      <c r="B1539" s="158" t="s">
        <v>2079</v>
      </c>
      <c r="C1539" s="159" t="s">
        <v>2080</v>
      </c>
      <c r="D1539" s="160" t="s">
        <v>301</v>
      </c>
      <c r="E1539" s="161">
        <v>10</v>
      </c>
      <c r="F1539" s="162"/>
      <c r="G1539" s="163">
        <f t="shared" si="63"/>
        <v>0</v>
      </c>
      <c r="H1539" s="164"/>
      <c r="I1539" s="165">
        <f t="shared" si="64"/>
        <v>0</v>
      </c>
      <c r="J1539" s="164"/>
      <c r="K1539" s="165">
        <f t="shared" si="65"/>
        <v>0</v>
      </c>
      <c r="L1539" s="165">
        <v>21</v>
      </c>
      <c r="M1539" s="165">
        <f t="shared" si="66"/>
        <v>0</v>
      </c>
      <c r="N1539" s="165">
        <v>0</v>
      </c>
      <c r="O1539" s="165">
        <f t="shared" si="67"/>
        <v>0</v>
      </c>
      <c r="P1539" s="165">
        <v>0</v>
      </c>
      <c r="Q1539" s="165">
        <f t="shared" si="68"/>
        <v>0</v>
      </c>
      <c r="R1539" s="165"/>
      <c r="S1539" s="165" t="s">
        <v>243</v>
      </c>
      <c r="T1539" s="165" t="s">
        <v>221</v>
      </c>
      <c r="U1539" s="165">
        <v>0</v>
      </c>
      <c r="V1539" s="165">
        <f t="shared" si="69"/>
        <v>0</v>
      </c>
      <c r="W1539" s="165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 t="s">
        <v>282</v>
      </c>
      <c r="AH1539" s="166"/>
      <c r="AI1539" s="166"/>
      <c r="AJ1539" s="166"/>
      <c r="AK1539" s="166"/>
      <c r="AL1539" s="166"/>
      <c r="AM1539" s="166"/>
      <c r="AN1539" s="166"/>
      <c r="AO1539" s="166"/>
      <c r="AP1539" s="166"/>
      <c r="AQ1539" s="166"/>
      <c r="AR1539" s="166"/>
      <c r="AS1539" s="166"/>
      <c r="AT1539" s="166"/>
      <c r="AU1539" s="166"/>
      <c r="AV1539" s="166"/>
      <c r="AW1539" s="166"/>
      <c r="AX1539" s="166"/>
      <c r="AY1539" s="166"/>
      <c r="AZ1539" s="166"/>
      <c r="BA1539" s="166"/>
      <c r="BB1539" s="166"/>
      <c r="BC1539" s="166"/>
      <c r="BD1539" s="166"/>
      <c r="BE1539" s="166"/>
      <c r="BF1539" s="166"/>
      <c r="BG1539" s="166"/>
      <c r="BH1539" s="166"/>
    </row>
    <row r="1540" spans="1:60" ht="22.5" outlineLevel="1">
      <c r="A1540" s="157">
        <v>523</v>
      </c>
      <c r="B1540" s="158" t="s">
        <v>2081</v>
      </c>
      <c r="C1540" s="159" t="s">
        <v>2082</v>
      </c>
      <c r="D1540" s="160" t="s">
        <v>301</v>
      </c>
      <c r="E1540" s="161">
        <v>5</v>
      </c>
      <c r="F1540" s="162"/>
      <c r="G1540" s="163">
        <f t="shared" si="63"/>
        <v>0</v>
      </c>
      <c r="H1540" s="164"/>
      <c r="I1540" s="165">
        <f t="shared" si="64"/>
        <v>0</v>
      </c>
      <c r="J1540" s="164"/>
      <c r="K1540" s="165">
        <f t="shared" si="65"/>
        <v>0</v>
      </c>
      <c r="L1540" s="165">
        <v>21</v>
      </c>
      <c r="M1540" s="165">
        <f t="shared" si="66"/>
        <v>0</v>
      </c>
      <c r="N1540" s="165">
        <v>0</v>
      </c>
      <c r="O1540" s="165">
        <f t="shared" si="67"/>
        <v>0</v>
      </c>
      <c r="P1540" s="165">
        <v>0</v>
      </c>
      <c r="Q1540" s="165">
        <f t="shared" si="68"/>
        <v>0</v>
      </c>
      <c r="R1540" s="165"/>
      <c r="S1540" s="165" t="s">
        <v>243</v>
      </c>
      <c r="T1540" s="165" t="s">
        <v>221</v>
      </c>
      <c r="U1540" s="165">
        <v>0</v>
      </c>
      <c r="V1540" s="165">
        <f t="shared" si="69"/>
        <v>0</v>
      </c>
      <c r="W1540" s="165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 t="s">
        <v>282</v>
      </c>
      <c r="AH1540" s="166"/>
      <c r="AI1540" s="166"/>
      <c r="AJ1540" s="166"/>
      <c r="AK1540" s="166"/>
      <c r="AL1540" s="166"/>
      <c r="AM1540" s="166"/>
      <c r="AN1540" s="166"/>
      <c r="AO1540" s="166"/>
      <c r="AP1540" s="166"/>
      <c r="AQ1540" s="166"/>
      <c r="AR1540" s="166"/>
      <c r="AS1540" s="166"/>
      <c r="AT1540" s="166"/>
      <c r="AU1540" s="166"/>
      <c r="AV1540" s="166"/>
      <c r="AW1540" s="166"/>
      <c r="AX1540" s="166"/>
      <c r="AY1540" s="166"/>
      <c r="AZ1540" s="166"/>
      <c r="BA1540" s="166"/>
      <c r="BB1540" s="166"/>
      <c r="BC1540" s="166"/>
      <c r="BD1540" s="166"/>
      <c r="BE1540" s="166"/>
      <c r="BF1540" s="166"/>
      <c r="BG1540" s="166"/>
      <c r="BH1540" s="166"/>
    </row>
    <row r="1541" spans="1:60" ht="22.5" outlineLevel="1">
      <c r="A1541" s="157">
        <v>524</v>
      </c>
      <c r="B1541" s="158" t="s">
        <v>2083</v>
      </c>
      <c r="C1541" s="159" t="s">
        <v>2084</v>
      </c>
      <c r="D1541" s="160" t="s">
        <v>301</v>
      </c>
      <c r="E1541" s="161">
        <v>5</v>
      </c>
      <c r="F1541" s="162"/>
      <c r="G1541" s="163">
        <f t="shared" si="63"/>
        <v>0</v>
      </c>
      <c r="H1541" s="164"/>
      <c r="I1541" s="165">
        <f t="shared" si="64"/>
        <v>0</v>
      </c>
      <c r="J1541" s="164"/>
      <c r="K1541" s="165">
        <f t="shared" si="65"/>
        <v>0</v>
      </c>
      <c r="L1541" s="165">
        <v>21</v>
      </c>
      <c r="M1541" s="165">
        <f t="shared" si="66"/>
        <v>0</v>
      </c>
      <c r="N1541" s="165">
        <v>0</v>
      </c>
      <c r="O1541" s="165">
        <f t="shared" si="67"/>
        <v>0</v>
      </c>
      <c r="P1541" s="165">
        <v>0</v>
      </c>
      <c r="Q1541" s="165">
        <f t="shared" si="68"/>
        <v>0</v>
      </c>
      <c r="R1541" s="165"/>
      <c r="S1541" s="165" t="s">
        <v>243</v>
      </c>
      <c r="T1541" s="165" t="s">
        <v>221</v>
      </c>
      <c r="U1541" s="165">
        <v>0</v>
      </c>
      <c r="V1541" s="165">
        <f t="shared" si="69"/>
        <v>0</v>
      </c>
      <c r="W1541" s="165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 t="s">
        <v>282</v>
      </c>
      <c r="AH1541" s="166"/>
      <c r="AI1541" s="166"/>
      <c r="AJ1541" s="166"/>
      <c r="AK1541" s="166"/>
      <c r="AL1541" s="166"/>
      <c r="AM1541" s="166"/>
      <c r="AN1541" s="166"/>
      <c r="AO1541" s="166"/>
      <c r="AP1541" s="166"/>
      <c r="AQ1541" s="166"/>
      <c r="AR1541" s="166"/>
      <c r="AS1541" s="166"/>
      <c r="AT1541" s="166"/>
      <c r="AU1541" s="166"/>
      <c r="AV1541" s="166"/>
      <c r="AW1541" s="166"/>
      <c r="AX1541" s="166"/>
      <c r="AY1541" s="166"/>
      <c r="AZ1541" s="166"/>
      <c r="BA1541" s="166"/>
      <c r="BB1541" s="166"/>
      <c r="BC1541" s="166"/>
      <c r="BD1541" s="166"/>
      <c r="BE1541" s="166"/>
      <c r="BF1541" s="166"/>
      <c r="BG1541" s="166"/>
      <c r="BH1541" s="166"/>
    </row>
    <row r="1542" spans="1:60" ht="12.75" outlineLevel="1">
      <c r="A1542" s="157">
        <v>525</v>
      </c>
      <c r="B1542" s="158" t="s">
        <v>2085</v>
      </c>
      <c r="C1542" s="159" t="s">
        <v>2086</v>
      </c>
      <c r="D1542" s="160" t="s">
        <v>301</v>
      </c>
      <c r="E1542" s="161">
        <v>30</v>
      </c>
      <c r="F1542" s="162"/>
      <c r="G1542" s="163">
        <f t="shared" si="63"/>
        <v>0</v>
      </c>
      <c r="H1542" s="164"/>
      <c r="I1542" s="165">
        <f t="shared" si="64"/>
        <v>0</v>
      </c>
      <c r="J1542" s="164"/>
      <c r="K1542" s="165">
        <f t="shared" si="65"/>
        <v>0</v>
      </c>
      <c r="L1542" s="165">
        <v>21</v>
      </c>
      <c r="M1542" s="165">
        <f t="shared" si="66"/>
        <v>0</v>
      </c>
      <c r="N1542" s="165">
        <v>0</v>
      </c>
      <c r="O1542" s="165">
        <f t="shared" si="67"/>
        <v>0</v>
      </c>
      <c r="P1542" s="165">
        <v>0</v>
      </c>
      <c r="Q1542" s="165">
        <f t="shared" si="68"/>
        <v>0</v>
      </c>
      <c r="R1542" s="165"/>
      <c r="S1542" s="165" t="s">
        <v>243</v>
      </c>
      <c r="T1542" s="165" t="s">
        <v>221</v>
      </c>
      <c r="U1542" s="165">
        <v>0</v>
      </c>
      <c r="V1542" s="165">
        <f t="shared" si="69"/>
        <v>0</v>
      </c>
      <c r="W1542" s="165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 t="s">
        <v>282</v>
      </c>
      <c r="AH1542" s="166"/>
      <c r="AI1542" s="166"/>
      <c r="AJ1542" s="166"/>
      <c r="AK1542" s="166"/>
      <c r="AL1542" s="166"/>
      <c r="AM1542" s="166"/>
      <c r="AN1542" s="166"/>
      <c r="AO1542" s="166"/>
      <c r="AP1542" s="166"/>
      <c r="AQ1542" s="166"/>
      <c r="AR1542" s="166"/>
      <c r="AS1542" s="166"/>
      <c r="AT1542" s="166"/>
      <c r="AU1542" s="166"/>
      <c r="AV1542" s="166"/>
      <c r="AW1542" s="166"/>
      <c r="AX1542" s="166"/>
      <c r="AY1542" s="166"/>
      <c r="AZ1542" s="166"/>
      <c r="BA1542" s="166"/>
      <c r="BB1542" s="166"/>
      <c r="BC1542" s="166"/>
      <c r="BD1542" s="166"/>
      <c r="BE1542" s="166"/>
      <c r="BF1542" s="166"/>
      <c r="BG1542" s="166"/>
      <c r="BH1542" s="166"/>
    </row>
    <row r="1543" spans="1:60" ht="22.5" outlineLevel="1">
      <c r="A1543" s="157">
        <v>526</v>
      </c>
      <c r="B1543" s="158" t="s">
        <v>2087</v>
      </c>
      <c r="C1543" s="159" t="s">
        <v>2088</v>
      </c>
      <c r="D1543" s="160" t="s">
        <v>301</v>
      </c>
      <c r="E1543" s="161">
        <v>1</v>
      </c>
      <c r="F1543" s="162"/>
      <c r="G1543" s="163">
        <f t="shared" si="63"/>
        <v>0</v>
      </c>
      <c r="H1543" s="164"/>
      <c r="I1543" s="165">
        <f t="shared" si="64"/>
        <v>0</v>
      </c>
      <c r="J1543" s="164"/>
      <c r="K1543" s="165">
        <f t="shared" si="65"/>
        <v>0</v>
      </c>
      <c r="L1543" s="165">
        <v>21</v>
      </c>
      <c r="M1543" s="165">
        <f t="shared" si="66"/>
        <v>0</v>
      </c>
      <c r="N1543" s="165">
        <v>0</v>
      </c>
      <c r="O1543" s="165">
        <f t="shared" si="67"/>
        <v>0</v>
      </c>
      <c r="P1543" s="165">
        <v>0</v>
      </c>
      <c r="Q1543" s="165">
        <f t="shared" si="68"/>
        <v>0</v>
      </c>
      <c r="R1543" s="165"/>
      <c r="S1543" s="165" t="s">
        <v>243</v>
      </c>
      <c r="T1543" s="165" t="s">
        <v>221</v>
      </c>
      <c r="U1543" s="165">
        <v>0</v>
      </c>
      <c r="V1543" s="165">
        <f t="shared" si="69"/>
        <v>0</v>
      </c>
      <c r="W1543" s="165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 t="s">
        <v>282</v>
      </c>
      <c r="AH1543" s="166"/>
      <c r="AI1543" s="166"/>
      <c r="AJ1543" s="166"/>
      <c r="AK1543" s="166"/>
      <c r="AL1543" s="166"/>
      <c r="AM1543" s="166"/>
      <c r="AN1543" s="166"/>
      <c r="AO1543" s="166"/>
      <c r="AP1543" s="166"/>
      <c r="AQ1543" s="166"/>
      <c r="AR1543" s="166"/>
      <c r="AS1543" s="166"/>
      <c r="AT1543" s="166"/>
      <c r="AU1543" s="166"/>
      <c r="AV1543" s="166"/>
      <c r="AW1543" s="166"/>
      <c r="AX1543" s="166"/>
      <c r="AY1543" s="166"/>
      <c r="AZ1543" s="166"/>
      <c r="BA1543" s="166"/>
      <c r="BB1543" s="166"/>
      <c r="BC1543" s="166"/>
      <c r="BD1543" s="166"/>
      <c r="BE1543" s="166"/>
      <c r="BF1543" s="166"/>
      <c r="BG1543" s="166"/>
      <c r="BH1543" s="166"/>
    </row>
    <row r="1544" spans="1:60" ht="22.5" outlineLevel="1">
      <c r="A1544" s="157">
        <v>527</v>
      </c>
      <c r="B1544" s="158" t="s">
        <v>2089</v>
      </c>
      <c r="C1544" s="159" t="s">
        <v>2090</v>
      </c>
      <c r="D1544" s="160" t="s">
        <v>301</v>
      </c>
      <c r="E1544" s="161">
        <v>3</v>
      </c>
      <c r="F1544" s="162"/>
      <c r="G1544" s="163">
        <f t="shared" si="63"/>
        <v>0</v>
      </c>
      <c r="H1544" s="164"/>
      <c r="I1544" s="165">
        <f t="shared" si="64"/>
        <v>0</v>
      </c>
      <c r="J1544" s="164"/>
      <c r="K1544" s="165">
        <f t="shared" si="65"/>
        <v>0</v>
      </c>
      <c r="L1544" s="165">
        <v>21</v>
      </c>
      <c r="M1544" s="165">
        <f t="shared" si="66"/>
        <v>0</v>
      </c>
      <c r="N1544" s="165">
        <v>0</v>
      </c>
      <c r="O1544" s="165">
        <f t="shared" si="67"/>
        <v>0</v>
      </c>
      <c r="P1544" s="165">
        <v>0</v>
      </c>
      <c r="Q1544" s="165">
        <f t="shared" si="68"/>
        <v>0</v>
      </c>
      <c r="R1544" s="165"/>
      <c r="S1544" s="165" t="s">
        <v>243</v>
      </c>
      <c r="T1544" s="165" t="s">
        <v>221</v>
      </c>
      <c r="U1544" s="165">
        <v>0</v>
      </c>
      <c r="V1544" s="165">
        <f t="shared" si="69"/>
        <v>0</v>
      </c>
      <c r="W1544" s="165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 t="s">
        <v>282</v>
      </c>
      <c r="AH1544" s="166"/>
      <c r="AI1544" s="166"/>
      <c r="AJ1544" s="166"/>
      <c r="AK1544" s="166"/>
      <c r="AL1544" s="166"/>
      <c r="AM1544" s="166"/>
      <c r="AN1544" s="166"/>
      <c r="AO1544" s="166"/>
      <c r="AP1544" s="166"/>
      <c r="AQ1544" s="166"/>
      <c r="AR1544" s="166"/>
      <c r="AS1544" s="166"/>
      <c r="AT1544" s="166"/>
      <c r="AU1544" s="166"/>
      <c r="AV1544" s="166"/>
      <c r="AW1544" s="166"/>
      <c r="AX1544" s="166"/>
      <c r="AY1544" s="166"/>
      <c r="AZ1544" s="166"/>
      <c r="BA1544" s="166"/>
      <c r="BB1544" s="166"/>
      <c r="BC1544" s="166"/>
      <c r="BD1544" s="166"/>
      <c r="BE1544" s="166"/>
      <c r="BF1544" s="166"/>
      <c r="BG1544" s="166"/>
      <c r="BH1544" s="166"/>
    </row>
    <row r="1545" spans="1:60" ht="22.5" outlineLevel="1">
      <c r="A1545" s="157">
        <v>528</v>
      </c>
      <c r="B1545" s="158" t="s">
        <v>2091</v>
      </c>
      <c r="C1545" s="159" t="s">
        <v>2092</v>
      </c>
      <c r="D1545" s="160" t="s">
        <v>301</v>
      </c>
      <c r="E1545" s="161">
        <v>1</v>
      </c>
      <c r="F1545" s="162"/>
      <c r="G1545" s="163">
        <f t="shared" si="63"/>
        <v>0</v>
      </c>
      <c r="H1545" s="164"/>
      <c r="I1545" s="165">
        <f t="shared" si="64"/>
        <v>0</v>
      </c>
      <c r="J1545" s="164"/>
      <c r="K1545" s="165">
        <f t="shared" si="65"/>
        <v>0</v>
      </c>
      <c r="L1545" s="165">
        <v>21</v>
      </c>
      <c r="M1545" s="165">
        <f t="shared" si="66"/>
        <v>0</v>
      </c>
      <c r="N1545" s="165">
        <v>0</v>
      </c>
      <c r="O1545" s="165">
        <f t="shared" si="67"/>
        <v>0</v>
      </c>
      <c r="P1545" s="165">
        <v>0</v>
      </c>
      <c r="Q1545" s="165">
        <f t="shared" si="68"/>
        <v>0</v>
      </c>
      <c r="R1545" s="165"/>
      <c r="S1545" s="165" t="s">
        <v>243</v>
      </c>
      <c r="T1545" s="165" t="s">
        <v>221</v>
      </c>
      <c r="U1545" s="165">
        <v>0</v>
      </c>
      <c r="V1545" s="165">
        <f t="shared" si="69"/>
        <v>0</v>
      </c>
      <c r="W1545" s="165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 t="s">
        <v>282</v>
      </c>
      <c r="AH1545" s="166"/>
      <c r="AI1545" s="166"/>
      <c r="AJ1545" s="166"/>
      <c r="AK1545" s="166"/>
      <c r="AL1545" s="166"/>
      <c r="AM1545" s="166"/>
      <c r="AN1545" s="166"/>
      <c r="AO1545" s="166"/>
      <c r="AP1545" s="166"/>
      <c r="AQ1545" s="166"/>
      <c r="AR1545" s="166"/>
      <c r="AS1545" s="166"/>
      <c r="AT1545" s="166"/>
      <c r="AU1545" s="166"/>
      <c r="AV1545" s="166"/>
      <c r="AW1545" s="166"/>
      <c r="AX1545" s="166"/>
      <c r="AY1545" s="166"/>
      <c r="AZ1545" s="166"/>
      <c r="BA1545" s="166"/>
      <c r="BB1545" s="166"/>
      <c r="BC1545" s="166"/>
      <c r="BD1545" s="166"/>
      <c r="BE1545" s="166"/>
      <c r="BF1545" s="166"/>
      <c r="BG1545" s="166"/>
      <c r="BH1545" s="166"/>
    </row>
    <row r="1546" spans="1:60" ht="22.5" outlineLevel="1">
      <c r="A1546" s="157">
        <v>529</v>
      </c>
      <c r="B1546" s="158" t="s">
        <v>2093</v>
      </c>
      <c r="C1546" s="159" t="s">
        <v>2094</v>
      </c>
      <c r="D1546" s="160" t="s">
        <v>301</v>
      </c>
      <c r="E1546" s="161">
        <v>4</v>
      </c>
      <c r="F1546" s="162"/>
      <c r="G1546" s="163">
        <f t="shared" si="63"/>
        <v>0</v>
      </c>
      <c r="H1546" s="164"/>
      <c r="I1546" s="165">
        <f t="shared" si="64"/>
        <v>0</v>
      </c>
      <c r="J1546" s="164"/>
      <c r="K1546" s="165">
        <f t="shared" si="65"/>
        <v>0</v>
      </c>
      <c r="L1546" s="165">
        <v>21</v>
      </c>
      <c r="M1546" s="165">
        <f t="shared" si="66"/>
        <v>0</v>
      </c>
      <c r="N1546" s="165">
        <v>0</v>
      </c>
      <c r="O1546" s="165">
        <f t="shared" si="67"/>
        <v>0</v>
      </c>
      <c r="P1546" s="165">
        <v>0</v>
      </c>
      <c r="Q1546" s="165">
        <f t="shared" si="68"/>
        <v>0</v>
      </c>
      <c r="R1546" s="165"/>
      <c r="S1546" s="165" t="s">
        <v>243</v>
      </c>
      <c r="T1546" s="165" t="s">
        <v>221</v>
      </c>
      <c r="U1546" s="165">
        <v>0</v>
      </c>
      <c r="V1546" s="165">
        <f t="shared" si="69"/>
        <v>0</v>
      </c>
      <c r="W1546" s="165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 t="s">
        <v>282</v>
      </c>
      <c r="AH1546" s="166"/>
      <c r="AI1546" s="166"/>
      <c r="AJ1546" s="166"/>
      <c r="AK1546" s="166"/>
      <c r="AL1546" s="166"/>
      <c r="AM1546" s="166"/>
      <c r="AN1546" s="166"/>
      <c r="AO1546" s="166"/>
      <c r="AP1546" s="166"/>
      <c r="AQ1546" s="166"/>
      <c r="AR1546" s="166"/>
      <c r="AS1546" s="166"/>
      <c r="AT1546" s="166"/>
      <c r="AU1546" s="166"/>
      <c r="AV1546" s="166"/>
      <c r="AW1546" s="166"/>
      <c r="AX1546" s="166"/>
      <c r="AY1546" s="166"/>
      <c r="AZ1546" s="166"/>
      <c r="BA1546" s="166"/>
      <c r="BB1546" s="166"/>
      <c r="BC1546" s="166"/>
      <c r="BD1546" s="166"/>
      <c r="BE1546" s="166"/>
      <c r="BF1546" s="166"/>
      <c r="BG1546" s="166"/>
      <c r="BH1546" s="166"/>
    </row>
    <row r="1547" spans="1:60" ht="22.5" outlineLevel="1">
      <c r="A1547" s="157">
        <v>530</v>
      </c>
      <c r="B1547" s="158" t="s">
        <v>2095</v>
      </c>
      <c r="C1547" s="159" t="s">
        <v>2096</v>
      </c>
      <c r="D1547" s="160" t="s">
        <v>294</v>
      </c>
      <c r="E1547" s="161">
        <v>80</v>
      </c>
      <c r="F1547" s="162"/>
      <c r="G1547" s="163">
        <f t="shared" si="63"/>
        <v>0</v>
      </c>
      <c r="H1547" s="164"/>
      <c r="I1547" s="165">
        <f t="shared" si="64"/>
        <v>0</v>
      </c>
      <c r="J1547" s="164"/>
      <c r="K1547" s="165">
        <f t="shared" si="65"/>
        <v>0</v>
      </c>
      <c r="L1547" s="165">
        <v>21</v>
      </c>
      <c r="M1547" s="165">
        <f t="shared" si="66"/>
        <v>0</v>
      </c>
      <c r="N1547" s="165">
        <v>0</v>
      </c>
      <c r="O1547" s="165">
        <f t="shared" si="67"/>
        <v>0</v>
      </c>
      <c r="P1547" s="165">
        <v>0</v>
      </c>
      <c r="Q1547" s="165">
        <f t="shared" si="68"/>
        <v>0</v>
      </c>
      <c r="R1547" s="165"/>
      <c r="S1547" s="165" t="s">
        <v>243</v>
      </c>
      <c r="T1547" s="165" t="s">
        <v>221</v>
      </c>
      <c r="U1547" s="165">
        <v>0</v>
      </c>
      <c r="V1547" s="165">
        <f t="shared" si="69"/>
        <v>0</v>
      </c>
      <c r="W1547" s="165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 t="s">
        <v>282</v>
      </c>
      <c r="AH1547" s="166"/>
      <c r="AI1547" s="166"/>
      <c r="AJ1547" s="166"/>
      <c r="AK1547" s="166"/>
      <c r="AL1547" s="166"/>
      <c r="AM1547" s="166"/>
      <c r="AN1547" s="166"/>
      <c r="AO1547" s="166"/>
      <c r="AP1547" s="166"/>
      <c r="AQ1547" s="166"/>
      <c r="AR1547" s="166"/>
      <c r="AS1547" s="166"/>
      <c r="AT1547" s="166"/>
      <c r="AU1547" s="166"/>
      <c r="AV1547" s="166"/>
      <c r="AW1547" s="166"/>
      <c r="AX1547" s="166"/>
      <c r="AY1547" s="166"/>
      <c r="AZ1547" s="166"/>
      <c r="BA1547" s="166"/>
      <c r="BB1547" s="166"/>
      <c r="BC1547" s="166"/>
      <c r="BD1547" s="166"/>
      <c r="BE1547" s="166"/>
      <c r="BF1547" s="166"/>
      <c r="BG1547" s="166"/>
      <c r="BH1547" s="166"/>
    </row>
    <row r="1548" spans="1:60" ht="22.5" outlineLevel="1">
      <c r="A1548" s="157">
        <v>531</v>
      </c>
      <c r="B1548" s="158" t="s">
        <v>2097</v>
      </c>
      <c r="C1548" s="159" t="s">
        <v>2098</v>
      </c>
      <c r="D1548" s="160" t="s">
        <v>294</v>
      </c>
      <c r="E1548" s="161">
        <v>40</v>
      </c>
      <c r="F1548" s="162"/>
      <c r="G1548" s="163">
        <f t="shared" si="63"/>
        <v>0</v>
      </c>
      <c r="H1548" s="164"/>
      <c r="I1548" s="165">
        <f t="shared" si="64"/>
        <v>0</v>
      </c>
      <c r="J1548" s="164"/>
      <c r="K1548" s="165">
        <f t="shared" si="65"/>
        <v>0</v>
      </c>
      <c r="L1548" s="165">
        <v>21</v>
      </c>
      <c r="M1548" s="165">
        <f t="shared" si="66"/>
        <v>0</v>
      </c>
      <c r="N1548" s="165">
        <v>0</v>
      </c>
      <c r="O1548" s="165">
        <f t="shared" si="67"/>
        <v>0</v>
      </c>
      <c r="P1548" s="165">
        <v>0</v>
      </c>
      <c r="Q1548" s="165">
        <f t="shared" si="68"/>
        <v>0</v>
      </c>
      <c r="R1548" s="165"/>
      <c r="S1548" s="165" t="s">
        <v>243</v>
      </c>
      <c r="T1548" s="165" t="s">
        <v>221</v>
      </c>
      <c r="U1548" s="165">
        <v>0</v>
      </c>
      <c r="V1548" s="165">
        <f t="shared" si="69"/>
        <v>0</v>
      </c>
      <c r="W1548" s="165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 t="s">
        <v>282</v>
      </c>
      <c r="AH1548" s="166"/>
      <c r="AI1548" s="166"/>
      <c r="AJ1548" s="166"/>
      <c r="AK1548" s="166"/>
      <c r="AL1548" s="166"/>
      <c r="AM1548" s="166"/>
      <c r="AN1548" s="166"/>
      <c r="AO1548" s="166"/>
      <c r="AP1548" s="166"/>
      <c r="AQ1548" s="166"/>
      <c r="AR1548" s="166"/>
      <c r="AS1548" s="166"/>
      <c r="AT1548" s="166"/>
      <c r="AU1548" s="166"/>
      <c r="AV1548" s="166"/>
      <c r="AW1548" s="166"/>
      <c r="AX1548" s="166"/>
      <c r="AY1548" s="166"/>
      <c r="AZ1548" s="166"/>
      <c r="BA1548" s="166"/>
      <c r="BB1548" s="166"/>
      <c r="BC1548" s="166"/>
      <c r="BD1548" s="166"/>
      <c r="BE1548" s="166"/>
      <c r="BF1548" s="166"/>
      <c r="BG1548" s="166"/>
      <c r="BH1548" s="166"/>
    </row>
    <row r="1549" spans="1:60" ht="33.75" outlineLevel="1">
      <c r="A1549" s="157">
        <v>532</v>
      </c>
      <c r="B1549" s="158" t="s">
        <v>2099</v>
      </c>
      <c r="C1549" s="159" t="s">
        <v>2100</v>
      </c>
      <c r="D1549" s="160" t="s">
        <v>294</v>
      </c>
      <c r="E1549" s="161">
        <v>1800</v>
      </c>
      <c r="F1549" s="162"/>
      <c r="G1549" s="163">
        <f t="shared" si="63"/>
        <v>0</v>
      </c>
      <c r="H1549" s="164"/>
      <c r="I1549" s="165">
        <f t="shared" si="64"/>
        <v>0</v>
      </c>
      <c r="J1549" s="164"/>
      <c r="K1549" s="165">
        <f t="shared" si="65"/>
        <v>0</v>
      </c>
      <c r="L1549" s="165">
        <v>21</v>
      </c>
      <c r="M1549" s="165">
        <f t="shared" si="66"/>
        <v>0</v>
      </c>
      <c r="N1549" s="165">
        <v>0</v>
      </c>
      <c r="O1549" s="165">
        <f t="shared" si="67"/>
        <v>0</v>
      </c>
      <c r="P1549" s="165">
        <v>0</v>
      </c>
      <c r="Q1549" s="165">
        <f t="shared" si="68"/>
        <v>0</v>
      </c>
      <c r="R1549" s="165"/>
      <c r="S1549" s="165" t="s">
        <v>243</v>
      </c>
      <c r="T1549" s="165" t="s">
        <v>221</v>
      </c>
      <c r="U1549" s="165">
        <v>0</v>
      </c>
      <c r="V1549" s="165">
        <f t="shared" si="69"/>
        <v>0</v>
      </c>
      <c r="W1549" s="165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 t="s">
        <v>282</v>
      </c>
      <c r="AH1549" s="166"/>
      <c r="AI1549" s="166"/>
      <c r="AJ1549" s="166"/>
      <c r="AK1549" s="166"/>
      <c r="AL1549" s="166"/>
      <c r="AM1549" s="166"/>
      <c r="AN1549" s="166"/>
      <c r="AO1549" s="166"/>
      <c r="AP1549" s="166"/>
      <c r="AQ1549" s="166"/>
      <c r="AR1549" s="166"/>
      <c r="AS1549" s="166"/>
      <c r="AT1549" s="166"/>
      <c r="AU1549" s="166"/>
      <c r="AV1549" s="166"/>
      <c r="AW1549" s="166"/>
      <c r="AX1549" s="166"/>
      <c r="AY1549" s="166"/>
      <c r="AZ1549" s="166"/>
      <c r="BA1549" s="166"/>
      <c r="BB1549" s="166"/>
      <c r="BC1549" s="166"/>
      <c r="BD1549" s="166"/>
      <c r="BE1549" s="166"/>
      <c r="BF1549" s="166"/>
      <c r="BG1549" s="166"/>
      <c r="BH1549" s="166"/>
    </row>
    <row r="1550" spans="1:60" ht="33.75" outlineLevel="1">
      <c r="A1550" s="157">
        <v>533</v>
      </c>
      <c r="B1550" s="158" t="s">
        <v>2101</v>
      </c>
      <c r="C1550" s="159" t="s">
        <v>2102</v>
      </c>
      <c r="D1550" s="160" t="s">
        <v>294</v>
      </c>
      <c r="E1550" s="161">
        <v>1200</v>
      </c>
      <c r="F1550" s="162"/>
      <c r="G1550" s="163">
        <f t="shared" si="63"/>
        <v>0</v>
      </c>
      <c r="H1550" s="164"/>
      <c r="I1550" s="165">
        <f t="shared" si="64"/>
        <v>0</v>
      </c>
      <c r="J1550" s="164"/>
      <c r="K1550" s="165">
        <f t="shared" si="65"/>
        <v>0</v>
      </c>
      <c r="L1550" s="165">
        <v>21</v>
      </c>
      <c r="M1550" s="165">
        <f t="shared" si="66"/>
        <v>0</v>
      </c>
      <c r="N1550" s="165">
        <v>0</v>
      </c>
      <c r="O1550" s="165">
        <f t="shared" si="67"/>
        <v>0</v>
      </c>
      <c r="P1550" s="165">
        <v>0</v>
      </c>
      <c r="Q1550" s="165">
        <f t="shared" si="68"/>
        <v>0</v>
      </c>
      <c r="R1550" s="165"/>
      <c r="S1550" s="165" t="s">
        <v>243</v>
      </c>
      <c r="T1550" s="165" t="s">
        <v>221</v>
      </c>
      <c r="U1550" s="165">
        <v>0</v>
      </c>
      <c r="V1550" s="165">
        <f t="shared" si="69"/>
        <v>0</v>
      </c>
      <c r="W1550" s="165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 t="s">
        <v>282</v>
      </c>
      <c r="AH1550" s="166"/>
      <c r="AI1550" s="166"/>
      <c r="AJ1550" s="166"/>
      <c r="AK1550" s="166"/>
      <c r="AL1550" s="166"/>
      <c r="AM1550" s="166"/>
      <c r="AN1550" s="166"/>
      <c r="AO1550" s="166"/>
      <c r="AP1550" s="166"/>
      <c r="AQ1550" s="166"/>
      <c r="AR1550" s="166"/>
      <c r="AS1550" s="166"/>
      <c r="AT1550" s="166"/>
      <c r="AU1550" s="166"/>
      <c r="AV1550" s="166"/>
      <c r="AW1550" s="166"/>
      <c r="AX1550" s="166"/>
      <c r="AY1550" s="166"/>
      <c r="AZ1550" s="166"/>
      <c r="BA1550" s="166"/>
      <c r="BB1550" s="166"/>
      <c r="BC1550" s="166"/>
      <c r="BD1550" s="166"/>
      <c r="BE1550" s="166"/>
      <c r="BF1550" s="166"/>
      <c r="BG1550" s="166"/>
      <c r="BH1550" s="166"/>
    </row>
    <row r="1551" spans="1:60" ht="33.75" outlineLevel="1">
      <c r="A1551" s="157">
        <v>534</v>
      </c>
      <c r="B1551" s="158" t="s">
        <v>2103</v>
      </c>
      <c r="C1551" s="159" t="s">
        <v>2104</v>
      </c>
      <c r="D1551" s="160" t="s">
        <v>294</v>
      </c>
      <c r="E1551" s="161">
        <v>150</v>
      </c>
      <c r="F1551" s="162"/>
      <c r="G1551" s="163">
        <f t="shared" si="63"/>
        <v>0</v>
      </c>
      <c r="H1551" s="164"/>
      <c r="I1551" s="165">
        <f t="shared" si="64"/>
        <v>0</v>
      </c>
      <c r="J1551" s="164"/>
      <c r="K1551" s="165">
        <f t="shared" si="65"/>
        <v>0</v>
      </c>
      <c r="L1551" s="165">
        <v>21</v>
      </c>
      <c r="M1551" s="165">
        <f t="shared" si="66"/>
        <v>0</v>
      </c>
      <c r="N1551" s="165">
        <v>0</v>
      </c>
      <c r="O1551" s="165">
        <f t="shared" si="67"/>
        <v>0</v>
      </c>
      <c r="P1551" s="165">
        <v>0</v>
      </c>
      <c r="Q1551" s="165">
        <f t="shared" si="68"/>
        <v>0</v>
      </c>
      <c r="R1551" s="165"/>
      <c r="S1551" s="165" t="s">
        <v>243</v>
      </c>
      <c r="T1551" s="165" t="s">
        <v>221</v>
      </c>
      <c r="U1551" s="165">
        <v>0</v>
      </c>
      <c r="V1551" s="165">
        <f t="shared" si="69"/>
        <v>0</v>
      </c>
      <c r="W1551" s="165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 t="s">
        <v>282</v>
      </c>
      <c r="AH1551" s="166"/>
      <c r="AI1551" s="166"/>
      <c r="AJ1551" s="166"/>
      <c r="AK1551" s="166"/>
      <c r="AL1551" s="166"/>
      <c r="AM1551" s="166"/>
      <c r="AN1551" s="166"/>
      <c r="AO1551" s="166"/>
      <c r="AP1551" s="166"/>
      <c r="AQ1551" s="166"/>
      <c r="AR1551" s="166"/>
      <c r="AS1551" s="166"/>
      <c r="AT1551" s="166"/>
      <c r="AU1551" s="166"/>
      <c r="AV1551" s="166"/>
      <c r="AW1551" s="166"/>
      <c r="AX1551" s="166"/>
      <c r="AY1551" s="166"/>
      <c r="AZ1551" s="166"/>
      <c r="BA1551" s="166"/>
      <c r="BB1551" s="166"/>
      <c r="BC1551" s="166"/>
      <c r="BD1551" s="166"/>
      <c r="BE1551" s="166"/>
      <c r="BF1551" s="166"/>
      <c r="BG1551" s="166"/>
      <c r="BH1551" s="166"/>
    </row>
    <row r="1552" spans="1:60" ht="22.5" outlineLevel="1">
      <c r="A1552" s="157">
        <v>535</v>
      </c>
      <c r="B1552" s="158" t="s">
        <v>2105</v>
      </c>
      <c r="C1552" s="159" t="s">
        <v>2106</v>
      </c>
      <c r="D1552" s="160" t="s">
        <v>294</v>
      </c>
      <c r="E1552" s="161">
        <v>15</v>
      </c>
      <c r="F1552" s="162"/>
      <c r="G1552" s="163">
        <f t="shared" si="63"/>
        <v>0</v>
      </c>
      <c r="H1552" s="164"/>
      <c r="I1552" s="165">
        <f t="shared" si="64"/>
        <v>0</v>
      </c>
      <c r="J1552" s="164"/>
      <c r="K1552" s="165">
        <f t="shared" si="65"/>
        <v>0</v>
      </c>
      <c r="L1552" s="165">
        <v>21</v>
      </c>
      <c r="M1552" s="165">
        <f t="shared" si="66"/>
        <v>0</v>
      </c>
      <c r="N1552" s="165">
        <v>0</v>
      </c>
      <c r="O1552" s="165">
        <f t="shared" si="67"/>
        <v>0</v>
      </c>
      <c r="P1552" s="165">
        <v>0</v>
      </c>
      <c r="Q1552" s="165">
        <f t="shared" si="68"/>
        <v>0</v>
      </c>
      <c r="R1552" s="165"/>
      <c r="S1552" s="165" t="s">
        <v>243</v>
      </c>
      <c r="T1552" s="165" t="s">
        <v>221</v>
      </c>
      <c r="U1552" s="165">
        <v>0</v>
      </c>
      <c r="V1552" s="165">
        <f t="shared" si="69"/>
        <v>0</v>
      </c>
      <c r="W1552" s="165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 t="s">
        <v>227</v>
      </c>
      <c r="AH1552" s="166"/>
      <c r="AI1552" s="166"/>
      <c r="AJ1552" s="166"/>
      <c r="AK1552" s="166"/>
      <c r="AL1552" s="166"/>
      <c r="AM1552" s="166"/>
      <c r="AN1552" s="166"/>
      <c r="AO1552" s="166"/>
      <c r="AP1552" s="166"/>
      <c r="AQ1552" s="166"/>
      <c r="AR1552" s="166"/>
      <c r="AS1552" s="166"/>
      <c r="AT1552" s="166"/>
      <c r="AU1552" s="166"/>
      <c r="AV1552" s="166"/>
      <c r="AW1552" s="166"/>
      <c r="AX1552" s="166"/>
      <c r="AY1552" s="166"/>
      <c r="AZ1552" s="166"/>
      <c r="BA1552" s="166"/>
      <c r="BB1552" s="166"/>
      <c r="BC1552" s="166"/>
      <c r="BD1552" s="166"/>
      <c r="BE1552" s="166"/>
      <c r="BF1552" s="166"/>
      <c r="BG1552" s="166"/>
      <c r="BH1552" s="166"/>
    </row>
    <row r="1553" spans="1:60" ht="12.75" outlineLevel="1">
      <c r="A1553" s="157">
        <v>536</v>
      </c>
      <c r="B1553" s="158" t="s">
        <v>2107</v>
      </c>
      <c r="C1553" s="159" t="s">
        <v>2108</v>
      </c>
      <c r="D1553" s="160" t="s">
        <v>294</v>
      </c>
      <c r="E1553" s="161">
        <v>1800</v>
      </c>
      <c r="F1553" s="162"/>
      <c r="G1553" s="163">
        <f t="shared" si="63"/>
        <v>0</v>
      </c>
      <c r="H1553" s="164"/>
      <c r="I1553" s="165">
        <f t="shared" si="64"/>
        <v>0</v>
      </c>
      <c r="J1553" s="164"/>
      <c r="K1553" s="165">
        <f t="shared" si="65"/>
        <v>0</v>
      </c>
      <c r="L1553" s="165">
        <v>21</v>
      </c>
      <c r="M1553" s="165">
        <f t="shared" si="66"/>
        <v>0</v>
      </c>
      <c r="N1553" s="165">
        <v>0</v>
      </c>
      <c r="O1553" s="165">
        <f t="shared" si="67"/>
        <v>0</v>
      </c>
      <c r="P1553" s="165">
        <v>0</v>
      </c>
      <c r="Q1553" s="165">
        <f t="shared" si="68"/>
        <v>0</v>
      </c>
      <c r="R1553" s="165"/>
      <c r="S1553" s="165" t="s">
        <v>243</v>
      </c>
      <c r="T1553" s="165" t="s">
        <v>221</v>
      </c>
      <c r="U1553" s="165">
        <v>0</v>
      </c>
      <c r="V1553" s="165">
        <f t="shared" si="69"/>
        <v>0</v>
      </c>
      <c r="W1553" s="165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 t="s">
        <v>282</v>
      </c>
      <c r="AH1553" s="166"/>
      <c r="AI1553" s="166"/>
      <c r="AJ1553" s="166"/>
      <c r="AK1553" s="166"/>
      <c r="AL1553" s="166"/>
      <c r="AM1553" s="166"/>
      <c r="AN1553" s="166"/>
      <c r="AO1553" s="166"/>
      <c r="AP1553" s="166"/>
      <c r="AQ1553" s="166"/>
      <c r="AR1553" s="166"/>
      <c r="AS1553" s="166"/>
      <c r="AT1553" s="166"/>
      <c r="AU1553" s="166"/>
      <c r="AV1553" s="166"/>
      <c r="AW1553" s="166"/>
      <c r="AX1553" s="166"/>
      <c r="AY1553" s="166"/>
      <c r="AZ1553" s="166"/>
      <c r="BA1553" s="166"/>
      <c r="BB1553" s="166"/>
      <c r="BC1553" s="166"/>
      <c r="BD1553" s="166"/>
      <c r="BE1553" s="166"/>
      <c r="BF1553" s="166"/>
      <c r="BG1553" s="166"/>
      <c r="BH1553" s="166"/>
    </row>
    <row r="1554" spans="1:60" ht="12.75" outlineLevel="1">
      <c r="A1554" s="157">
        <v>537</v>
      </c>
      <c r="B1554" s="158" t="s">
        <v>2109</v>
      </c>
      <c r="C1554" s="159" t="s">
        <v>2110</v>
      </c>
      <c r="D1554" s="160" t="s">
        <v>294</v>
      </c>
      <c r="E1554" s="161">
        <v>1200</v>
      </c>
      <c r="F1554" s="162"/>
      <c r="G1554" s="163">
        <f t="shared" si="63"/>
        <v>0</v>
      </c>
      <c r="H1554" s="164"/>
      <c r="I1554" s="165">
        <f t="shared" si="64"/>
        <v>0</v>
      </c>
      <c r="J1554" s="164"/>
      <c r="K1554" s="165">
        <f t="shared" si="65"/>
        <v>0</v>
      </c>
      <c r="L1554" s="165">
        <v>21</v>
      </c>
      <c r="M1554" s="165">
        <f t="shared" si="66"/>
        <v>0</v>
      </c>
      <c r="N1554" s="165">
        <v>0</v>
      </c>
      <c r="O1554" s="165">
        <f t="shared" si="67"/>
        <v>0</v>
      </c>
      <c r="P1554" s="165">
        <v>0</v>
      </c>
      <c r="Q1554" s="165">
        <f t="shared" si="68"/>
        <v>0</v>
      </c>
      <c r="R1554" s="165"/>
      <c r="S1554" s="165" t="s">
        <v>243</v>
      </c>
      <c r="T1554" s="165" t="s">
        <v>221</v>
      </c>
      <c r="U1554" s="165">
        <v>0</v>
      </c>
      <c r="V1554" s="165">
        <f t="shared" si="69"/>
        <v>0</v>
      </c>
      <c r="W1554" s="165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 t="s">
        <v>282</v>
      </c>
      <c r="AH1554" s="166"/>
      <c r="AI1554" s="166"/>
      <c r="AJ1554" s="166"/>
      <c r="AK1554" s="166"/>
      <c r="AL1554" s="166"/>
      <c r="AM1554" s="166"/>
      <c r="AN1554" s="166"/>
      <c r="AO1554" s="166"/>
      <c r="AP1554" s="166"/>
      <c r="AQ1554" s="166"/>
      <c r="AR1554" s="166"/>
      <c r="AS1554" s="166"/>
      <c r="AT1554" s="166"/>
      <c r="AU1554" s="166"/>
      <c r="AV1554" s="166"/>
      <c r="AW1554" s="166"/>
      <c r="AX1554" s="166"/>
      <c r="AY1554" s="166"/>
      <c r="AZ1554" s="166"/>
      <c r="BA1554" s="166"/>
      <c r="BB1554" s="166"/>
      <c r="BC1554" s="166"/>
      <c r="BD1554" s="166"/>
      <c r="BE1554" s="166"/>
      <c r="BF1554" s="166"/>
      <c r="BG1554" s="166"/>
      <c r="BH1554" s="166"/>
    </row>
    <row r="1555" spans="1:60" ht="12.75" outlineLevel="1">
      <c r="A1555" s="157">
        <v>538</v>
      </c>
      <c r="B1555" s="158" t="s">
        <v>2111</v>
      </c>
      <c r="C1555" s="159" t="s">
        <v>2112</v>
      </c>
      <c r="D1555" s="160" t="s">
        <v>294</v>
      </c>
      <c r="E1555" s="161">
        <v>150</v>
      </c>
      <c r="F1555" s="162"/>
      <c r="G1555" s="163">
        <f t="shared" si="63"/>
        <v>0</v>
      </c>
      <c r="H1555" s="164"/>
      <c r="I1555" s="165">
        <f t="shared" si="64"/>
        <v>0</v>
      </c>
      <c r="J1555" s="164"/>
      <c r="K1555" s="165">
        <f t="shared" si="65"/>
        <v>0</v>
      </c>
      <c r="L1555" s="165">
        <v>21</v>
      </c>
      <c r="M1555" s="165">
        <f t="shared" si="66"/>
        <v>0</v>
      </c>
      <c r="N1555" s="165">
        <v>0</v>
      </c>
      <c r="O1555" s="165">
        <f t="shared" si="67"/>
        <v>0</v>
      </c>
      <c r="P1555" s="165">
        <v>0</v>
      </c>
      <c r="Q1555" s="165">
        <f t="shared" si="68"/>
        <v>0</v>
      </c>
      <c r="R1555" s="165"/>
      <c r="S1555" s="165" t="s">
        <v>243</v>
      </c>
      <c r="T1555" s="165" t="s">
        <v>221</v>
      </c>
      <c r="U1555" s="165">
        <v>0</v>
      </c>
      <c r="V1555" s="165">
        <f t="shared" si="69"/>
        <v>0</v>
      </c>
      <c r="W1555" s="165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 t="s">
        <v>282</v>
      </c>
      <c r="AH1555" s="166"/>
      <c r="AI1555" s="166"/>
      <c r="AJ1555" s="166"/>
      <c r="AK1555" s="166"/>
      <c r="AL1555" s="166"/>
      <c r="AM1555" s="166"/>
      <c r="AN1555" s="166"/>
      <c r="AO1555" s="166"/>
      <c r="AP1555" s="166"/>
      <c r="AQ1555" s="166"/>
      <c r="AR1555" s="166"/>
      <c r="AS1555" s="166"/>
      <c r="AT1555" s="166"/>
      <c r="AU1555" s="166"/>
      <c r="AV1555" s="166"/>
      <c r="AW1555" s="166"/>
      <c r="AX1555" s="166"/>
      <c r="AY1555" s="166"/>
      <c r="AZ1555" s="166"/>
      <c r="BA1555" s="166"/>
      <c r="BB1555" s="166"/>
      <c r="BC1555" s="166"/>
      <c r="BD1555" s="166"/>
      <c r="BE1555" s="166"/>
      <c r="BF1555" s="166"/>
      <c r="BG1555" s="166"/>
      <c r="BH1555" s="166"/>
    </row>
    <row r="1556" spans="1:60" ht="12.75" outlineLevel="1">
      <c r="A1556" s="157">
        <v>539</v>
      </c>
      <c r="B1556" s="158" t="s">
        <v>2113</v>
      </c>
      <c r="C1556" s="159" t="s">
        <v>2114</v>
      </c>
      <c r="D1556" s="160" t="s">
        <v>294</v>
      </c>
      <c r="E1556" s="161">
        <v>15</v>
      </c>
      <c r="F1556" s="162"/>
      <c r="G1556" s="163">
        <f t="shared" si="63"/>
        <v>0</v>
      </c>
      <c r="H1556" s="164"/>
      <c r="I1556" s="165">
        <f t="shared" si="64"/>
        <v>0</v>
      </c>
      <c r="J1556" s="164"/>
      <c r="K1556" s="165">
        <f t="shared" si="65"/>
        <v>0</v>
      </c>
      <c r="L1556" s="165">
        <v>21</v>
      </c>
      <c r="M1556" s="165">
        <f t="shared" si="66"/>
        <v>0</v>
      </c>
      <c r="N1556" s="165">
        <v>0</v>
      </c>
      <c r="O1556" s="165">
        <f t="shared" si="67"/>
        <v>0</v>
      </c>
      <c r="P1556" s="165">
        <v>0</v>
      </c>
      <c r="Q1556" s="165">
        <f t="shared" si="68"/>
        <v>0</v>
      </c>
      <c r="R1556" s="165"/>
      <c r="S1556" s="165" t="s">
        <v>243</v>
      </c>
      <c r="T1556" s="165" t="s">
        <v>221</v>
      </c>
      <c r="U1556" s="165">
        <v>0</v>
      </c>
      <c r="V1556" s="165">
        <f t="shared" si="69"/>
        <v>0</v>
      </c>
      <c r="W1556" s="165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 t="s">
        <v>282</v>
      </c>
      <c r="AH1556" s="166"/>
      <c r="AI1556" s="166"/>
      <c r="AJ1556" s="166"/>
      <c r="AK1556" s="166"/>
      <c r="AL1556" s="166"/>
      <c r="AM1556" s="166"/>
      <c r="AN1556" s="166"/>
      <c r="AO1556" s="166"/>
      <c r="AP1556" s="166"/>
      <c r="AQ1556" s="166"/>
      <c r="AR1556" s="166"/>
      <c r="AS1556" s="166"/>
      <c r="AT1556" s="166"/>
      <c r="AU1556" s="166"/>
      <c r="AV1556" s="166"/>
      <c r="AW1556" s="166"/>
      <c r="AX1556" s="166"/>
      <c r="AY1556" s="166"/>
      <c r="AZ1556" s="166"/>
      <c r="BA1556" s="166"/>
      <c r="BB1556" s="166"/>
      <c r="BC1556" s="166"/>
      <c r="BD1556" s="166"/>
      <c r="BE1556" s="166"/>
      <c r="BF1556" s="166"/>
      <c r="BG1556" s="166"/>
      <c r="BH1556" s="166"/>
    </row>
    <row r="1557" spans="1:60" ht="12.75" outlineLevel="1">
      <c r="A1557" s="157">
        <v>540</v>
      </c>
      <c r="B1557" s="158" t="s">
        <v>2115</v>
      </c>
      <c r="C1557" s="159" t="s">
        <v>2116</v>
      </c>
      <c r="D1557" s="160" t="s">
        <v>294</v>
      </c>
      <c r="E1557" s="161">
        <v>40</v>
      </c>
      <c r="F1557" s="162"/>
      <c r="G1557" s="163">
        <f t="shared" si="63"/>
        <v>0</v>
      </c>
      <c r="H1557" s="164"/>
      <c r="I1557" s="165">
        <f t="shared" si="64"/>
        <v>0</v>
      </c>
      <c r="J1557" s="164"/>
      <c r="K1557" s="165">
        <f t="shared" si="65"/>
        <v>0</v>
      </c>
      <c r="L1557" s="165">
        <v>21</v>
      </c>
      <c r="M1557" s="165">
        <f t="shared" si="66"/>
        <v>0</v>
      </c>
      <c r="N1557" s="165">
        <v>0</v>
      </c>
      <c r="O1557" s="165">
        <f t="shared" si="67"/>
        <v>0</v>
      </c>
      <c r="P1557" s="165">
        <v>0</v>
      </c>
      <c r="Q1557" s="165">
        <f t="shared" si="68"/>
        <v>0</v>
      </c>
      <c r="R1557" s="165"/>
      <c r="S1557" s="165" t="s">
        <v>243</v>
      </c>
      <c r="T1557" s="165" t="s">
        <v>221</v>
      </c>
      <c r="U1557" s="165">
        <v>0</v>
      </c>
      <c r="V1557" s="165">
        <f t="shared" si="69"/>
        <v>0</v>
      </c>
      <c r="W1557" s="165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 t="s">
        <v>282</v>
      </c>
      <c r="AH1557" s="166"/>
      <c r="AI1557" s="166"/>
      <c r="AJ1557" s="166"/>
      <c r="AK1557" s="166"/>
      <c r="AL1557" s="166"/>
      <c r="AM1557" s="166"/>
      <c r="AN1557" s="166"/>
      <c r="AO1557" s="166"/>
      <c r="AP1557" s="166"/>
      <c r="AQ1557" s="166"/>
      <c r="AR1557" s="166"/>
      <c r="AS1557" s="166"/>
      <c r="AT1557" s="166"/>
      <c r="AU1557" s="166"/>
      <c r="AV1557" s="166"/>
      <c r="AW1557" s="166"/>
      <c r="AX1557" s="166"/>
      <c r="AY1557" s="166"/>
      <c r="AZ1557" s="166"/>
      <c r="BA1557" s="166"/>
      <c r="BB1557" s="166"/>
      <c r="BC1557" s="166"/>
      <c r="BD1557" s="166"/>
      <c r="BE1557" s="166"/>
      <c r="BF1557" s="166"/>
      <c r="BG1557" s="166"/>
      <c r="BH1557" s="166"/>
    </row>
    <row r="1558" spans="1:60" ht="12.75" outlineLevel="1">
      <c r="A1558" s="157">
        <v>541</v>
      </c>
      <c r="B1558" s="158" t="s">
        <v>2117</v>
      </c>
      <c r="C1558" s="159" t="s">
        <v>2118</v>
      </c>
      <c r="D1558" s="160" t="s">
        <v>294</v>
      </c>
      <c r="E1558" s="161">
        <v>80</v>
      </c>
      <c r="F1558" s="162"/>
      <c r="G1558" s="163">
        <f t="shared" si="63"/>
        <v>0</v>
      </c>
      <c r="H1558" s="164"/>
      <c r="I1558" s="165">
        <f t="shared" si="64"/>
        <v>0</v>
      </c>
      <c r="J1558" s="164"/>
      <c r="K1558" s="165">
        <f t="shared" si="65"/>
        <v>0</v>
      </c>
      <c r="L1558" s="165">
        <v>21</v>
      </c>
      <c r="M1558" s="165">
        <f t="shared" si="66"/>
        <v>0</v>
      </c>
      <c r="N1558" s="165">
        <v>0</v>
      </c>
      <c r="O1558" s="165">
        <f t="shared" si="67"/>
        <v>0</v>
      </c>
      <c r="P1558" s="165">
        <v>0</v>
      </c>
      <c r="Q1558" s="165">
        <f t="shared" si="68"/>
        <v>0</v>
      </c>
      <c r="R1558" s="165"/>
      <c r="S1558" s="165" t="s">
        <v>243</v>
      </c>
      <c r="T1558" s="165" t="s">
        <v>221</v>
      </c>
      <c r="U1558" s="165">
        <v>0</v>
      </c>
      <c r="V1558" s="165">
        <f t="shared" si="69"/>
        <v>0</v>
      </c>
      <c r="W1558" s="165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 t="s">
        <v>282</v>
      </c>
      <c r="AH1558" s="166"/>
      <c r="AI1558" s="166"/>
      <c r="AJ1558" s="166"/>
      <c r="AK1558" s="166"/>
      <c r="AL1558" s="166"/>
      <c r="AM1558" s="166"/>
      <c r="AN1558" s="166"/>
      <c r="AO1558" s="166"/>
      <c r="AP1558" s="166"/>
      <c r="AQ1558" s="166"/>
      <c r="AR1558" s="166"/>
      <c r="AS1558" s="166"/>
      <c r="AT1558" s="166"/>
      <c r="AU1558" s="166"/>
      <c r="AV1558" s="166"/>
      <c r="AW1558" s="166"/>
      <c r="AX1558" s="166"/>
      <c r="AY1558" s="166"/>
      <c r="AZ1558" s="166"/>
      <c r="BA1558" s="166"/>
      <c r="BB1558" s="166"/>
      <c r="BC1558" s="166"/>
      <c r="BD1558" s="166"/>
      <c r="BE1558" s="166"/>
      <c r="BF1558" s="166"/>
      <c r="BG1558" s="166"/>
      <c r="BH1558" s="166"/>
    </row>
    <row r="1559" spans="1:60" ht="12.75" outlineLevel="1">
      <c r="A1559" s="157">
        <v>542</v>
      </c>
      <c r="B1559" s="158" t="s">
        <v>2119</v>
      </c>
      <c r="C1559" s="159" t="s">
        <v>2120</v>
      </c>
      <c r="D1559" s="160" t="s">
        <v>301</v>
      </c>
      <c r="E1559" s="161">
        <v>11</v>
      </c>
      <c r="F1559" s="162"/>
      <c r="G1559" s="163">
        <f t="shared" si="63"/>
        <v>0</v>
      </c>
      <c r="H1559" s="164"/>
      <c r="I1559" s="165">
        <f t="shared" si="64"/>
        <v>0</v>
      </c>
      <c r="J1559" s="164"/>
      <c r="K1559" s="165">
        <f t="shared" si="65"/>
        <v>0</v>
      </c>
      <c r="L1559" s="165">
        <v>21</v>
      </c>
      <c r="M1559" s="165">
        <f t="shared" si="66"/>
        <v>0</v>
      </c>
      <c r="N1559" s="165">
        <v>0</v>
      </c>
      <c r="O1559" s="165">
        <f t="shared" si="67"/>
        <v>0</v>
      </c>
      <c r="P1559" s="165">
        <v>0</v>
      </c>
      <c r="Q1559" s="165">
        <f t="shared" si="68"/>
        <v>0</v>
      </c>
      <c r="R1559" s="165"/>
      <c r="S1559" s="165" t="s">
        <v>243</v>
      </c>
      <c r="T1559" s="165" t="s">
        <v>221</v>
      </c>
      <c r="U1559" s="165">
        <v>0</v>
      </c>
      <c r="V1559" s="165">
        <f t="shared" si="69"/>
        <v>0</v>
      </c>
      <c r="W1559" s="165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 t="s">
        <v>282</v>
      </c>
      <c r="AH1559" s="166"/>
      <c r="AI1559" s="166"/>
      <c r="AJ1559" s="166"/>
      <c r="AK1559" s="166"/>
      <c r="AL1559" s="166"/>
      <c r="AM1559" s="166"/>
      <c r="AN1559" s="166"/>
      <c r="AO1559" s="166"/>
      <c r="AP1559" s="166"/>
      <c r="AQ1559" s="166"/>
      <c r="AR1559" s="166"/>
      <c r="AS1559" s="166"/>
      <c r="AT1559" s="166"/>
      <c r="AU1559" s="166"/>
      <c r="AV1559" s="166"/>
      <c r="AW1559" s="166"/>
      <c r="AX1559" s="166"/>
      <c r="AY1559" s="166"/>
      <c r="AZ1559" s="166"/>
      <c r="BA1559" s="166"/>
      <c r="BB1559" s="166"/>
      <c r="BC1559" s="166"/>
      <c r="BD1559" s="166"/>
      <c r="BE1559" s="166"/>
      <c r="BF1559" s="166"/>
      <c r="BG1559" s="166"/>
      <c r="BH1559" s="166"/>
    </row>
    <row r="1560" spans="1:60" ht="12.75" outlineLevel="1">
      <c r="A1560" s="157">
        <v>543</v>
      </c>
      <c r="B1560" s="158" t="s">
        <v>2121</v>
      </c>
      <c r="C1560" s="159" t="s">
        <v>2122</v>
      </c>
      <c r="D1560" s="160" t="s">
        <v>301</v>
      </c>
      <c r="E1560" s="161">
        <v>26</v>
      </c>
      <c r="F1560" s="162"/>
      <c r="G1560" s="163">
        <f t="shared" si="63"/>
        <v>0</v>
      </c>
      <c r="H1560" s="164"/>
      <c r="I1560" s="165">
        <f t="shared" si="64"/>
        <v>0</v>
      </c>
      <c r="J1560" s="164"/>
      <c r="K1560" s="165">
        <f t="shared" si="65"/>
        <v>0</v>
      </c>
      <c r="L1560" s="165">
        <v>21</v>
      </c>
      <c r="M1560" s="165">
        <f t="shared" si="66"/>
        <v>0</v>
      </c>
      <c r="N1560" s="165">
        <v>0</v>
      </c>
      <c r="O1560" s="165">
        <f t="shared" si="67"/>
        <v>0</v>
      </c>
      <c r="P1560" s="165">
        <v>0</v>
      </c>
      <c r="Q1560" s="165">
        <f t="shared" si="68"/>
        <v>0</v>
      </c>
      <c r="R1560" s="165"/>
      <c r="S1560" s="165" t="s">
        <v>243</v>
      </c>
      <c r="T1560" s="165" t="s">
        <v>221</v>
      </c>
      <c r="U1560" s="165">
        <v>0</v>
      </c>
      <c r="V1560" s="165">
        <f t="shared" si="69"/>
        <v>0</v>
      </c>
      <c r="W1560" s="165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 t="s">
        <v>282</v>
      </c>
      <c r="AH1560" s="166"/>
      <c r="AI1560" s="166"/>
      <c r="AJ1560" s="166"/>
      <c r="AK1560" s="166"/>
      <c r="AL1560" s="166"/>
      <c r="AM1560" s="166"/>
      <c r="AN1560" s="166"/>
      <c r="AO1560" s="166"/>
      <c r="AP1560" s="166"/>
      <c r="AQ1560" s="166"/>
      <c r="AR1560" s="166"/>
      <c r="AS1560" s="166"/>
      <c r="AT1560" s="166"/>
      <c r="AU1560" s="166"/>
      <c r="AV1560" s="166"/>
      <c r="AW1560" s="166"/>
      <c r="AX1560" s="166"/>
      <c r="AY1560" s="166"/>
      <c r="AZ1560" s="166"/>
      <c r="BA1560" s="166"/>
      <c r="BB1560" s="166"/>
      <c r="BC1560" s="166"/>
      <c r="BD1560" s="166"/>
      <c r="BE1560" s="166"/>
      <c r="BF1560" s="166"/>
      <c r="BG1560" s="166"/>
      <c r="BH1560" s="166"/>
    </row>
    <row r="1561" spans="1:60" ht="12.75" outlineLevel="1">
      <c r="A1561" s="157">
        <v>544</v>
      </c>
      <c r="B1561" s="158" t="s">
        <v>2123</v>
      </c>
      <c r="C1561" s="159" t="s">
        <v>2124</v>
      </c>
      <c r="D1561" s="160" t="s">
        <v>301</v>
      </c>
      <c r="E1561" s="161">
        <v>22</v>
      </c>
      <c r="F1561" s="162"/>
      <c r="G1561" s="163">
        <f t="shared" si="63"/>
        <v>0</v>
      </c>
      <c r="H1561" s="164"/>
      <c r="I1561" s="165">
        <f t="shared" si="64"/>
        <v>0</v>
      </c>
      <c r="J1561" s="164"/>
      <c r="K1561" s="165">
        <f t="shared" si="65"/>
        <v>0</v>
      </c>
      <c r="L1561" s="165">
        <v>21</v>
      </c>
      <c r="M1561" s="165">
        <f t="shared" si="66"/>
        <v>0</v>
      </c>
      <c r="N1561" s="165">
        <v>0</v>
      </c>
      <c r="O1561" s="165">
        <f t="shared" si="67"/>
        <v>0</v>
      </c>
      <c r="P1561" s="165">
        <v>0</v>
      </c>
      <c r="Q1561" s="165">
        <f t="shared" si="68"/>
        <v>0</v>
      </c>
      <c r="R1561" s="165"/>
      <c r="S1561" s="165" t="s">
        <v>243</v>
      </c>
      <c r="T1561" s="165" t="s">
        <v>221</v>
      </c>
      <c r="U1561" s="165">
        <v>0</v>
      </c>
      <c r="V1561" s="165">
        <f t="shared" si="69"/>
        <v>0</v>
      </c>
      <c r="W1561" s="165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 t="s">
        <v>282</v>
      </c>
      <c r="AH1561" s="166"/>
      <c r="AI1561" s="166"/>
      <c r="AJ1561" s="166"/>
      <c r="AK1561" s="166"/>
      <c r="AL1561" s="166"/>
      <c r="AM1561" s="166"/>
      <c r="AN1561" s="166"/>
      <c r="AO1561" s="166"/>
      <c r="AP1561" s="166"/>
      <c r="AQ1561" s="166"/>
      <c r="AR1561" s="166"/>
      <c r="AS1561" s="166"/>
      <c r="AT1561" s="166"/>
      <c r="AU1561" s="166"/>
      <c r="AV1561" s="166"/>
      <c r="AW1561" s="166"/>
      <c r="AX1561" s="166"/>
      <c r="AY1561" s="166"/>
      <c r="AZ1561" s="166"/>
      <c r="BA1561" s="166"/>
      <c r="BB1561" s="166"/>
      <c r="BC1561" s="166"/>
      <c r="BD1561" s="166"/>
      <c r="BE1561" s="166"/>
      <c r="BF1561" s="166"/>
      <c r="BG1561" s="166"/>
      <c r="BH1561" s="166"/>
    </row>
    <row r="1562" spans="1:60" ht="12.75" outlineLevel="1">
      <c r="A1562" s="157">
        <v>545</v>
      </c>
      <c r="B1562" s="158" t="s">
        <v>2125</v>
      </c>
      <c r="C1562" s="159" t="s">
        <v>2126</v>
      </c>
      <c r="D1562" s="160" t="s">
        <v>301</v>
      </c>
      <c r="E1562" s="161">
        <v>6</v>
      </c>
      <c r="F1562" s="162"/>
      <c r="G1562" s="163">
        <f t="shared" si="63"/>
        <v>0</v>
      </c>
      <c r="H1562" s="164"/>
      <c r="I1562" s="165">
        <f t="shared" si="64"/>
        <v>0</v>
      </c>
      <c r="J1562" s="164"/>
      <c r="K1562" s="165">
        <f t="shared" si="65"/>
        <v>0</v>
      </c>
      <c r="L1562" s="165">
        <v>21</v>
      </c>
      <c r="M1562" s="165">
        <f t="shared" si="66"/>
        <v>0</v>
      </c>
      <c r="N1562" s="165">
        <v>0</v>
      </c>
      <c r="O1562" s="165">
        <f t="shared" si="67"/>
        <v>0</v>
      </c>
      <c r="P1562" s="165">
        <v>0</v>
      </c>
      <c r="Q1562" s="165">
        <f t="shared" si="68"/>
        <v>0</v>
      </c>
      <c r="R1562" s="165"/>
      <c r="S1562" s="165" t="s">
        <v>243</v>
      </c>
      <c r="T1562" s="165" t="s">
        <v>221</v>
      </c>
      <c r="U1562" s="165">
        <v>0</v>
      </c>
      <c r="V1562" s="165">
        <f t="shared" si="69"/>
        <v>0</v>
      </c>
      <c r="W1562" s="165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 t="s">
        <v>282</v>
      </c>
      <c r="AH1562" s="166"/>
      <c r="AI1562" s="166"/>
      <c r="AJ1562" s="166"/>
      <c r="AK1562" s="166"/>
      <c r="AL1562" s="166"/>
      <c r="AM1562" s="166"/>
      <c r="AN1562" s="166"/>
      <c r="AO1562" s="166"/>
      <c r="AP1562" s="166"/>
      <c r="AQ1562" s="166"/>
      <c r="AR1562" s="166"/>
      <c r="AS1562" s="166"/>
      <c r="AT1562" s="166"/>
      <c r="AU1562" s="166"/>
      <c r="AV1562" s="166"/>
      <c r="AW1562" s="166"/>
      <c r="AX1562" s="166"/>
      <c r="AY1562" s="166"/>
      <c r="AZ1562" s="166"/>
      <c r="BA1562" s="166"/>
      <c r="BB1562" s="166"/>
      <c r="BC1562" s="166"/>
      <c r="BD1562" s="166"/>
      <c r="BE1562" s="166"/>
      <c r="BF1562" s="166"/>
      <c r="BG1562" s="166"/>
      <c r="BH1562" s="166"/>
    </row>
    <row r="1563" spans="1:60" ht="12.75" outlineLevel="1">
      <c r="A1563" s="157">
        <v>546</v>
      </c>
      <c r="B1563" s="158" t="s">
        <v>2127</v>
      </c>
      <c r="C1563" s="159" t="s">
        <v>2128</v>
      </c>
      <c r="D1563" s="160" t="s">
        <v>301</v>
      </c>
      <c r="E1563" s="161">
        <v>10</v>
      </c>
      <c r="F1563" s="162"/>
      <c r="G1563" s="163">
        <f t="shared" si="63"/>
        <v>0</v>
      </c>
      <c r="H1563" s="164"/>
      <c r="I1563" s="165">
        <f t="shared" si="64"/>
        <v>0</v>
      </c>
      <c r="J1563" s="164"/>
      <c r="K1563" s="165">
        <f t="shared" si="65"/>
        <v>0</v>
      </c>
      <c r="L1563" s="165">
        <v>21</v>
      </c>
      <c r="M1563" s="165">
        <f t="shared" si="66"/>
        <v>0</v>
      </c>
      <c r="N1563" s="165">
        <v>0</v>
      </c>
      <c r="O1563" s="165">
        <f t="shared" si="67"/>
        <v>0</v>
      </c>
      <c r="P1563" s="165">
        <v>0</v>
      </c>
      <c r="Q1563" s="165">
        <f t="shared" si="68"/>
        <v>0</v>
      </c>
      <c r="R1563" s="165"/>
      <c r="S1563" s="165" t="s">
        <v>243</v>
      </c>
      <c r="T1563" s="165" t="s">
        <v>221</v>
      </c>
      <c r="U1563" s="165">
        <v>0</v>
      </c>
      <c r="V1563" s="165">
        <f t="shared" si="69"/>
        <v>0</v>
      </c>
      <c r="W1563" s="165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 t="s">
        <v>282</v>
      </c>
      <c r="AH1563" s="166"/>
      <c r="AI1563" s="166"/>
      <c r="AJ1563" s="166"/>
      <c r="AK1563" s="166"/>
      <c r="AL1563" s="166"/>
      <c r="AM1563" s="166"/>
      <c r="AN1563" s="166"/>
      <c r="AO1563" s="166"/>
      <c r="AP1563" s="166"/>
      <c r="AQ1563" s="166"/>
      <c r="AR1563" s="166"/>
      <c r="AS1563" s="166"/>
      <c r="AT1563" s="166"/>
      <c r="AU1563" s="166"/>
      <c r="AV1563" s="166"/>
      <c r="AW1563" s="166"/>
      <c r="AX1563" s="166"/>
      <c r="AY1563" s="166"/>
      <c r="AZ1563" s="166"/>
      <c r="BA1563" s="166"/>
      <c r="BB1563" s="166"/>
      <c r="BC1563" s="166"/>
      <c r="BD1563" s="166"/>
      <c r="BE1563" s="166"/>
      <c r="BF1563" s="166"/>
      <c r="BG1563" s="166"/>
      <c r="BH1563" s="166"/>
    </row>
    <row r="1564" spans="1:60" ht="22.5" outlineLevel="1">
      <c r="A1564" s="157">
        <v>547</v>
      </c>
      <c r="B1564" s="158" t="s">
        <v>2129</v>
      </c>
      <c r="C1564" s="159" t="s">
        <v>2130</v>
      </c>
      <c r="D1564" s="160" t="s">
        <v>301</v>
      </c>
      <c r="E1564" s="161">
        <v>10</v>
      </c>
      <c r="F1564" s="162"/>
      <c r="G1564" s="163">
        <f t="shared" si="63"/>
        <v>0</v>
      </c>
      <c r="H1564" s="164"/>
      <c r="I1564" s="165">
        <f t="shared" si="64"/>
        <v>0</v>
      </c>
      <c r="J1564" s="164"/>
      <c r="K1564" s="165">
        <f t="shared" si="65"/>
        <v>0</v>
      </c>
      <c r="L1564" s="165">
        <v>21</v>
      </c>
      <c r="M1564" s="165">
        <f t="shared" si="66"/>
        <v>0</v>
      </c>
      <c r="N1564" s="165">
        <v>0</v>
      </c>
      <c r="O1564" s="165">
        <f t="shared" si="67"/>
        <v>0</v>
      </c>
      <c r="P1564" s="165">
        <v>0</v>
      </c>
      <c r="Q1564" s="165">
        <f t="shared" si="68"/>
        <v>0</v>
      </c>
      <c r="R1564" s="165"/>
      <c r="S1564" s="165" t="s">
        <v>243</v>
      </c>
      <c r="T1564" s="165" t="s">
        <v>221</v>
      </c>
      <c r="U1564" s="165">
        <v>0</v>
      </c>
      <c r="V1564" s="165">
        <f t="shared" si="69"/>
        <v>0</v>
      </c>
      <c r="W1564" s="165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 t="s">
        <v>282</v>
      </c>
      <c r="AH1564" s="166"/>
      <c r="AI1564" s="166"/>
      <c r="AJ1564" s="166"/>
      <c r="AK1564" s="166"/>
      <c r="AL1564" s="166"/>
      <c r="AM1564" s="166"/>
      <c r="AN1564" s="166"/>
      <c r="AO1564" s="166"/>
      <c r="AP1564" s="166"/>
      <c r="AQ1564" s="166"/>
      <c r="AR1564" s="166"/>
      <c r="AS1564" s="166"/>
      <c r="AT1564" s="166"/>
      <c r="AU1564" s="166"/>
      <c r="AV1564" s="166"/>
      <c r="AW1564" s="166"/>
      <c r="AX1564" s="166"/>
      <c r="AY1564" s="166"/>
      <c r="AZ1564" s="166"/>
      <c r="BA1564" s="166"/>
      <c r="BB1564" s="166"/>
      <c r="BC1564" s="166"/>
      <c r="BD1564" s="166"/>
      <c r="BE1564" s="166"/>
      <c r="BF1564" s="166"/>
      <c r="BG1564" s="166"/>
      <c r="BH1564" s="166"/>
    </row>
    <row r="1565" spans="1:60" ht="12.75" outlineLevel="1">
      <c r="A1565" s="157">
        <v>548</v>
      </c>
      <c r="B1565" s="158" t="s">
        <v>2131</v>
      </c>
      <c r="C1565" s="159" t="s">
        <v>2132</v>
      </c>
      <c r="D1565" s="160" t="s">
        <v>301</v>
      </c>
      <c r="E1565" s="161">
        <v>14</v>
      </c>
      <c r="F1565" s="162"/>
      <c r="G1565" s="163">
        <f t="shared" si="63"/>
        <v>0</v>
      </c>
      <c r="H1565" s="164"/>
      <c r="I1565" s="165">
        <f t="shared" si="64"/>
        <v>0</v>
      </c>
      <c r="J1565" s="164"/>
      <c r="K1565" s="165">
        <f t="shared" si="65"/>
        <v>0</v>
      </c>
      <c r="L1565" s="165">
        <v>21</v>
      </c>
      <c r="M1565" s="165">
        <f t="shared" si="66"/>
        <v>0</v>
      </c>
      <c r="N1565" s="165">
        <v>0</v>
      </c>
      <c r="O1565" s="165">
        <f t="shared" si="67"/>
        <v>0</v>
      </c>
      <c r="P1565" s="165">
        <v>0</v>
      </c>
      <c r="Q1565" s="165">
        <f t="shared" si="68"/>
        <v>0</v>
      </c>
      <c r="R1565" s="165"/>
      <c r="S1565" s="165" t="s">
        <v>243</v>
      </c>
      <c r="T1565" s="165" t="s">
        <v>221</v>
      </c>
      <c r="U1565" s="165">
        <v>0</v>
      </c>
      <c r="V1565" s="165">
        <f t="shared" si="69"/>
        <v>0</v>
      </c>
      <c r="W1565" s="165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 t="s">
        <v>282</v>
      </c>
      <c r="AH1565" s="166"/>
      <c r="AI1565" s="166"/>
      <c r="AJ1565" s="166"/>
      <c r="AK1565" s="166"/>
      <c r="AL1565" s="166"/>
      <c r="AM1565" s="166"/>
      <c r="AN1565" s="166"/>
      <c r="AO1565" s="166"/>
      <c r="AP1565" s="166"/>
      <c r="AQ1565" s="166"/>
      <c r="AR1565" s="166"/>
      <c r="AS1565" s="166"/>
      <c r="AT1565" s="166"/>
      <c r="AU1565" s="166"/>
      <c r="AV1565" s="166"/>
      <c r="AW1565" s="166"/>
      <c r="AX1565" s="166"/>
      <c r="AY1565" s="166"/>
      <c r="AZ1565" s="166"/>
      <c r="BA1565" s="166"/>
      <c r="BB1565" s="166"/>
      <c r="BC1565" s="166"/>
      <c r="BD1565" s="166"/>
      <c r="BE1565" s="166"/>
      <c r="BF1565" s="166"/>
      <c r="BG1565" s="166"/>
      <c r="BH1565" s="166"/>
    </row>
    <row r="1566" spans="1:60" ht="12.75" outlineLevel="1">
      <c r="A1566" s="157">
        <v>549</v>
      </c>
      <c r="B1566" s="158" t="s">
        <v>2133</v>
      </c>
      <c r="C1566" s="159" t="s">
        <v>2134</v>
      </c>
      <c r="D1566" s="160" t="s">
        <v>301</v>
      </c>
      <c r="E1566" s="161">
        <v>1</v>
      </c>
      <c r="F1566" s="162"/>
      <c r="G1566" s="163">
        <f t="shared" si="63"/>
        <v>0</v>
      </c>
      <c r="H1566" s="164"/>
      <c r="I1566" s="165">
        <f t="shared" si="64"/>
        <v>0</v>
      </c>
      <c r="J1566" s="164"/>
      <c r="K1566" s="165">
        <f t="shared" si="65"/>
        <v>0</v>
      </c>
      <c r="L1566" s="165">
        <v>21</v>
      </c>
      <c r="M1566" s="165">
        <f t="shared" si="66"/>
        <v>0</v>
      </c>
      <c r="N1566" s="165">
        <v>0</v>
      </c>
      <c r="O1566" s="165">
        <f t="shared" si="67"/>
        <v>0</v>
      </c>
      <c r="P1566" s="165">
        <v>0</v>
      </c>
      <c r="Q1566" s="165">
        <f t="shared" si="68"/>
        <v>0</v>
      </c>
      <c r="R1566" s="165"/>
      <c r="S1566" s="165" t="s">
        <v>243</v>
      </c>
      <c r="T1566" s="165" t="s">
        <v>221</v>
      </c>
      <c r="U1566" s="165">
        <v>0</v>
      </c>
      <c r="V1566" s="165">
        <f t="shared" si="69"/>
        <v>0</v>
      </c>
      <c r="W1566" s="165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 t="s">
        <v>282</v>
      </c>
      <c r="AH1566" s="166"/>
      <c r="AI1566" s="166"/>
      <c r="AJ1566" s="166"/>
      <c r="AK1566" s="166"/>
      <c r="AL1566" s="166"/>
      <c r="AM1566" s="166"/>
      <c r="AN1566" s="166"/>
      <c r="AO1566" s="166"/>
      <c r="AP1566" s="166"/>
      <c r="AQ1566" s="166"/>
      <c r="AR1566" s="166"/>
      <c r="AS1566" s="166"/>
      <c r="AT1566" s="166"/>
      <c r="AU1566" s="166"/>
      <c r="AV1566" s="166"/>
      <c r="AW1566" s="166"/>
      <c r="AX1566" s="166"/>
      <c r="AY1566" s="166"/>
      <c r="AZ1566" s="166"/>
      <c r="BA1566" s="166"/>
      <c r="BB1566" s="166"/>
      <c r="BC1566" s="166"/>
      <c r="BD1566" s="166"/>
      <c r="BE1566" s="166"/>
      <c r="BF1566" s="166"/>
      <c r="BG1566" s="166"/>
      <c r="BH1566" s="166"/>
    </row>
    <row r="1567" spans="1:60" ht="12.75" outlineLevel="1">
      <c r="A1567" s="157">
        <v>550</v>
      </c>
      <c r="B1567" s="158" t="s">
        <v>2135</v>
      </c>
      <c r="C1567" s="159" t="s">
        <v>2136</v>
      </c>
      <c r="D1567" s="160" t="s">
        <v>301</v>
      </c>
      <c r="E1567" s="161">
        <v>63</v>
      </c>
      <c r="F1567" s="162"/>
      <c r="G1567" s="163">
        <f aca="true" t="shared" si="70" ref="G1567:G1598">ROUND(E1567*F1567,2)</f>
        <v>0</v>
      </c>
      <c r="H1567" s="164"/>
      <c r="I1567" s="165">
        <f aca="true" t="shared" si="71" ref="I1567:I1598">ROUND(E1567*H1567,2)</f>
        <v>0</v>
      </c>
      <c r="J1567" s="164"/>
      <c r="K1567" s="165">
        <f aca="true" t="shared" si="72" ref="K1567:K1598">ROUND(E1567*J1567,2)</f>
        <v>0</v>
      </c>
      <c r="L1567" s="165">
        <v>21</v>
      </c>
      <c r="M1567" s="165">
        <f aca="true" t="shared" si="73" ref="M1567:M1598">G1567*(1+L1567/100)</f>
        <v>0</v>
      </c>
      <c r="N1567" s="165">
        <v>0</v>
      </c>
      <c r="O1567" s="165">
        <f aca="true" t="shared" si="74" ref="O1567:O1598">ROUND(E1567*N1567,2)</f>
        <v>0</v>
      </c>
      <c r="P1567" s="165">
        <v>0</v>
      </c>
      <c r="Q1567" s="165">
        <f aca="true" t="shared" si="75" ref="Q1567:Q1598">ROUND(E1567*P1567,2)</f>
        <v>0</v>
      </c>
      <c r="R1567" s="165"/>
      <c r="S1567" s="165" t="s">
        <v>243</v>
      </c>
      <c r="T1567" s="165" t="s">
        <v>221</v>
      </c>
      <c r="U1567" s="165">
        <v>0</v>
      </c>
      <c r="V1567" s="165">
        <f aca="true" t="shared" si="76" ref="V1567:V1598">ROUND(E1567*U1567,2)</f>
        <v>0</v>
      </c>
      <c r="W1567" s="165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 t="s">
        <v>282</v>
      </c>
      <c r="AH1567" s="166"/>
      <c r="AI1567" s="166"/>
      <c r="AJ1567" s="166"/>
      <c r="AK1567" s="166"/>
      <c r="AL1567" s="166"/>
      <c r="AM1567" s="166"/>
      <c r="AN1567" s="166"/>
      <c r="AO1567" s="166"/>
      <c r="AP1567" s="166"/>
      <c r="AQ1567" s="166"/>
      <c r="AR1567" s="166"/>
      <c r="AS1567" s="166"/>
      <c r="AT1567" s="166"/>
      <c r="AU1567" s="166"/>
      <c r="AV1567" s="166"/>
      <c r="AW1567" s="166"/>
      <c r="AX1567" s="166"/>
      <c r="AY1567" s="166"/>
      <c r="AZ1567" s="166"/>
      <c r="BA1567" s="166"/>
      <c r="BB1567" s="166"/>
      <c r="BC1567" s="166"/>
      <c r="BD1567" s="166"/>
      <c r="BE1567" s="166"/>
      <c r="BF1567" s="166"/>
      <c r="BG1567" s="166"/>
      <c r="BH1567" s="166"/>
    </row>
    <row r="1568" spans="1:60" ht="12.75" outlineLevel="1">
      <c r="A1568" s="157">
        <v>551</v>
      </c>
      <c r="B1568" s="158" t="s">
        <v>2137</v>
      </c>
      <c r="C1568" s="159" t="s">
        <v>2138</v>
      </c>
      <c r="D1568" s="160" t="s">
        <v>301</v>
      </c>
      <c r="E1568" s="161">
        <v>10</v>
      </c>
      <c r="F1568" s="162"/>
      <c r="G1568" s="163">
        <f t="shared" si="70"/>
        <v>0</v>
      </c>
      <c r="H1568" s="164"/>
      <c r="I1568" s="165">
        <f t="shared" si="71"/>
        <v>0</v>
      </c>
      <c r="J1568" s="164"/>
      <c r="K1568" s="165">
        <f t="shared" si="72"/>
        <v>0</v>
      </c>
      <c r="L1568" s="165">
        <v>21</v>
      </c>
      <c r="M1568" s="165">
        <f t="shared" si="73"/>
        <v>0</v>
      </c>
      <c r="N1568" s="165">
        <v>0</v>
      </c>
      <c r="O1568" s="165">
        <f t="shared" si="74"/>
        <v>0</v>
      </c>
      <c r="P1568" s="165">
        <v>0</v>
      </c>
      <c r="Q1568" s="165">
        <f t="shared" si="75"/>
        <v>0</v>
      </c>
      <c r="R1568" s="165"/>
      <c r="S1568" s="165" t="s">
        <v>243</v>
      </c>
      <c r="T1568" s="165" t="s">
        <v>221</v>
      </c>
      <c r="U1568" s="165">
        <v>0</v>
      </c>
      <c r="V1568" s="165">
        <f t="shared" si="76"/>
        <v>0</v>
      </c>
      <c r="W1568" s="165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 t="s">
        <v>282</v>
      </c>
      <c r="AH1568" s="166"/>
      <c r="AI1568" s="166"/>
      <c r="AJ1568" s="166"/>
      <c r="AK1568" s="166"/>
      <c r="AL1568" s="166"/>
      <c r="AM1568" s="166"/>
      <c r="AN1568" s="166"/>
      <c r="AO1568" s="166"/>
      <c r="AP1568" s="166"/>
      <c r="AQ1568" s="166"/>
      <c r="AR1568" s="166"/>
      <c r="AS1568" s="166"/>
      <c r="AT1568" s="166"/>
      <c r="AU1568" s="166"/>
      <c r="AV1568" s="166"/>
      <c r="AW1568" s="166"/>
      <c r="AX1568" s="166"/>
      <c r="AY1568" s="166"/>
      <c r="AZ1568" s="166"/>
      <c r="BA1568" s="166"/>
      <c r="BB1568" s="166"/>
      <c r="BC1568" s="166"/>
      <c r="BD1568" s="166"/>
      <c r="BE1568" s="166"/>
      <c r="BF1568" s="166"/>
      <c r="BG1568" s="166"/>
      <c r="BH1568" s="166"/>
    </row>
    <row r="1569" spans="1:60" ht="12.75" outlineLevel="1">
      <c r="A1569" s="157">
        <v>552</v>
      </c>
      <c r="B1569" s="158" t="s">
        <v>2139</v>
      </c>
      <c r="C1569" s="159" t="s">
        <v>2140</v>
      </c>
      <c r="D1569" s="160" t="s">
        <v>294</v>
      </c>
      <c r="E1569" s="161">
        <v>900</v>
      </c>
      <c r="F1569" s="162"/>
      <c r="G1569" s="163">
        <f t="shared" si="70"/>
        <v>0</v>
      </c>
      <c r="H1569" s="164"/>
      <c r="I1569" s="165">
        <f t="shared" si="71"/>
        <v>0</v>
      </c>
      <c r="J1569" s="164"/>
      <c r="K1569" s="165">
        <f t="shared" si="72"/>
        <v>0</v>
      </c>
      <c r="L1569" s="165">
        <v>21</v>
      </c>
      <c r="M1569" s="165">
        <f t="shared" si="73"/>
        <v>0</v>
      </c>
      <c r="N1569" s="165">
        <v>0</v>
      </c>
      <c r="O1569" s="165">
        <f t="shared" si="74"/>
        <v>0</v>
      </c>
      <c r="P1569" s="165">
        <v>0</v>
      </c>
      <c r="Q1569" s="165">
        <f t="shared" si="75"/>
        <v>0</v>
      </c>
      <c r="R1569" s="165"/>
      <c r="S1569" s="165" t="s">
        <v>243</v>
      </c>
      <c r="T1569" s="165" t="s">
        <v>221</v>
      </c>
      <c r="U1569" s="165">
        <v>0</v>
      </c>
      <c r="V1569" s="165">
        <f t="shared" si="76"/>
        <v>0</v>
      </c>
      <c r="W1569" s="165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 t="s">
        <v>282</v>
      </c>
      <c r="AH1569" s="166"/>
      <c r="AI1569" s="166"/>
      <c r="AJ1569" s="166"/>
      <c r="AK1569" s="166"/>
      <c r="AL1569" s="166"/>
      <c r="AM1569" s="166"/>
      <c r="AN1569" s="166"/>
      <c r="AO1569" s="166"/>
      <c r="AP1569" s="166"/>
      <c r="AQ1569" s="166"/>
      <c r="AR1569" s="166"/>
      <c r="AS1569" s="166"/>
      <c r="AT1569" s="166"/>
      <c r="AU1569" s="166"/>
      <c r="AV1569" s="166"/>
      <c r="AW1569" s="166"/>
      <c r="AX1569" s="166"/>
      <c r="AY1569" s="166"/>
      <c r="AZ1569" s="166"/>
      <c r="BA1569" s="166"/>
      <c r="BB1569" s="166"/>
      <c r="BC1569" s="166"/>
      <c r="BD1569" s="166"/>
      <c r="BE1569" s="166"/>
      <c r="BF1569" s="166"/>
      <c r="BG1569" s="166"/>
      <c r="BH1569" s="166"/>
    </row>
    <row r="1570" spans="1:60" ht="12.75" outlineLevel="1">
      <c r="A1570" s="157">
        <v>553</v>
      </c>
      <c r="B1570" s="158" t="s">
        <v>2141</v>
      </c>
      <c r="C1570" s="159" t="s">
        <v>2142</v>
      </c>
      <c r="D1570" s="160" t="s">
        <v>294</v>
      </c>
      <c r="E1570" s="161">
        <v>525</v>
      </c>
      <c r="F1570" s="162"/>
      <c r="G1570" s="163">
        <f t="shared" si="70"/>
        <v>0</v>
      </c>
      <c r="H1570" s="164"/>
      <c r="I1570" s="165">
        <f t="shared" si="71"/>
        <v>0</v>
      </c>
      <c r="J1570" s="164"/>
      <c r="K1570" s="165">
        <f t="shared" si="72"/>
        <v>0</v>
      </c>
      <c r="L1570" s="165">
        <v>21</v>
      </c>
      <c r="M1570" s="165">
        <f t="shared" si="73"/>
        <v>0</v>
      </c>
      <c r="N1570" s="165">
        <v>0</v>
      </c>
      <c r="O1570" s="165">
        <f t="shared" si="74"/>
        <v>0</v>
      </c>
      <c r="P1570" s="165">
        <v>0</v>
      </c>
      <c r="Q1570" s="165">
        <f t="shared" si="75"/>
        <v>0</v>
      </c>
      <c r="R1570" s="165"/>
      <c r="S1570" s="165" t="s">
        <v>243</v>
      </c>
      <c r="T1570" s="165" t="s">
        <v>221</v>
      </c>
      <c r="U1570" s="165">
        <v>0</v>
      </c>
      <c r="V1570" s="165">
        <f t="shared" si="76"/>
        <v>0</v>
      </c>
      <c r="W1570" s="165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 t="s">
        <v>282</v>
      </c>
      <c r="AH1570" s="166"/>
      <c r="AI1570" s="166"/>
      <c r="AJ1570" s="166"/>
      <c r="AK1570" s="166"/>
      <c r="AL1570" s="166"/>
      <c r="AM1570" s="166"/>
      <c r="AN1570" s="166"/>
      <c r="AO1570" s="166"/>
      <c r="AP1570" s="166"/>
      <c r="AQ1570" s="166"/>
      <c r="AR1570" s="166"/>
      <c r="AS1570" s="166"/>
      <c r="AT1570" s="166"/>
      <c r="AU1570" s="166"/>
      <c r="AV1570" s="166"/>
      <c r="AW1570" s="166"/>
      <c r="AX1570" s="166"/>
      <c r="AY1570" s="166"/>
      <c r="AZ1570" s="166"/>
      <c r="BA1570" s="166"/>
      <c r="BB1570" s="166"/>
      <c r="BC1570" s="166"/>
      <c r="BD1570" s="166"/>
      <c r="BE1570" s="166"/>
      <c r="BF1570" s="166"/>
      <c r="BG1570" s="166"/>
      <c r="BH1570" s="166"/>
    </row>
    <row r="1571" spans="1:60" ht="12.75" outlineLevel="1">
      <c r="A1571" s="157">
        <v>554</v>
      </c>
      <c r="B1571" s="158" t="s">
        <v>2143</v>
      </c>
      <c r="C1571" s="159" t="s">
        <v>2144</v>
      </c>
      <c r="D1571" s="160" t="s">
        <v>294</v>
      </c>
      <c r="E1571" s="161">
        <v>75</v>
      </c>
      <c r="F1571" s="162"/>
      <c r="G1571" s="163">
        <f t="shared" si="70"/>
        <v>0</v>
      </c>
      <c r="H1571" s="164"/>
      <c r="I1571" s="165">
        <f t="shared" si="71"/>
        <v>0</v>
      </c>
      <c r="J1571" s="164"/>
      <c r="K1571" s="165">
        <f t="shared" si="72"/>
        <v>0</v>
      </c>
      <c r="L1571" s="165">
        <v>21</v>
      </c>
      <c r="M1571" s="165">
        <f t="shared" si="73"/>
        <v>0</v>
      </c>
      <c r="N1571" s="165">
        <v>0</v>
      </c>
      <c r="O1571" s="165">
        <f t="shared" si="74"/>
        <v>0</v>
      </c>
      <c r="P1571" s="165">
        <v>0</v>
      </c>
      <c r="Q1571" s="165">
        <f t="shared" si="75"/>
        <v>0</v>
      </c>
      <c r="R1571" s="165"/>
      <c r="S1571" s="165" t="s">
        <v>243</v>
      </c>
      <c r="T1571" s="165" t="s">
        <v>221</v>
      </c>
      <c r="U1571" s="165">
        <v>0</v>
      </c>
      <c r="V1571" s="165">
        <f t="shared" si="76"/>
        <v>0</v>
      </c>
      <c r="W1571" s="165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 t="s">
        <v>282</v>
      </c>
      <c r="AH1571" s="166"/>
      <c r="AI1571" s="166"/>
      <c r="AJ1571" s="166"/>
      <c r="AK1571" s="166"/>
      <c r="AL1571" s="166"/>
      <c r="AM1571" s="166"/>
      <c r="AN1571" s="166"/>
      <c r="AO1571" s="166"/>
      <c r="AP1571" s="166"/>
      <c r="AQ1571" s="166"/>
      <c r="AR1571" s="166"/>
      <c r="AS1571" s="166"/>
      <c r="AT1571" s="166"/>
      <c r="AU1571" s="166"/>
      <c r="AV1571" s="166"/>
      <c r="AW1571" s="166"/>
      <c r="AX1571" s="166"/>
      <c r="AY1571" s="166"/>
      <c r="AZ1571" s="166"/>
      <c r="BA1571" s="166"/>
      <c r="BB1571" s="166"/>
      <c r="BC1571" s="166"/>
      <c r="BD1571" s="166"/>
      <c r="BE1571" s="166"/>
      <c r="BF1571" s="166"/>
      <c r="BG1571" s="166"/>
      <c r="BH1571" s="166"/>
    </row>
    <row r="1572" spans="1:60" ht="12.75" outlineLevel="1">
      <c r="A1572" s="157">
        <v>555</v>
      </c>
      <c r="B1572" s="158" t="s">
        <v>2145</v>
      </c>
      <c r="C1572" s="159" t="s">
        <v>2146</v>
      </c>
      <c r="D1572" s="160" t="s">
        <v>294</v>
      </c>
      <c r="E1572" s="161">
        <v>50</v>
      </c>
      <c r="F1572" s="162"/>
      <c r="G1572" s="163">
        <f t="shared" si="70"/>
        <v>0</v>
      </c>
      <c r="H1572" s="164"/>
      <c r="I1572" s="165">
        <f t="shared" si="71"/>
        <v>0</v>
      </c>
      <c r="J1572" s="164"/>
      <c r="K1572" s="165">
        <f t="shared" si="72"/>
        <v>0</v>
      </c>
      <c r="L1572" s="165">
        <v>21</v>
      </c>
      <c r="M1572" s="165">
        <f t="shared" si="73"/>
        <v>0</v>
      </c>
      <c r="N1572" s="165">
        <v>0</v>
      </c>
      <c r="O1572" s="165">
        <f t="shared" si="74"/>
        <v>0</v>
      </c>
      <c r="P1572" s="165">
        <v>0</v>
      </c>
      <c r="Q1572" s="165">
        <f t="shared" si="75"/>
        <v>0</v>
      </c>
      <c r="R1572" s="165"/>
      <c r="S1572" s="165" t="s">
        <v>243</v>
      </c>
      <c r="T1572" s="165" t="s">
        <v>221</v>
      </c>
      <c r="U1572" s="165">
        <v>0</v>
      </c>
      <c r="V1572" s="165">
        <f t="shared" si="76"/>
        <v>0</v>
      </c>
      <c r="W1572" s="165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 t="s">
        <v>282</v>
      </c>
      <c r="AH1572" s="166"/>
      <c r="AI1572" s="166"/>
      <c r="AJ1572" s="166"/>
      <c r="AK1572" s="166"/>
      <c r="AL1572" s="166"/>
      <c r="AM1572" s="166"/>
      <c r="AN1572" s="166"/>
      <c r="AO1572" s="166"/>
      <c r="AP1572" s="166"/>
      <c r="AQ1572" s="166"/>
      <c r="AR1572" s="166"/>
      <c r="AS1572" s="166"/>
      <c r="AT1572" s="166"/>
      <c r="AU1572" s="166"/>
      <c r="AV1572" s="166"/>
      <c r="AW1572" s="166"/>
      <c r="AX1572" s="166"/>
      <c r="AY1572" s="166"/>
      <c r="AZ1572" s="166"/>
      <c r="BA1572" s="166"/>
      <c r="BB1572" s="166"/>
      <c r="BC1572" s="166"/>
      <c r="BD1572" s="166"/>
      <c r="BE1572" s="166"/>
      <c r="BF1572" s="166"/>
      <c r="BG1572" s="166"/>
      <c r="BH1572" s="166"/>
    </row>
    <row r="1573" spans="1:60" ht="12.75" outlineLevel="1">
      <c r="A1573" s="157">
        <v>556</v>
      </c>
      <c r="B1573" s="158" t="s">
        <v>2147</v>
      </c>
      <c r="C1573" s="159" t="s">
        <v>2148</v>
      </c>
      <c r="D1573" s="160" t="s">
        <v>301</v>
      </c>
      <c r="E1573" s="161">
        <v>84</v>
      </c>
      <c r="F1573" s="162"/>
      <c r="G1573" s="163">
        <f t="shared" si="70"/>
        <v>0</v>
      </c>
      <c r="H1573" s="164"/>
      <c r="I1573" s="165">
        <f t="shared" si="71"/>
        <v>0</v>
      </c>
      <c r="J1573" s="164"/>
      <c r="K1573" s="165">
        <f t="shared" si="72"/>
        <v>0</v>
      </c>
      <c r="L1573" s="165">
        <v>21</v>
      </c>
      <c r="M1573" s="165">
        <f t="shared" si="73"/>
        <v>0</v>
      </c>
      <c r="N1573" s="165">
        <v>0</v>
      </c>
      <c r="O1573" s="165">
        <f t="shared" si="74"/>
        <v>0</v>
      </c>
      <c r="P1573" s="165">
        <v>0</v>
      </c>
      <c r="Q1573" s="165">
        <f t="shared" si="75"/>
        <v>0</v>
      </c>
      <c r="R1573" s="165"/>
      <c r="S1573" s="165" t="s">
        <v>243</v>
      </c>
      <c r="T1573" s="165" t="s">
        <v>221</v>
      </c>
      <c r="U1573" s="165">
        <v>0</v>
      </c>
      <c r="V1573" s="165">
        <f t="shared" si="76"/>
        <v>0</v>
      </c>
      <c r="W1573" s="165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 t="s">
        <v>282</v>
      </c>
      <c r="AH1573" s="166"/>
      <c r="AI1573" s="166"/>
      <c r="AJ1573" s="166"/>
      <c r="AK1573" s="166"/>
      <c r="AL1573" s="166"/>
      <c r="AM1573" s="166"/>
      <c r="AN1573" s="166"/>
      <c r="AO1573" s="166"/>
      <c r="AP1573" s="166"/>
      <c r="AQ1573" s="166"/>
      <c r="AR1573" s="166"/>
      <c r="AS1573" s="166"/>
      <c r="AT1573" s="166"/>
      <c r="AU1573" s="166"/>
      <c r="AV1573" s="166"/>
      <c r="AW1573" s="166"/>
      <c r="AX1573" s="166"/>
      <c r="AY1573" s="166"/>
      <c r="AZ1573" s="166"/>
      <c r="BA1573" s="166"/>
      <c r="BB1573" s="166"/>
      <c r="BC1573" s="166"/>
      <c r="BD1573" s="166"/>
      <c r="BE1573" s="166"/>
      <c r="BF1573" s="166"/>
      <c r="BG1573" s="166"/>
      <c r="BH1573" s="166"/>
    </row>
    <row r="1574" spans="1:60" ht="12.75" outlineLevel="1">
      <c r="A1574" s="157">
        <v>557</v>
      </c>
      <c r="B1574" s="158" t="s">
        <v>2149</v>
      </c>
      <c r="C1574" s="159" t="s">
        <v>2150</v>
      </c>
      <c r="D1574" s="160" t="s">
        <v>2151</v>
      </c>
      <c r="E1574" s="161">
        <v>0.185</v>
      </c>
      <c r="F1574" s="162"/>
      <c r="G1574" s="163">
        <f t="shared" si="70"/>
        <v>0</v>
      </c>
      <c r="H1574" s="164"/>
      <c r="I1574" s="165">
        <f t="shared" si="71"/>
        <v>0</v>
      </c>
      <c r="J1574" s="164"/>
      <c r="K1574" s="165">
        <f t="shared" si="72"/>
        <v>0</v>
      </c>
      <c r="L1574" s="165">
        <v>21</v>
      </c>
      <c r="M1574" s="165">
        <f t="shared" si="73"/>
        <v>0</v>
      </c>
      <c r="N1574" s="165">
        <v>0</v>
      </c>
      <c r="O1574" s="165">
        <f t="shared" si="74"/>
        <v>0</v>
      </c>
      <c r="P1574" s="165">
        <v>0</v>
      </c>
      <c r="Q1574" s="165">
        <f t="shared" si="75"/>
        <v>0</v>
      </c>
      <c r="R1574" s="165"/>
      <c r="S1574" s="165" t="s">
        <v>243</v>
      </c>
      <c r="T1574" s="165" t="s">
        <v>221</v>
      </c>
      <c r="U1574" s="165">
        <v>0</v>
      </c>
      <c r="V1574" s="165">
        <f t="shared" si="76"/>
        <v>0</v>
      </c>
      <c r="W1574" s="165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 t="s">
        <v>282</v>
      </c>
      <c r="AH1574" s="166"/>
      <c r="AI1574" s="166"/>
      <c r="AJ1574" s="166"/>
      <c r="AK1574" s="166"/>
      <c r="AL1574" s="166"/>
      <c r="AM1574" s="166"/>
      <c r="AN1574" s="166"/>
      <c r="AO1574" s="166"/>
      <c r="AP1574" s="166"/>
      <c r="AQ1574" s="166"/>
      <c r="AR1574" s="166"/>
      <c r="AS1574" s="166"/>
      <c r="AT1574" s="166"/>
      <c r="AU1574" s="166"/>
      <c r="AV1574" s="166"/>
      <c r="AW1574" s="166"/>
      <c r="AX1574" s="166"/>
      <c r="AY1574" s="166"/>
      <c r="AZ1574" s="166"/>
      <c r="BA1574" s="166"/>
      <c r="BB1574" s="166"/>
      <c r="BC1574" s="166"/>
      <c r="BD1574" s="166"/>
      <c r="BE1574" s="166"/>
      <c r="BF1574" s="166"/>
      <c r="BG1574" s="166"/>
      <c r="BH1574" s="166"/>
    </row>
    <row r="1575" spans="1:60" ht="12.75" outlineLevel="1">
      <c r="A1575" s="157">
        <v>558</v>
      </c>
      <c r="B1575" s="158" t="s">
        <v>2152</v>
      </c>
      <c r="C1575" s="159" t="s">
        <v>2153</v>
      </c>
      <c r="D1575" s="160" t="s">
        <v>301</v>
      </c>
      <c r="E1575" s="161">
        <v>48</v>
      </c>
      <c r="F1575" s="162"/>
      <c r="G1575" s="163">
        <f t="shared" si="70"/>
        <v>0</v>
      </c>
      <c r="H1575" s="164"/>
      <c r="I1575" s="165">
        <f t="shared" si="71"/>
        <v>0</v>
      </c>
      <c r="J1575" s="164"/>
      <c r="K1575" s="165">
        <f t="shared" si="72"/>
        <v>0</v>
      </c>
      <c r="L1575" s="165">
        <v>21</v>
      </c>
      <c r="M1575" s="165">
        <f t="shared" si="73"/>
        <v>0</v>
      </c>
      <c r="N1575" s="165">
        <v>0</v>
      </c>
      <c r="O1575" s="165">
        <f t="shared" si="74"/>
        <v>0</v>
      </c>
      <c r="P1575" s="165">
        <v>0</v>
      </c>
      <c r="Q1575" s="165">
        <f t="shared" si="75"/>
        <v>0</v>
      </c>
      <c r="R1575" s="165"/>
      <c r="S1575" s="165" t="s">
        <v>243</v>
      </c>
      <c r="T1575" s="165" t="s">
        <v>221</v>
      </c>
      <c r="U1575" s="165">
        <v>0</v>
      </c>
      <c r="V1575" s="165">
        <f t="shared" si="76"/>
        <v>0</v>
      </c>
      <c r="W1575" s="165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 t="s">
        <v>282</v>
      </c>
      <c r="AH1575" s="166"/>
      <c r="AI1575" s="166"/>
      <c r="AJ1575" s="166"/>
      <c r="AK1575" s="166"/>
      <c r="AL1575" s="166"/>
      <c r="AM1575" s="166"/>
      <c r="AN1575" s="166"/>
      <c r="AO1575" s="166"/>
      <c r="AP1575" s="166"/>
      <c r="AQ1575" s="166"/>
      <c r="AR1575" s="166"/>
      <c r="AS1575" s="166"/>
      <c r="AT1575" s="166"/>
      <c r="AU1575" s="166"/>
      <c r="AV1575" s="166"/>
      <c r="AW1575" s="166"/>
      <c r="AX1575" s="166"/>
      <c r="AY1575" s="166"/>
      <c r="AZ1575" s="166"/>
      <c r="BA1575" s="166"/>
      <c r="BB1575" s="166"/>
      <c r="BC1575" s="166"/>
      <c r="BD1575" s="166"/>
      <c r="BE1575" s="166"/>
      <c r="BF1575" s="166"/>
      <c r="BG1575" s="166"/>
      <c r="BH1575" s="166"/>
    </row>
    <row r="1576" spans="1:60" ht="12.75" outlineLevel="1">
      <c r="A1576" s="157">
        <v>559</v>
      </c>
      <c r="B1576" s="158" t="s">
        <v>2154</v>
      </c>
      <c r="C1576" s="159" t="s">
        <v>2155</v>
      </c>
      <c r="D1576" s="160" t="s">
        <v>301</v>
      </c>
      <c r="E1576" s="161">
        <v>47</v>
      </c>
      <c r="F1576" s="162"/>
      <c r="G1576" s="163">
        <f t="shared" si="70"/>
        <v>0</v>
      </c>
      <c r="H1576" s="164"/>
      <c r="I1576" s="165">
        <f t="shared" si="71"/>
        <v>0</v>
      </c>
      <c r="J1576" s="164"/>
      <c r="K1576" s="165">
        <f t="shared" si="72"/>
        <v>0</v>
      </c>
      <c r="L1576" s="165">
        <v>21</v>
      </c>
      <c r="M1576" s="165">
        <f t="shared" si="73"/>
        <v>0</v>
      </c>
      <c r="N1576" s="165">
        <v>0</v>
      </c>
      <c r="O1576" s="165">
        <f t="shared" si="74"/>
        <v>0</v>
      </c>
      <c r="P1576" s="165">
        <v>0</v>
      </c>
      <c r="Q1576" s="165">
        <f t="shared" si="75"/>
        <v>0</v>
      </c>
      <c r="R1576" s="165"/>
      <c r="S1576" s="165" t="s">
        <v>243</v>
      </c>
      <c r="T1576" s="165" t="s">
        <v>221</v>
      </c>
      <c r="U1576" s="165">
        <v>0</v>
      </c>
      <c r="V1576" s="165">
        <f t="shared" si="76"/>
        <v>0</v>
      </c>
      <c r="W1576" s="165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 t="s">
        <v>282</v>
      </c>
      <c r="AH1576" s="166"/>
      <c r="AI1576" s="166"/>
      <c r="AJ1576" s="166"/>
      <c r="AK1576" s="166"/>
      <c r="AL1576" s="166"/>
      <c r="AM1576" s="166"/>
      <c r="AN1576" s="166"/>
      <c r="AO1576" s="166"/>
      <c r="AP1576" s="166"/>
      <c r="AQ1576" s="166"/>
      <c r="AR1576" s="166"/>
      <c r="AS1576" s="166"/>
      <c r="AT1576" s="166"/>
      <c r="AU1576" s="166"/>
      <c r="AV1576" s="166"/>
      <c r="AW1576" s="166"/>
      <c r="AX1576" s="166"/>
      <c r="AY1576" s="166"/>
      <c r="AZ1576" s="166"/>
      <c r="BA1576" s="166"/>
      <c r="BB1576" s="166"/>
      <c r="BC1576" s="166"/>
      <c r="BD1576" s="166"/>
      <c r="BE1576" s="166"/>
      <c r="BF1576" s="166"/>
      <c r="BG1576" s="166"/>
      <c r="BH1576" s="166"/>
    </row>
    <row r="1577" spans="1:60" ht="12.75" outlineLevel="1">
      <c r="A1577" s="157">
        <v>560</v>
      </c>
      <c r="B1577" s="158" t="s">
        <v>2156</v>
      </c>
      <c r="C1577" s="159" t="s">
        <v>2157</v>
      </c>
      <c r="D1577" s="160" t="s">
        <v>301</v>
      </c>
      <c r="E1577" s="161">
        <v>16</v>
      </c>
      <c r="F1577" s="162"/>
      <c r="G1577" s="163">
        <f t="shared" si="70"/>
        <v>0</v>
      </c>
      <c r="H1577" s="164"/>
      <c r="I1577" s="165">
        <f t="shared" si="71"/>
        <v>0</v>
      </c>
      <c r="J1577" s="164"/>
      <c r="K1577" s="165">
        <f t="shared" si="72"/>
        <v>0</v>
      </c>
      <c r="L1577" s="165">
        <v>21</v>
      </c>
      <c r="M1577" s="165">
        <f t="shared" si="73"/>
        <v>0</v>
      </c>
      <c r="N1577" s="165">
        <v>0</v>
      </c>
      <c r="O1577" s="165">
        <f t="shared" si="74"/>
        <v>0</v>
      </c>
      <c r="P1577" s="165">
        <v>0</v>
      </c>
      <c r="Q1577" s="165">
        <f t="shared" si="75"/>
        <v>0</v>
      </c>
      <c r="R1577" s="165"/>
      <c r="S1577" s="165" t="s">
        <v>243</v>
      </c>
      <c r="T1577" s="165" t="s">
        <v>221</v>
      </c>
      <c r="U1577" s="165">
        <v>0</v>
      </c>
      <c r="V1577" s="165">
        <f t="shared" si="76"/>
        <v>0</v>
      </c>
      <c r="W1577" s="165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 t="s">
        <v>282</v>
      </c>
      <c r="AH1577" s="166"/>
      <c r="AI1577" s="166"/>
      <c r="AJ1577" s="166"/>
      <c r="AK1577" s="166"/>
      <c r="AL1577" s="166"/>
      <c r="AM1577" s="166"/>
      <c r="AN1577" s="166"/>
      <c r="AO1577" s="166"/>
      <c r="AP1577" s="166"/>
      <c r="AQ1577" s="166"/>
      <c r="AR1577" s="166"/>
      <c r="AS1577" s="166"/>
      <c r="AT1577" s="166"/>
      <c r="AU1577" s="166"/>
      <c r="AV1577" s="166"/>
      <c r="AW1577" s="166"/>
      <c r="AX1577" s="166"/>
      <c r="AY1577" s="166"/>
      <c r="AZ1577" s="166"/>
      <c r="BA1577" s="166"/>
      <c r="BB1577" s="166"/>
      <c r="BC1577" s="166"/>
      <c r="BD1577" s="166"/>
      <c r="BE1577" s="166"/>
      <c r="BF1577" s="166"/>
      <c r="BG1577" s="166"/>
      <c r="BH1577" s="166"/>
    </row>
    <row r="1578" spans="1:60" ht="12.75" outlineLevel="1">
      <c r="A1578" s="157">
        <v>561</v>
      </c>
      <c r="B1578" s="158" t="s">
        <v>2158</v>
      </c>
      <c r="C1578" s="159" t="s">
        <v>2159</v>
      </c>
      <c r="D1578" s="160" t="s">
        <v>301</v>
      </c>
      <c r="E1578" s="161">
        <v>8</v>
      </c>
      <c r="F1578" s="162"/>
      <c r="G1578" s="163">
        <f t="shared" si="70"/>
        <v>0</v>
      </c>
      <c r="H1578" s="164"/>
      <c r="I1578" s="165">
        <f t="shared" si="71"/>
        <v>0</v>
      </c>
      <c r="J1578" s="164"/>
      <c r="K1578" s="165">
        <f t="shared" si="72"/>
        <v>0</v>
      </c>
      <c r="L1578" s="165">
        <v>21</v>
      </c>
      <c r="M1578" s="165">
        <f t="shared" si="73"/>
        <v>0</v>
      </c>
      <c r="N1578" s="165">
        <v>0</v>
      </c>
      <c r="O1578" s="165">
        <f t="shared" si="74"/>
        <v>0</v>
      </c>
      <c r="P1578" s="165">
        <v>0</v>
      </c>
      <c r="Q1578" s="165">
        <f t="shared" si="75"/>
        <v>0</v>
      </c>
      <c r="R1578" s="165"/>
      <c r="S1578" s="165" t="s">
        <v>243</v>
      </c>
      <c r="T1578" s="165" t="s">
        <v>221</v>
      </c>
      <c r="U1578" s="165">
        <v>0</v>
      </c>
      <c r="V1578" s="165">
        <f t="shared" si="76"/>
        <v>0</v>
      </c>
      <c r="W1578" s="165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 t="s">
        <v>282</v>
      </c>
      <c r="AH1578" s="166"/>
      <c r="AI1578" s="166"/>
      <c r="AJ1578" s="166"/>
      <c r="AK1578" s="166"/>
      <c r="AL1578" s="166"/>
      <c r="AM1578" s="166"/>
      <c r="AN1578" s="166"/>
      <c r="AO1578" s="166"/>
      <c r="AP1578" s="166"/>
      <c r="AQ1578" s="166"/>
      <c r="AR1578" s="166"/>
      <c r="AS1578" s="166"/>
      <c r="AT1578" s="166"/>
      <c r="AU1578" s="166"/>
      <c r="AV1578" s="166"/>
      <c r="AW1578" s="166"/>
      <c r="AX1578" s="166"/>
      <c r="AY1578" s="166"/>
      <c r="AZ1578" s="166"/>
      <c r="BA1578" s="166"/>
      <c r="BB1578" s="166"/>
      <c r="BC1578" s="166"/>
      <c r="BD1578" s="166"/>
      <c r="BE1578" s="166"/>
      <c r="BF1578" s="166"/>
      <c r="BG1578" s="166"/>
      <c r="BH1578" s="166"/>
    </row>
    <row r="1579" spans="1:60" ht="12.75" outlineLevel="1">
      <c r="A1579" s="157">
        <v>562</v>
      </c>
      <c r="B1579" s="158" t="s">
        <v>2160</v>
      </c>
      <c r="C1579" s="159" t="s">
        <v>2161</v>
      </c>
      <c r="D1579" s="160" t="s">
        <v>301</v>
      </c>
      <c r="E1579" s="161">
        <v>4</v>
      </c>
      <c r="F1579" s="162"/>
      <c r="G1579" s="163">
        <f t="shared" si="70"/>
        <v>0</v>
      </c>
      <c r="H1579" s="164"/>
      <c r="I1579" s="165">
        <f t="shared" si="71"/>
        <v>0</v>
      </c>
      <c r="J1579" s="164"/>
      <c r="K1579" s="165">
        <f t="shared" si="72"/>
        <v>0</v>
      </c>
      <c r="L1579" s="165">
        <v>21</v>
      </c>
      <c r="M1579" s="165">
        <f t="shared" si="73"/>
        <v>0</v>
      </c>
      <c r="N1579" s="165">
        <v>0</v>
      </c>
      <c r="O1579" s="165">
        <f t="shared" si="74"/>
        <v>0</v>
      </c>
      <c r="P1579" s="165">
        <v>0</v>
      </c>
      <c r="Q1579" s="165">
        <f t="shared" si="75"/>
        <v>0</v>
      </c>
      <c r="R1579" s="165"/>
      <c r="S1579" s="165" t="s">
        <v>243</v>
      </c>
      <c r="T1579" s="165" t="s">
        <v>221</v>
      </c>
      <c r="U1579" s="165">
        <v>0</v>
      </c>
      <c r="V1579" s="165">
        <f t="shared" si="76"/>
        <v>0</v>
      </c>
      <c r="W1579" s="165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 t="s">
        <v>282</v>
      </c>
      <c r="AH1579" s="166"/>
      <c r="AI1579" s="166"/>
      <c r="AJ1579" s="166"/>
      <c r="AK1579" s="166"/>
      <c r="AL1579" s="166"/>
      <c r="AM1579" s="166"/>
      <c r="AN1579" s="166"/>
      <c r="AO1579" s="166"/>
      <c r="AP1579" s="166"/>
      <c r="AQ1579" s="166"/>
      <c r="AR1579" s="166"/>
      <c r="AS1579" s="166"/>
      <c r="AT1579" s="166"/>
      <c r="AU1579" s="166"/>
      <c r="AV1579" s="166"/>
      <c r="AW1579" s="166"/>
      <c r="AX1579" s="166"/>
      <c r="AY1579" s="166"/>
      <c r="AZ1579" s="166"/>
      <c r="BA1579" s="166"/>
      <c r="BB1579" s="166"/>
      <c r="BC1579" s="166"/>
      <c r="BD1579" s="166"/>
      <c r="BE1579" s="166"/>
      <c r="BF1579" s="166"/>
      <c r="BG1579" s="166"/>
      <c r="BH1579" s="166"/>
    </row>
    <row r="1580" spans="1:60" ht="12.75" outlineLevel="1">
      <c r="A1580" s="157">
        <v>563</v>
      </c>
      <c r="B1580" s="158" t="s">
        <v>2162</v>
      </c>
      <c r="C1580" s="159" t="s">
        <v>2163</v>
      </c>
      <c r="D1580" s="160" t="s">
        <v>301</v>
      </c>
      <c r="E1580" s="161">
        <v>24</v>
      </c>
      <c r="F1580" s="162"/>
      <c r="G1580" s="163">
        <f t="shared" si="70"/>
        <v>0</v>
      </c>
      <c r="H1580" s="164"/>
      <c r="I1580" s="165">
        <f t="shared" si="71"/>
        <v>0</v>
      </c>
      <c r="J1580" s="164"/>
      <c r="K1580" s="165">
        <f t="shared" si="72"/>
        <v>0</v>
      </c>
      <c r="L1580" s="165">
        <v>21</v>
      </c>
      <c r="M1580" s="165">
        <f t="shared" si="73"/>
        <v>0</v>
      </c>
      <c r="N1580" s="165">
        <v>0</v>
      </c>
      <c r="O1580" s="165">
        <f t="shared" si="74"/>
        <v>0</v>
      </c>
      <c r="P1580" s="165">
        <v>0</v>
      </c>
      <c r="Q1580" s="165">
        <f t="shared" si="75"/>
        <v>0</v>
      </c>
      <c r="R1580" s="165"/>
      <c r="S1580" s="165" t="s">
        <v>243</v>
      </c>
      <c r="T1580" s="165" t="s">
        <v>221</v>
      </c>
      <c r="U1580" s="165">
        <v>0</v>
      </c>
      <c r="V1580" s="165">
        <f t="shared" si="76"/>
        <v>0</v>
      </c>
      <c r="W1580" s="165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 t="s">
        <v>282</v>
      </c>
      <c r="AH1580" s="166"/>
      <c r="AI1580" s="166"/>
      <c r="AJ1580" s="166"/>
      <c r="AK1580" s="166"/>
      <c r="AL1580" s="166"/>
      <c r="AM1580" s="166"/>
      <c r="AN1580" s="166"/>
      <c r="AO1580" s="166"/>
      <c r="AP1580" s="166"/>
      <c r="AQ1580" s="166"/>
      <c r="AR1580" s="166"/>
      <c r="AS1580" s="166"/>
      <c r="AT1580" s="166"/>
      <c r="AU1580" s="166"/>
      <c r="AV1580" s="166"/>
      <c r="AW1580" s="166"/>
      <c r="AX1580" s="166"/>
      <c r="AY1580" s="166"/>
      <c r="AZ1580" s="166"/>
      <c r="BA1580" s="166"/>
      <c r="BB1580" s="166"/>
      <c r="BC1580" s="166"/>
      <c r="BD1580" s="166"/>
      <c r="BE1580" s="166"/>
      <c r="BF1580" s="166"/>
      <c r="BG1580" s="166"/>
      <c r="BH1580" s="166"/>
    </row>
    <row r="1581" spans="1:60" ht="12.75" outlineLevel="1">
      <c r="A1581" s="157">
        <v>564</v>
      </c>
      <c r="B1581" s="158" t="s">
        <v>2164</v>
      </c>
      <c r="C1581" s="159" t="s">
        <v>2165</v>
      </c>
      <c r="D1581" s="160" t="s">
        <v>301</v>
      </c>
      <c r="E1581" s="161">
        <v>24</v>
      </c>
      <c r="F1581" s="162"/>
      <c r="G1581" s="163">
        <f t="shared" si="70"/>
        <v>0</v>
      </c>
      <c r="H1581" s="164"/>
      <c r="I1581" s="165">
        <f t="shared" si="71"/>
        <v>0</v>
      </c>
      <c r="J1581" s="164"/>
      <c r="K1581" s="165">
        <f t="shared" si="72"/>
        <v>0</v>
      </c>
      <c r="L1581" s="165">
        <v>21</v>
      </c>
      <c r="M1581" s="165">
        <f t="shared" si="73"/>
        <v>0</v>
      </c>
      <c r="N1581" s="165">
        <v>0</v>
      </c>
      <c r="O1581" s="165">
        <f t="shared" si="74"/>
        <v>0</v>
      </c>
      <c r="P1581" s="165">
        <v>0</v>
      </c>
      <c r="Q1581" s="165">
        <f t="shared" si="75"/>
        <v>0</v>
      </c>
      <c r="R1581" s="165"/>
      <c r="S1581" s="165" t="s">
        <v>243</v>
      </c>
      <c r="T1581" s="165" t="s">
        <v>221</v>
      </c>
      <c r="U1581" s="165">
        <v>0</v>
      </c>
      <c r="V1581" s="165">
        <f t="shared" si="76"/>
        <v>0</v>
      </c>
      <c r="W1581" s="165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 t="s">
        <v>282</v>
      </c>
      <c r="AH1581" s="166"/>
      <c r="AI1581" s="166"/>
      <c r="AJ1581" s="166"/>
      <c r="AK1581" s="166"/>
      <c r="AL1581" s="166"/>
      <c r="AM1581" s="166"/>
      <c r="AN1581" s="166"/>
      <c r="AO1581" s="166"/>
      <c r="AP1581" s="166"/>
      <c r="AQ1581" s="166"/>
      <c r="AR1581" s="166"/>
      <c r="AS1581" s="166"/>
      <c r="AT1581" s="166"/>
      <c r="AU1581" s="166"/>
      <c r="AV1581" s="166"/>
      <c r="AW1581" s="166"/>
      <c r="AX1581" s="166"/>
      <c r="AY1581" s="166"/>
      <c r="AZ1581" s="166"/>
      <c r="BA1581" s="166"/>
      <c r="BB1581" s="166"/>
      <c r="BC1581" s="166"/>
      <c r="BD1581" s="166"/>
      <c r="BE1581" s="166"/>
      <c r="BF1581" s="166"/>
      <c r="BG1581" s="166"/>
      <c r="BH1581" s="166"/>
    </row>
    <row r="1582" spans="1:60" ht="12.75" outlineLevel="1">
      <c r="A1582" s="157">
        <v>565</v>
      </c>
      <c r="B1582" s="158" t="s">
        <v>2166</v>
      </c>
      <c r="C1582" s="159" t="s">
        <v>2167</v>
      </c>
      <c r="D1582" s="160" t="s">
        <v>301</v>
      </c>
      <c r="E1582" s="161">
        <v>6</v>
      </c>
      <c r="F1582" s="162"/>
      <c r="G1582" s="163">
        <f t="shared" si="70"/>
        <v>0</v>
      </c>
      <c r="H1582" s="164"/>
      <c r="I1582" s="165">
        <f t="shared" si="71"/>
        <v>0</v>
      </c>
      <c r="J1582" s="164"/>
      <c r="K1582" s="165">
        <f t="shared" si="72"/>
        <v>0</v>
      </c>
      <c r="L1582" s="165">
        <v>21</v>
      </c>
      <c r="M1582" s="165">
        <f t="shared" si="73"/>
        <v>0</v>
      </c>
      <c r="N1582" s="165">
        <v>0</v>
      </c>
      <c r="O1582" s="165">
        <f t="shared" si="74"/>
        <v>0</v>
      </c>
      <c r="P1582" s="165">
        <v>0</v>
      </c>
      <c r="Q1582" s="165">
        <f t="shared" si="75"/>
        <v>0</v>
      </c>
      <c r="R1582" s="165"/>
      <c r="S1582" s="165" t="s">
        <v>243</v>
      </c>
      <c r="T1582" s="165" t="s">
        <v>221</v>
      </c>
      <c r="U1582" s="165">
        <v>0</v>
      </c>
      <c r="V1582" s="165">
        <f t="shared" si="76"/>
        <v>0</v>
      </c>
      <c r="W1582" s="165"/>
      <c r="X1582" s="166"/>
      <c r="Y1582" s="166"/>
      <c r="Z1582" s="166"/>
      <c r="AA1582" s="166"/>
      <c r="AB1582" s="166"/>
      <c r="AC1582" s="166"/>
      <c r="AD1582" s="166"/>
      <c r="AE1582" s="166"/>
      <c r="AF1582" s="166"/>
      <c r="AG1582" s="166" t="s">
        <v>282</v>
      </c>
      <c r="AH1582" s="166"/>
      <c r="AI1582" s="166"/>
      <c r="AJ1582" s="166"/>
      <c r="AK1582" s="166"/>
      <c r="AL1582" s="166"/>
      <c r="AM1582" s="166"/>
      <c r="AN1582" s="166"/>
      <c r="AO1582" s="166"/>
      <c r="AP1582" s="166"/>
      <c r="AQ1582" s="166"/>
      <c r="AR1582" s="166"/>
      <c r="AS1582" s="166"/>
      <c r="AT1582" s="166"/>
      <c r="AU1582" s="166"/>
      <c r="AV1582" s="166"/>
      <c r="AW1582" s="166"/>
      <c r="AX1582" s="166"/>
      <c r="AY1582" s="166"/>
      <c r="AZ1582" s="166"/>
      <c r="BA1582" s="166"/>
      <c r="BB1582" s="166"/>
      <c r="BC1582" s="166"/>
      <c r="BD1582" s="166"/>
      <c r="BE1582" s="166"/>
      <c r="BF1582" s="166"/>
      <c r="BG1582" s="166"/>
      <c r="BH1582" s="166"/>
    </row>
    <row r="1583" spans="1:60" ht="12.75" outlineLevel="1">
      <c r="A1583" s="157">
        <v>566</v>
      </c>
      <c r="B1583" s="158" t="s">
        <v>2168</v>
      </c>
      <c r="C1583" s="159" t="s">
        <v>2169</v>
      </c>
      <c r="D1583" s="160" t="s">
        <v>301</v>
      </c>
      <c r="E1583" s="161">
        <v>25</v>
      </c>
      <c r="F1583" s="162"/>
      <c r="G1583" s="163">
        <f t="shared" si="70"/>
        <v>0</v>
      </c>
      <c r="H1583" s="164"/>
      <c r="I1583" s="165">
        <f t="shared" si="71"/>
        <v>0</v>
      </c>
      <c r="J1583" s="164"/>
      <c r="K1583" s="165">
        <f t="shared" si="72"/>
        <v>0</v>
      </c>
      <c r="L1583" s="165">
        <v>21</v>
      </c>
      <c r="M1583" s="165">
        <f t="shared" si="73"/>
        <v>0</v>
      </c>
      <c r="N1583" s="165">
        <v>0</v>
      </c>
      <c r="O1583" s="165">
        <f t="shared" si="74"/>
        <v>0</v>
      </c>
      <c r="P1583" s="165">
        <v>0</v>
      </c>
      <c r="Q1583" s="165">
        <f t="shared" si="75"/>
        <v>0</v>
      </c>
      <c r="R1583" s="165"/>
      <c r="S1583" s="165" t="s">
        <v>243</v>
      </c>
      <c r="T1583" s="165" t="s">
        <v>221</v>
      </c>
      <c r="U1583" s="165">
        <v>0</v>
      </c>
      <c r="V1583" s="165">
        <f t="shared" si="76"/>
        <v>0</v>
      </c>
      <c r="W1583" s="165"/>
      <c r="X1583" s="166"/>
      <c r="Y1583" s="166"/>
      <c r="Z1583" s="166"/>
      <c r="AA1583" s="166"/>
      <c r="AB1583" s="166"/>
      <c r="AC1583" s="166"/>
      <c r="AD1583" s="166"/>
      <c r="AE1583" s="166"/>
      <c r="AF1583" s="166"/>
      <c r="AG1583" s="166" t="s">
        <v>282</v>
      </c>
      <c r="AH1583" s="166"/>
      <c r="AI1583" s="166"/>
      <c r="AJ1583" s="166"/>
      <c r="AK1583" s="166"/>
      <c r="AL1583" s="166"/>
      <c r="AM1583" s="166"/>
      <c r="AN1583" s="166"/>
      <c r="AO1583" s="166"/>
      <c r="AP1583" s="166"/>
      <c r="AQ1583" s="166"/>
      <c r="AR1583" s="166"/>
      <c r="AS1583" s="166"/>
      <c r="AT1583" s="166"/>
      <c r="AU1583" s="166"/>
      <c r="AV1583" s="166"/>
      <c r="AW1583" s="166"/>
      <c r="AX1583" s="166"/>
      <c r="AY1583" s="166"/>
      <c r="AZ1583" s="166"/>
      <c r="BA1583" s="166"/>
      <c r="BB1583" s="166"/>
      <c r="BC1583" s="166"/>
      <c r="BD1583" s="166"/>
      <c r="BE1583" s="166"/>
      <c r="BF1583" s="166"/>
      <c r="BG1583" s="166"/>
      <c r="BH1583" s="166"/>
    </row>
    <row r="1584" spans="1:60" ht="12.75" outlineLevel="1">
      <c r="A1584" s="157">
        <v>567</v>
      </c>
      <c r="B1584" s="158" t="s">
        <v>2170</v>
      </c>
      <c r="C1584" s="159" t="s">
        <v>2171</v>
      </c>
      <c r="D1584" s="160" t="s">
        <v>301</v>
      </c>
      <c r="E1584" s="161">
        <v>1</v>
      </c>
      <c r="F1584" s="162"/>
      <c r="G1584" s="163">
        <f t="shared" si="70"/>
        <v>0</v>
      </c>
      <c r="H1584" s="164"/>
      <c r="I1584" s="165">
        <f t="shared" si="71"/>
        <v>0</v>
      </c>
      <c r="J1584" s="164"/>
      <c r="K1584" s="165">
        <f t="shared" si="72"/>
        <v>0</v>
      </c>
      <c r="L1584" s="165">
        <v>21</v>
      </c>
      <c r="M1584" s="165">
        <f t="shared" si="73"/>
        <v>0</v>
      </c>
      <c r="N1584" s="165">
        <v>0</v>
      </c>
      <c r="O1584" s="165">
        <f t="shared" si="74"/>
        <v>0</v>
      </c>
      <c r="P1584" s="165">
        <v>0</v>
      </c>
      <c r="Q1584" s="165">
        <f t="shared" si="75"/>
        <v>0</v>
      </c>
      <c r="R1584" s="165"/>
      <c r="S1584" s="165" t="s">
        <v>243</v>
      </c>
      <c r="T1584" s="165" t="s">
        <v>221</v>
      </c>
      <c r="U1584" s="165">
        <v>0</v>
      </c>
      <c r="V1584" s="165">
        <f t="shared" si="76"/>
        <v>0</v>
      </c>
      <c r="W1584" s="165"/>
      <c r="X1584" s="166"/>
      <c r="Y1584" s="166"/>
      <c r="Z1584" s="166"/>
      <c r="AA1584" s="166"/>
      <c r="AB1584" s="166"/>
      <c r="AC1584" s="166"/>
      <c r="AD1584" s="166"/>
      <c r="AE1584" s="166"/>
      <c r="AF1584" s="166"/>
      <c r="AG1584" s="166" t="s">
        <v>282</v>
      </c>
      <c r="AH1584" s="166"/>
      <c r="AI1584" s="166"/>
      <c r="AJ1584" s="166"/>
      <c r="AK1584" s="166"/>
      <c r="AL1584" s="166"/>
      <c r="AM1584" s="166"/>
      <c r="AN1584" s="166"/>
      <c r="AO1584" s="166"/>
      <c r="AP1584" s="166"/>
      <c r="AQ1584" s="166"/>
      <c r="AR1584" s="166"/>
      <c r="AS1584" s="166"/>
      <c r="AT1584" s="166"/>
      <c r="AU1584" s="166"/>
      <c r="AV1584" s="166"/>
      <c r="AW1584" s="166"/>
      <c r="AX1584" s="166"/>
      <c r="AY1584" s="166"/>
      <c r="AZ1584" s="166"/>
      <c r="BA1584" s="166"/>
      <c r="BB1584" s="166"/>
      <c r="BC1584" s="166"/>
      <c r="BD1584" s="166"/>
      <c r="BE1584" s="166"/>
      <c r="BF1584" s="166"/>
      <c r="BG1584" s="166"/>
      <c r="BH1584" s="166"/>
    </row>
    <row r="1585" spans="1:60" ht="12.75" outlineLevel="1">
      <c r="A1585" s="157">
        <v>568</v>
      </c>
      <c r="B1585" s="158" t="s">
        <v>2172</v>
      </c>
      <c r="C1585" s="159" t="s">
        <v>2173</v>
      </c>
      <c r="D1585" s="160" t="s">
        <v>301</v>
      </c>
      <c r="E1585" s="161">
        <v>30</v>
      </c>
      <c r="F1585" s="162"/>
      <c r="G1585" s="163">
        <f t="shared" si="70"/>
        <v>0</v>
      </c>
      <c r="H1585" s="164"/>
      <c r="I1585" s="165">
        <f t="shared" si="71"/>
        <v>0</v>
      </c>
      <c r="J1585" s="164"/>
      <c r="K1585" s="165">
        <f t="shared" si="72"/>
        <v>0</v>
      </c>
      <c r="L1585" s="165">
        <v>21</v>
      </c>
      <c r="M1585" s="165">
        <f t="shared" si="73"/>
        <v>0</v>
      </c>
      <c r="N1585" s="165">
        <v>0</v>
      </c>
      <c r="O1585" s="165">
        <f t="shared" si="74"/>
        <v>0</v>
      </c>
      <c r="P1585" s="165">
        <v>0</v>
      </c>
      <c r="Q1585" s="165">
        <f t="shared" si="75"/>
        <v>0</v>
      </c>
      <c r="R1585" s="165"/>
      <c r="S1585" s="165" t="s">
        <v>243</v>
      </c>
      <c r="T1585" s="165" t="s">
        <v>221</v>
      </c>
      <c r="U1585" s="165">
        <v>0</v>
      </c>
      <c r="V1585" s="165">
        <f t="shared" si="76"/>
        <v>0</v>
      </c>
      <c r="W1585" s="165"/>
      <c r="X1585" s="166"/>
      <c r="Y1585" s="166"/>
      <c r="Z1585" s="166"/>
      <c r="AA1585" s="166"/>
      <c r="AB1585" s="166"/>
      <c r="AC1585" s="166"/>
      <c r="AD1585" s="166"/>
      <c r="AE1585" s="166"/>
      <c r="AF1585" s="166"/>
      <c r="AG1585" s="166" t="s">
        <v>282</v>
      </c>
      <c r="AH1585" s="166"/>
      <c r="AI1585" s="166"/>
      <c r="AJ1585" s="166"/>
      <c r="AK1585" s="166"/>
      <c r="AL1585" s="166"/>
      <c r="AM1585" s="166"/>
      <c r="AN1585" s="166"/>
      <c r="AO1585" s="166"/>
      <c r="AP1585" s="166"/>
      <c r="AQ1585" s="166"/>
      <c r="AR1585" s="166"/>
      <c r="AS1585" s="166"/>
      <c r="AT1585" s="166"/>
      <c r="AU1585" s="166"/>
      <c r="AV1585" s="166"/>
      <c r="AW1585" s="166"/>
      <c r="AX1585" s="166"/>
      <c r="AY1585" s="166"/>
      <c r="AZ1585" s="166"/>
      <c r="BA1585" s="166"/>
      <c r="BB1585" s="166"/>
      <c r="BC1585" s="166"/>
      <c r="BD1585" s="166"/>
      <c r="BE1585" s="166"/>
      <c r="BF1585" s="166"/>
      <c r="BG1585" s="166"/>
      <c r="BH1585" s="166"/>
    </row>
    <row r="1586" spans="1:60" ht="12.75" outlineLevel="1">
      <c r="A1586" s="157">
        <v>569</v>
      </c>
      <c r="B1586" s="158" t="s">
        <v>2174</v>
      </c>
      <c r="C1586" s="159" t="s">
        <v>2175</v>
      </c>
      <c r="D1586" s="160" t="s">
        <v>301</v>
      </c>
      <c r="E1586" s="161">
        <v>16</v>
      </c>
      <c r="F1586" s="162"/>
      <c r="G1586" s="163">
        <f t="shared" si="70"/>
        <v>0</v>
      </c>
      <c r="H1586" s="164"/>
      <c r="I1586" s="165">
        <f t="shared" si="71"/>
        <v>0</v>
      </c>
      <c r="J1586" s="164"/>
      <c r="K1586" s="165">
        <f t="shared" si="72"/>
        <v>0</v>
      </c>
      <c r="L1586" s="165">
        <v>21</v>
      </c>
      <c r="M1586" s="165">
        <f t="shared" si="73"/>
        <v>0</v>
      </c>
      <c r="N1586" s="165">
        <v>0</v>
      </c>
      <c r="O1586" s="165">
        <f t="shared" si="74"/>
        <v>0</v>
      </c>
      <c r="P1586" s="165">
        <v>0</v>
      </c>
      <c r="Q1586" s="165">
        <f t="shared" si="75"/>
        <v>0</v>
      </c>
      <c r="R1586" s="165"/>
      <c r="S1586" s="165" t="s">
        <v>243</v>
      </c>
      <c r="T1586" s="165" t="s">
        <v>221</v>
      </c>
      <c r="U1586" s="165">
        <v>0</v>
      </c>
      <c r="V1586" s="165">
        <f t="shared" si="76"/>
        <v>0</v>
      </c>
      <c r="W1586" s="165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 t="s">
        <v>282</v>
      </c>
      <c r="AH1586" s="166"/>
      <c r="AI1586" s="166"/>
      <c r="AJ1586" s="166"/>
      <c r="AK1586" s="166"/>
      <c r="AL1586" s="166"/>
      <c r="AM1586" s="166"/>
      <c r="AN1586" s="166"/>
      <c r="AO1586" s="166"/>
      <c r="AP1586" s="166"/>
      <c r="AQ1586" s="166"/>
      <c r="AR1586" s="166"/>
      <c r="AS1586" s="166"/>
      <c r="AT1586" s="166"/>
      <c r="AU1586" s="166"/>
      <c r="AV1586" s="166"/>
      <c r="AW1586" s="166"/>
      <c r="AX1586" s="166"/>
      <c r="AY1586" s="166"/>
      <c r="AZ1586" s="166"/>
      <c r="BA1586" s="166"/>
      <c r="BB1586" s="166"/>
      <c r="BC1586" s="166"/>
      <c r="BD1586" s="166"/>
      <c r="BE1586" s="166"/>
      <c r="BF1586" s="166"/>
      <c r="BG1586" s="166"/>
      <c r="BH1586" s="166"/>
    </row>
    <row r="1587" spans="1:60" ht="12.75" outlineLevel="1">
      <c r="A1587" s="157">
        <v>570</v>
      </c>
      <c r="B1587" s="158" t="s">
        <v>2176</v>
      </c>
      <c r="C1587" s="159" t="s">
        <v>2177</v>
      </c>
      <c r="D1587" s="160" t="s">
        <v>301</v>
      </c>
      <c r="E1587" s="161">
        <v>7</v>
      </c>
      <c r="F1587" s="162"/>
      <c r="G1587" s="163">
        <f t="shared" si="70"/>
        <v>0</v>
      </c>
      <c r="H1587" s="164"/>
      <c r="I1587" s="165">
        <f t="shared" si="71"/>
        <v>0</v>
      </c>
      <c r="J1587" s="164"/>
      <c r="K1587" s="165">
        <f t="shared" si="72"/>
        <v>0</v>
      </c>
      <c r="L1587" s="165">
        <v>21</v>
      </c>
      <c r="M1587" s="165">
        <f t="shared" si="73"/>
        <v>0</v>
      </c>
      <c r="N1587" s="165">
        <v>0</v>
      </c>
      <c r="O1587" s="165">
        <f t="shared" si="74"/>
        <v>0</v>
      </c>
      <c r="P1587" s="165">
        <v>0</v>
      </c>
      <c r="Q1587" s="165">
        <f t="shared" si="75"/>
        <v>0</v>
      </c>
      <c r="R1587" s="165"/>
      <c r="S1587" s="165" t="s">
        <v>243</v>
      </c>
      <c r="T1587" s="165" t="s">
        <v>221</v>
      </c>
      <c r="U1587" s="165">
        <v>0</v>
      </c>
      <c r="V1587" s="165">
        <f t="shared" si="76"/>
        <v>0</v>
      </c>
      <c r="W1587" s="165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 t="s">
        <v>282</v>
      </c>
      <c r="AH1587" s="166"/>
      <c r="AI1587" s="166"/>
      <c r="AJ1587" s="166"/>
      <c r="AK1587" s="166"/>
      <c r="AL1587" s="166"/>
      <c r="AM1587" s="166"/>
      <c r="AN1587" s="166"/>
      <c r="AO1587" s="166"/>
      <c r="AP1587" s="166"/>
      <c r="AQ1587" s="166"/>
      <c r="AR1587" s="166"/>
      <c r="AS1587" s="166"/>
      <c r="AT1587" s="166"/>
      <c r="AU1587" s="166"/>
      <c r="AV1587" s="166"/>
      <c r="AW1587" s="166"/>
      <c r="AX1587" s="166"/>
      <c r="AY1587" s="166"/>
      <c r="AZ1587" s="166"/>
      <c r="BA1587" s="166"/>
      <c r="BB1587" s="166"/>
      <c r="BC1587" s="166"/>
      <c r="BD1587" s="166"/>
      <c r="BE1587" s="166"/>
      <c r="BF1587" s="166"/>
      <c r="BG1587" s="166"/>
      <c r="BH1587" s="166"/>
    </row>
    <row r="1588" spans="1:60" ht="12.75" outlineLevel="1">
      <c r="A1588" s="157">
        <v>571</v>
      </c>
      <c r="B1588" s="158" t="s">
        <v>2178</v>
      </c>
      <c r="C1588" s="159" t="s">
        <v>2179</v>
      </c>
      <c r="D1588" s="160" t="s">
        <v>301</v>
      </c>
      <c r="E1588" s="161">
        <v>53</v>
      </c>
      <c r="F1588" s="162"/>
      <c r="G1588" s="163">
        <f t="shared" si="70"/>
        <v>0</v>
      </c>
      <c r="H1588" s="164"/>
      <c r="I1588" s="165">
        <f t="shared" si="71"/>
        <v>0</v>
      </c>
      <c r="J1588" s="164"/>
      <c r="K1588" s="165">
        <f t="shared" si="72"/>
        <v>0</v>
      </c>
      <c r="L1588" s="165">
        <v>21</v>
      </c>
      <c r="M1588" s="165">
        <f t="shared" si="73"/>
        <v>0</v>
      </c>
      <c r="N1588" s="165">
        <v>0</v>
      </c>
      <c r="O1588" s="165">
        <f t="shared" si="74"/>
        <v>0</v>
      </c>
      <c r="P1588" s="165">
        <v>0</v>
      </c>
      <c r="Q1588" s="165">
        <f t="shared" si="75"/>
        <v>0</v>
      </c>
      <c r="R1588" s="165"/>
      <c r="S1588" s="165" t="s">
        <v>243</v>
      </c>
      <c r="T1588" s="165" t="s">
        <v>221</v>
      </c>
      <c r="U1588" s="165">
        <v>0</v>
      </c>
      <c r="V1588" s="165">
        <f t="shared" si="76"/>
        <v>0</v>
      </c>
      <c r="W1588" s="165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 t="s">
        <v>282</v>
      </c>
      <c r="AH1588" s="166"/>
      <c r="AI1588" s="166"/>
      <c r="AJ1588" s="166"/>
      <c r="AK1588" s="166"/>
      <c r="AL1588" s="166"/>
      <c r="AM1588" s="166"/>
      <c r="AN1588" s="166"/>
      <c r="AO1588" s="166"/>
      <c r="AP1588" s="166"/>
      <c r="AQ1588" s="166"/>
      <c r="AR1588" s="166"/>
      <c r="AS1588" s="166"/>
      <c r="AT1588" s="166"/>
      <c r="AU1588" s="166"/>
      <c r="AV1588" s="166"/>
      <c r="AW1588" s="166"/>
      <c r="AX1588" s="166"/>
      <c r="AY1588" s="166"/>
      <c r="AZ1588" s="166"/>
      <c r="BA1588" s="166"/>
      <c r="BB1588" s="166"/>
      <c r="BC1588" s="166"/>
      <c r="BD1588" s="166"/>
      <c r="BE1588" s="166"/>
      <c r="BF1588" s="166"/>
      <c r="BG1588" s="166"/>
      <c r="BH1588" s="166"/>
    </row>
    <row r="1589" spans="1:60" ht="12.75" outlineLevel="1">
      <c r="A1589" s="157">
        <v>572</v>
      </c>
      <c r="B1589" s="158" t="s">
        <v>2180</v>
      </c>
      <c r="C1589" s="159" t="s">
        <v>2181</v>
      </c>
      <c r="D1589" s="160" t="s">
        <v>301</v>
      </c>
      <c r="E1589" s="161">
        <v>2</v>
      </c>
      <c r="F1589" s="162"/>
      <c r="G1589" s="163">
        <f t="shared" si="70"/>
        <v>0</v>
      </c>
      <c r="H1589" s="164"/>
      <c r="I1589" s="165">
        <f t="shared" si="71"/>
        <v>0</v>
      </c>
      <c r="J1589" s="164"/>
      <c r="K1589" s="165">
        <f t="shared" si="72"/>
        <v>0</v>
      </c>
      <c r="L1589" s="165">
        <v>21</v>
      </c>
      <c r="M1589" s="165">
        <f t="shared" si="73"/>
        <v>0</v>
      </c>
      <c r="N1589" s="165">
        <v>0</v>
      </c>
      <c r="O1589" s="165">
        <f t="shared" si="74"/>
        <v>0</v>
      </c>
      <c r="P1589" s="165">
        <v>0</v>
      </c>
      <c r="Q1589" s="165">
        <f t="shared" si="75"/>
        <v>0</v>
      </c>
      <c r="R1589" s="165"/>
      <c r="S1589" s="165" t="s">
        <v>243</v>
      </c>
      <c r="T1589" s="165" t="s">
        <v>221</v>
      </c>
      <c r="U1589" s="165">
        <v>0</v>
      </c>
      <c r="V1589" s="165">
        <f t="shared" si="76"/>
        <v>0</v>
      </c>
      <c r="W1589" s="165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 t="s">
        <v>282</v>
      </c>
      <c r="AH1589" s="166"/>
      <c r="AI1589" s="166"/>
      <c r="AJ1589" s="166"/>
      <c r="AK1589" s="166"/>
      <c r="AL1589" s="166"/>
      <c r="AM1589" s="166"/>
      <c r="AN1589" s="166"/>
      <c r="AO1589" s="166"/>
      <c r="AP1589" s="166"/>
      <c r="AQ1589" s="166"/>
      <c r="AR1589" s="166"/>
      <c r="AS1589" s="166"/>
      <c r="AT1589" s="166"/>
      <c r="AU1589" s="166"/>
      <c r="AV1589" s="166"/>
      <c r="AW1589" s="166"/>
      <c r="AX1589" s="166"/>
      <c r="AY1589" s="166"/>
      <c r="AZ1589" s="166"/>
      <c r="BA1589" s="166"/>
      <c r="BB1589" s="166"/>
      <c r="BC1589" s="166"/>
      <c r="BD1589" s="166"/>
      <c r="BE1589" s="166"/>
      <c r="BF1589" s="166"/>
      <c r="BG1589" s="166"/>
      <c r="BH1589" s="166"/>
    </row>
    <row r="1590" spans="1:60" ht="12.75" outlineLevel="1">
      <c r="A1590" s="157">
        <v>573</v>
      </c>
      <c r="B1590" s="158" t="s">
        <v>2182</v>
      </c>
      <c r="C1590" s="159" t="s">
        <v>2183</v>
      </c>
      <c r="D1590" s="160" t="s">
        <v>301</v>
      </c>
      <c r="E1590" s="161">
        <v>3</v>
      </c>
      <c r="F1590" s="162"/>
      <c r="G1590" s="163">
        <f t="shared" si="70"/>
        <v>0</v>
      </c>
      <c r="H1590" s="164"/>
      <c r="I1590" s="165">
        <f t="shared" si="71"/>
        <v>0</v>
      </c>
      <c r="J1590" s="164"/>
      <c r="K1590" s="165">
        <f t="shared" si="72"/>
        <v>0</v>
      </c>
      <c r="L1590" s="165">
        <v>21</v>
      </c>
      <c r="M1590" s="165">
        <f t="shared" si="73"/>
        <v>0</v>
      </c>
      <c r="N1590" s="165">
        <v>0</v>
      </c>
      <c r="O1590" s="165">
        <f t="shared" si="74"/>
        <v>0</v>
      </c>
      <c r="P1590" s="165">
        <v>0</v>
      </c>
      <c r="Q1590" s="165">
        <f t="shared" si="75"/>
        <v>0</v>
      </c>
      <c r="R1590" s="165"/>
      <c r="S1590" s="165" t="s">
        <v>243</v>
      </c>
      <c r="T1590" s="165" t="s">
        <v>221</v>
      </c>
      <c r="U1590" s="165">
        <v>0</v>
      </c>
      <c r="V1590" s="165">
        <f t="shared" si="76"/>
        <v>0</v>
      </c>
      <c r="W1590" s="165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 t="s">
        <v>282</v>
      </c>
      <c r="AH1590" s="166"/>
      <c r="AI1590" s="166"/>
      <c r="AJ1590" s="166"/>
      <c r="AK1590" s="166"/>
      <c r="AL1590" s="166"/>
      <c r="AM1590" s="166"/>
      <c r="AN1590" s="166"/>
      <c r="AO1590" s="166"/>
      <c r="AP1590" s="166"/>
      <c r="AQ1590" s="166"/>
      <c r="AR1590" s="166"/>
      <c r="AS1590" s="166"/>
      <c r="AT1590" s="166"/>
      <c r="AU1590" s="166"/>
      <c r="AV1590" s="166"/>
      <c r="AW1590" s="166"/>
      <c r="AX1590" s="166"/>
      <c r="AY1590" s="166"/>
      <c r="AZ1590" s="166"/>
      <c r="BA1590" s="166"/>
      <c r="BB1590" s="166"/>
      <c r="BC1590" s="166"/>
      <c r="BD1590" s="166"/>
      <c r="BE1590" s="166"/>
      <c r="BF1590" s="166"/>
      <c r="BG1590" s="166"/>
      <c r="BH1590" s="166"/>
    </row>
    <row r="1591" spans="1:60" ht="12.75" outlineLevel="1">
      <c r="A1591" s="157">
        <v>574</v>
      </c>
      <c r="B1591" s="158" t="s">
        <v>2184</v>
      </c>
      <c r="C1591" s="159" t="s">
        <v>2185</v>
      </c>
      <c r="D1591" s="160" t="s">
        <v>301</v>
      </c>
      <c r="E1591" s="161">
        <v>35</v>
      </c>
      <c r="F1591" s="162"/>
      <c r="G1591" s="163">
        <f t="shared" si="70"/>
        <v>0</v>
      </c>
      <c r="H1591" s="164"/>
      <c r="I1591" s="165">
        <f t="shared" si="71"/>
        <v>0</v>
      </c>
      <c r="J1591" s="164"/>
      <c r="K1591" s="165">
        <f t="shared" si="72"/>
        <v>0</v>
      </c>
      <c r="L1591" s="165">
        <v>21</v>
      </c>
      <c r="M1591" s="165">
        <f t="shared" si="73"/>
        <v>0</v>
      </c>
      <c r="N1591" s="165">
        <v>0</v>
      </c>
      <c r="O1591" s="165">
        <f t="shared" si="74"/>
        <v>0</v>
      </c>
      <c r="P1591" s="165">
        <v>0</v>
      </c>
      <c r="Q1591" s="165">
        <f t="shared" si="75"/>
        <v>0</v>
      </c>
      <c r="R1591" s="165"/>
      <c r="S1591" s="165" t="s">
        <v>243</v>
      </c>
      <c r="T1591" s="165" t="s">
        <v>221</v>
      </c>
      <c r="U1591" s="165">
        <v>0</v>
      </c>
      <c r="V1591" s="165">
        <f t="shared" si="76"/>
        <v>0</v>
      </c>
      <c r="W1591" s="165"/>
      <c r="X1591" s="166"/>
      <c r="Y1591" s="166"/>
      <c r="Z1591" s="166"/>
      <c r="AA1591" s="166"/>
      <c r="AB1591" s="166"/>
      <c r="AC1591" s="166"/>
      <c r="AD1591" s="166"/>
      <c r="AE1591" s="166"/>
      <c r="AF1591" s="166"/>
      <c r="AG1591" s="166" t="s">
        <v>282</v>
      </c>
      <c r="AH1591" s="166"/>
      <c r="AI1591" s="166"/>
      <c r="AJ1591" s="166"/>
      <c r="AK1591" s="166"/>
      <c r="AL1591" s="166"/>
      <c r="AM1591" s="166"/>
      <c r="AN1591" s="166"/>
      <c r="AO1591" s="166"/>
      <c r="AP1591" s="166"/>
      <c r="AQ1591" s="166"/>
      <c r="AR1591" s="166"/>
      <c r="AS1591" s="166"/>
      <c r="AT1591" s="166"/>
      <c r="AU1591" s="166"/>
      <c r="AV1591" s="166"/>
      <c r="AW1591" s="166"/>
      <c r="AX1591" s="166"/>
      <c r="AY1591" s="166"/>
      <c r="AZ1591" s="166"/>
      <c r="BA1591" s="166"/>
      <c r="BB1591" s="166"/>
      <c r="BC1591" s="166"/>
      <c r="BD1591" s="166"/>
      <c r="BE1591" s="166"/>
      <c r="BF1591" s="166"/>
      <c r="BG1591" s="166"/>
      <c r="BH1591" s="166"/>
    </row>
    <row r="1592" spans="1:60" ht="12.75" outlineLevel="1">
      <c r="A1592" s="157">
        <v>575</v>
      </c>
      <c r="B1592" s="158" t="s">
        <v>2186</v>
      </c>
      <c r="C1592" s="159" t="s">
        <v>2187</v>
      </c>
      <c r="D1592" s="160" t="s">
        <v>301</v>
      </c>
      <c r="E1592" s="161">
        <v>2</v>
      </c>
      <c r="F1592" s="162"/>
      <c r="G1592" s="163">
        <f t="shared" si="70"/>
        <v>0</v>
      </c>
      <c r="H1592" s="164"/>
      <c r="I1592" s="165">
        <f t="shared" si="71"/>
        <v>0</v>
      </c>
      <c r="J1592" s="164"/>
      <c r="K1592" s="165">
        <f t="shared" si="72"/>
        <v>0</v>
      </c>
      <c r="L1592" s="165">
        <v>21</v>
      </c>
      <c r="M1592" s="165">
        <f t="shared" si="73"/>
        <v>0</v>
      </c>
      <c r="N1592" s="165">
        <v>0</v>
      </c>
      <c r="O1592" s="165">
        <f t="shared" si="74"/>
        <v>0</v>
      </c>
      <c r="P1592" s="165">
        <v>0</v>
      </c>
      <c r="Q1592" s="165">
        <f t="shared" si="75"/>
        <v>0</v>
      </c>
      <c r="R1592" s="165"/>
      <c r="S1592" s="165" t="s">
        <v>243</v>
      </c>
      <c r="T1592" s="165" t="s">
        <v>221</v>
      </c>
      <c r="U1592" s="165">
        <v>0</v>
      </c>
      <c r="V1592" s="165">
        <f t="shared" si="76"/>
        <v>0</v>
      </c>
      <c r="W1592" s="165"/>
      <c r="X1592" s="166"/>
      <c r="Y1592" s="166"/>
      <c r="Z1592" s="166"/>
      <c r="AA1592" s="166"/>
      <c r="AB1592" s="166"/>
      <c r="AC1592" s="166"/>
      <c r="AD1592" s="166"/>
      <c r="AE1592" s="166"/>
      <c r="AF1592" s="166"/>
      <c r="AG1592" s="166" t="s">
        <v>282</v>
      </c>
      <c r="AH1592" s="166"/>
      <c r="AI1592" s="166"/>
      <c r="AJ1592" s="166"/>
      <c r="AK1592" s="166"/>
      <c r="AL1592" s="166"/>
      <c r="AM1592" s="166"/>
      <c r="AN1592" s="166"/>
      <c r="AO1592" s="166"/>
      <c r="AP1592" s="166"/>
      <c r="AQ1592" s="166"/>
      <c r="AR1592" s="166"/>
      <c r="AS1592" s="166"/>
      <c r="AT1592" s="166"/>
      <c r="AU1592" s="166"/>
      <c r="AV1592" s="166"/>
      <c r="AW1592" s="166"/>
      <c r="AX1592" s="166"/>
      <c r="AY1592" s="166"/>
      <c r="AZ1592" s="166"/>
      <c r="BA1592" s="166"/>
      <c r="BB1592" s="166"/>
      <c r="BC1592" s="166"/>
      <c r="BD1592" s="166"/>
      <c r="BE1592" s="166"/>
      <c r="BF1592" s="166"/>
      <c r="BG1592" s="166"/>
      <c r="BH1592" s="166"/>
    </row>
    <row r="1593" spans="1:60" ht="12.75" outlineLevel="1">
      <c r="A1593" s="157">
        <v>576</v>
      </c>
      <c r="B1593" s="158" t="s">
        <v>2188</v>
      </c>
      <c r="C1593" s="159" t="s">
        <v>2189</v>
      </c>
      <c r="D1593" s="160" t="s">
        <v>301</v>
      </c>
      <c r="E1593" s="161">
        <v>4</v>
      </c>
      <c r="F1593" s="162"/>
      <c r="G1593" s="163">
        <f t="shared" si="70"/>
        <v>0</v>
      </c>
      <c r="H1593" s="164"/>
      <c r="I1593" s="165">
        <f t="shared" si="71"/>
        <v>0</v>
      </c>
      <c r="J1593" s="164"/>
      <c r="K1593" s="165">
        <f t="shared" si="72"/>
        <v>0</v>
      </c>
      <c r="L1593" s="165">
        <v>21</v>
      </c>
      <c r="M1593" s="165">
        <f t="shared" si="73"/>
        <v>0</v>
      </c>
      <c r="N1593" s="165">
        <v>0</v>
      </c>
      <c r="O1593" s="165">
        <f t="shared" si="74"/>
        <v>0</v>
      </c>
      <c r="P1593" s="165">
        <v>0</v>
      </c>
      <c r="Q1593" s="165">
        <f t="shared" si="75"/>
        <v>0</v>
      </c>
      <c r="R1593" s="165"/>
      <c r="S1593" s="165" t="s">
        <v>243</v>
      </c>
      <c r="T1593" s="165" t="s">
        <v>221</v>
      </c>
      <c r="U1593" s="165">
        <v>0</v>
      </c>
      <c r="V1593" s="165">
        <f t="shared" si="76"/>
        <v>0</v>
      </c>
      <c r="W1593" s="165"/>
      <c r="X1593" s="166"/>
      <c r="Y1593" s="166"/>
      <c r="Z1593" s="166"/>
      <c r="AA1593" s="166"/>
      <c r="AB1593" s="166"/>
      <c r="AC1593" s="166"/>
      <c r="AD1593" s="166"/>
      <c r="AE1593" s="166"/>
      <c r="AF1593" s="166"/>
      <c r="AG1593" s="166" t="s">
        <v>282</v>
      </c>
      <c r="AH1593" s="166"/>
      <c r="AI1593" s="166"/>
      <c r="AJ1593" s="166"/>
      <c r="AK1593" s="166"/>
      <c r="AL1593" s="166"/>
      <c r="AM1593" s="166"/>
      <c r="AN1593" s="166"/>
      <c r="AO1593" s="166"/>
      <c r="AP1593" s="166"/>
      <c r="AQ1593" s="166"/>
      <c r="AR1593" s="166"/>
      <c r="AS1593" s="166"/>
      <c r="AT1593" s="166"/>
      <c r="AU1593" s="166"/>
      <c r="AV1593" s="166"/>
      <c r="AW1593" s="166"/>
      <c r="AX1593" s="166"/>
      <c r="AY1593" s="166"/>
      <c r="AZ1593" s="166"/>
      <c r="BA1593" s="166"/>
      <c r="BB1593" s="166"/>
      <c r="BC1593" s="166"/>
      <c r="BD1593" s="166"/>
      <c r="BE1593" s="166"/>
      <c r="BF1593" s="166"/>
      <c r="BG1593" s="166"/>
      <c r="BH1593" s="166"/>
    </row>
    <row r="1594" spans="1:60" ht="12.75" outlineLevel="1">
      <c r="A1594" s="157">
        <v>577</v>
      </c>
      <c r="B1594" s="158" t="s">
        <v>2190</v>
      </c>
      <c r="C1594" s="159" t="s">
        <v>2191</v>
      </c>
      <c r="D1594" s="160" t="s">
        <v>301</v>
      </c>
      <c r="E1594" s="161">
        <v>8</v>
      </c>
      <c r="F1594" s="162"/>
      <c r="G1594" s="163">
        <f t="shared" si="70"/>
        <v>0</v>
      </c>
      <c r="H1594" s="164"/>
      <c r="I1594" s="165">
        <f t="shared" si="71"/>
        <v>0</v>
      </c>
      <c r="J1594" s="164"/>
      <c r="K1594" s="165">
        <f t="shared" si="72"/>
        <v>0</v>
      </c>
      <c r="L1594" s="165">
        <v>21</v>
      </c>
      <c r="M1594" s="165">
        <f t="shared" si="73"/>
        <v>0</v>
      </c>
      <c r="N1594" s="165">
        <v>0</v>
      </c>
      <c r="O1594" s="165">
        <f t="shared" si="74"/>
        <v>0</v>
      </c>
      <c r="P1594" s="165">
        <v>0</v>
      </c>
      <c r="Q1594" s="165">
        <f t="shared" si="75"/>
        <v>0</v>
      </c>
      <c r="R1594" s="165"/>
      <c r="S1594" s="165" t="s">
        <v>243</v>
      </c>
      <c r="T1594" s="165" t="s">
        <v>221</v>
      </c>
      <c r="U1594" s="165">
        <v>0</v>
      </c>
      <c r="V1594" s="165">
        <f t="shared" si="76"/>
        <v>0</v>
      </c>
      <c r="W1594" s="165"/>
      <c r="X1594" s="166"/>
      <c r="Y1594" s="166"/>
      <c r="Z1594" s="166"/>
      <c r="AA1594" s="166"/>
      <c r="AB1594" s="166"/>
      <c r="AC1594" s="166"/>
      <c r="AD1594" s="166"/>
      <c r="AE1594" s="166"/>
      <c r="AF1594" s="166"/>
      <c r="AG1594" s="166" t="s">
        <v>282</v>
      </c>
      <c r="AH1594" s="166"/>
      <c r="AI1594" s="166"/>
      <c r="AJ1594" s="166"/>
      <c r="AK1594" s="166"/>
      <c r="AL1594" s="166"/>
      <c r="AM1594" s="166"/>
      <c r="AN1594" s="166"/>
      <c r="AO1594" s="166"/>
      <c r="AP1594" s="166"/>
      <c r="AQ1594" s="166"/>
      <c r="AR1594" s="166"/>
      <c r="AS1594" s="166"/>
      <c r="AT1594" s="166"/>
      <c r="AU1594" s="166"/>
      <c r="AV1594" s="166"/>
      <c r="AW1594" s="166"/>
      <c r="AX1594" s="166"/>
      <c r="AY1594" s="166"/>
      <c r="AZ1594" s="166"/>
      <c r="BA1594" s="166"/>
      <c r="BB1594" s="166"/>
      <c r="BC1594" s="166"/>
      <c r="BD1594" s="166"/>
      <c r="BE1594" s="166"/>
      <c r="BF1594" s="166"/>
      <c r="BG1594" s="166"/>
      <c r="BH1594" s="166"/>
    </row>
    <row r="1595" spans="1:60" ht="12.75" outlineLevel="1">
      <c r="A1595" s="157">
        <v>578</v>
      </c>
      <c r="B1595" s="158" t="s">
        <v>2192</v>
      </c>
      <c r="C1595" s="159" t="s">
        <v>2193</v>
      </c>
      <c r="D1595" s="160" t="s">
        <v>301</v>
      </c>
      <c r="E1595" s="161">
        <v>2</v>
      </c>
      <c r="F1595" s="162"/>
      <c r="G1595" s="163">
        <f t="shared" si="70"/>
        <v>0</v>
      </c>
      <c r="H1595" s="164"/>
      <c r="I1595" s="165">
        <f t="shared" si="71"/>
        <v>0</v>
      </c>
      <c r="J1595" s="164"/>
      <c r="K1595" s="165">
        <f t="shared" si="72"/>
        <v>0</v>
      </c>
      <c r="L1595" s="165">
        <v>21</v>
      </c>
      <c r="M1595" s="165">
        <f t="shared" si="73"/>
        <v>0</v>
      </c>
      <c r="N1595" s="165">
        <v>0</v>
      </c>
      <c r="O1595" s="165">
        <f t="shared" si="74"/>
        <v>0</v>
      </c>
      <c r="P1595" s="165">
        <v>0</v>
      </c>
      <c r="Q1595" s="165">
        <f t="shared" si="75"/>
        <v>0</v>
      </c>
      <c r="R1595" s="165"/>
      <c r="S1595" s="165" t="s">
        <v>243</v>
      </c>
      <c r="T1595" s="165" t="s">
        <v>221</v>
      </c>
      <c r="U1595" s="165">
        <v>0</v>
      </c>
      <c r="V1595" s="165">
        <f t="shared" si="76"/>
        <v>0</v>
      </c>
      <c r="W1595" s="165"/>
      <c r="X1595" s="166"/>
      <c r="Y1595" s="166"/>
      <c r="Z1595" s="166"/>
      <c r="AA1595" s="166"/>
      <c r="AB1595" s="166"/>
      <c r="AC1595" s="166"/>
      <c r="AD1595" s="166"/>
      <c r="AE1595" s="166"/>
      <c r="AF1595" s="166"/>
      <c r="AG1595" s="166" t="s">
        <v>282</v>
      </c>
      <c r="AH1595" s="166"/>
      <c r="AI1595" s="166"/>
      <c r="AJ1595" s="166"/>
      <c r="AK1595" s="166"/>
      <c r="AL1595" s="166"/>
      <c r="AM1595" s="166"/>
      <c r="AN1595" s="166"/>
      <c r="AO1595" s="166"/>
      <c r="AP1595" s="166"/>
      <c r="AQ1595" s="166"/>
      <c r="AR1595" s="166"/>
      <c r="AS1595" s="166"/>
      <c r="AT1595" s="166"/>
      <c r="AU1595" s="166"/>
      <c r="AV1595" s="166"/>
      <c r="AW1595" s="166"/>
      <c r="AX1595" s="166"/>
      <c r="AY1595" s="166"/>
      <c r="AZ1595" s="166"/>
      <c r="BA1595" s="166"/>
      <c r="BB1595" s="166"/>
      <c r="BC1595" s="166"/>
      <c r="BD1595" s="166"/>
      <c r="BE1595" s="166"/>
      <c r="BF1595" s="166"/>
      <c r="BG1595" s="166"/>
      <c r="BH1595" s="166"/>
    </row>
    <row r="1596" spans="1:60" ht="12.75" outlineLevel="1">
      <c r="A1596" s="157">
        <v>579</v>
      </c>
      <c r="B1596" s="158" t="s">
        <v>2194</v>
      </c>
      <c r="C1596" s="159" t="s">
        <v>2195</v>
      </c>
      <c r="D1596" s="160" t="s">
        <v>301</v>
      </c>
      <c r="E1596" s="161">
        <v>32</v>
      </c>
      <c r="F1596" s="162"/>
      <c r="G1596" s="163">
        <f t="shared" si="70"/>
        <v>0</v>
      </c>
      <c r="H1596" s="164"/>
      <c r="I1596" s="165">
        <f t="shared" si="71"/>
        <v>0</v>
      </c>
      <c r="J1596" s="164"/>
      <c r="K1596" s="165">
        <f t="shared" si="72"/>
        <v>0</v>
      </c>
      <c r="L1596" s="165">
        <v>21</v>
      </c>
      <c r="M1596" s="165">
        <f t="shared" si="73"/>
        <v>0</v>
      </c>
      <c r="N1596" s="165">
        <v>0</v>
      </c>
      <c r="O1596" s="165">
        <f t="shared" si="74"/>
        <v>0</v>
      </c>
      <c r="P1596" s="165">
        <v>0</v>
      </c>
      <c r="Q1596" s="165">
        <f t="shared" si="75"/>
        <v>0</v>
      </c>
      <c r="R1596" s="165"/>
      <c r="S1596" s="165" t="s">
        <v>243</v>
      </c>
      <c r="T1596" s="165" t="s">
        <v>221</v>
      </c>
      <c r="U1596" s="165">
        <v>0</v>
      </c>
      <c r="V1596" s="165">
        <f t="shared" si="76"/>
        <v>0</v>
      </c>
      <c r="W1596" s="165"/>
      <c r="X1596" s="166"/>
      <c r="Y1596" s="166"/>
      <c r="Z1596" s="166"/>
      <c r="AA1596" s="166"/>
      <c r="AB1596" s="166"/>
      <c r="AC1596" s="166"/>
      <c r="AD1596" s="166"/>
      <c r="AE1596" s="166"/>
      <c r="AF1596" s="166"/>
      <c r="AG1596" s="166" t="s">
        <v>282</v>
      </c>
      <c r="AH1596" s="166"/>
      <c r="AI1596" s="166"/>
      <c r="AJ1596" s="166"/>
      <c r="AK1596" s="166"/>
      <c r="AL1596" s="166"/>
      <c r="AM1596" s="166"/>
      <c r="AN1596" s="166"/>
      <c r="AO1596" s="166"/>
      <c r="AP1596" s="166"/>
      <c r="AQ1596" s="166"/>
      <c r="AR1596" s="166"/>
      <c r="AS1596" s="166"/>
      <c r="AT1596" s="166"/>
      <c r="AU1596" s="166"/>
      <c r="AV1596" s="166"/>
      <c r="AW1596" s="166"/>
      <c r="AX1596" s="166"/>
      <c r="AY1596" s="166"/>
      <c r="AZ1596" s="166"/>
      <c r="BA1596" s="166"/>
      <c r="BB1596" s="166"/>
      <c r="BC1596" s="166"/>
      <c r="BD1596" s="166"/>
      <c r="BE1596" s="166"/>
      <c r="BF1596" s="166"/>
      <c r="BG1596" s="166"/>
      <c r="BH1596" s="166"/>
    </row>
    <row r="1597" spans="1:60" ht="12.75" outlineLevel="1">
      <c r="A1597" s="157">
        <v>580</v>
      </c>
      <c r="B1597" s="158" t="s">
        <v>2196</v>
      </c>
      <c r="C1597" s="159" t="s">
        <v>2197</v>
      </c>
      <c r="D1597" s="160" t="s">
        <v>301</v>
      </c>
      <c r="E1597" s="161">
        <v>24</v>
      </c>
      <c r="F1597" s="162"/>
      <c r="G1597" s="163">
        <f t="shared" si="70"/>
        <v>0</v>
      </c>
      <c r="H1597" s="164"/>
      <c r="I1597" s="165">
        <f t="shared" si="71"/>
        <v>0</v>
      </c>
      <c r="J1597" s="164"/>
      <c r="K1597" s="165">
        <f t="shared" si="72"/>
        <v>0</v>
      </c>
      <c r="L1597" s="165">
        <v>21</v>
      </c>
      <c r="M1597" s="165">
        <f t="shared" si="73"/>
        <v>0</v>
      </c>
      <c r="N1597" s="165">
        <v>0</v>
      </c>
      <c r="O1597" s="165">
        <f t="shared" si="74"/>
        <v>0</v>
      </c>
      <c r="P1597" s="165">
        <v>0</v>
      </c>
      <c r="Q1597" s="165">
        <f t="shared" si="75"/>
        <v>0</v>
      </c>
      <c r="R1597" s="165"/>
      <c r="S1597" s="165" t="s">
        <v>243</v>
      </c>
      <c r="T1597" s="165" t="s">
        <v>221</v>
      </c>
      <c r="U1597" s="165">
        <v>0</v>
      </c>
      <c r="V1597" s="165">
        <f t="shared" si="76"/>
        <v>0</v>
      </c>
      <c r="W1597" s="165"/>
      <c r="X1597" s="166"/>
      <c r="Y1597" s="166"/>
      <c r="Z1597" s="166"/>
      <c r="AA1597" s="166"/>
      <c r="AB1597" s="166"/>
      <c r="AC1597" s="166"/>
      <c r="AD1597" s="166"/>
      <c r="AE1597" s="166"/>
      <c r="AF1597" s="166"/>
      <c r="AG1597" s="166" t="s">
        <v>282</v>
      </c>
      <c r="AH1597" s="166"/>
      <c r="AI1597" s="166"/>
      <c r="AJ1597" s="166"/>
      <c r="AK1597" s="166"/>
      <c r="AL1597" s="166"/>
      <c r="AM1597" s="166"/>
      <c r="AN1597" s="166"/>
      <c r="AO1597" s="166"/>
      <c r="AP1597" s="166"/>
      <c r="AQ1597" s="166"/>
      <c r="AR1597" s="166"/>
      <c r="AS1597" s="166"/>
      <c r="AT1597" s="166"/>
      <c r="AU1597" s="166"/>
      <c r="AV1597" s="166"/>
      <c r="AW1597" s="166"/>
      <c r="AX1597" s="166"/>
      <c r="AY1597" s="166"/>
      <c r="AZ1597" s="166"/>
      <c r="BA1597" s="166"/>
      <c r="BB1597" s="166"/>
      <c r="BC1597" s="166"/>
      <c r="BD1597" s="166"/>
      <c r="BE1597" s="166"/>
      <c r="BF1597" s="166"/>
      <c r="BG1597" s="166"/>
      <c r="BH1597" s="166"/>
    </row>
    <row r="1598" spans="1:60" ht="12.75" outlineLevel="1">
      <c r="A1598" s="157">
        <v>581</v>
      </c>
      <c r="B1598" s="158" t="s">
        <v>2198</v>
      </c>
      <c r="C1598" s="159" t="s">
        <v>2199</v>
      </c>
      <c r="D1598" s="160" t="s">
        <v>301</v>
      </c>
      <c r="E1598" s="161">
        <v>3</v>
      </c>
      <c r="F1598" s="162"/>
      <c r="G1598" s="163">
        <f t="shared" si="70"/>
        <v>0</v>
      </c>
      <c r="H1598" s="164"/>
      <c r="I1598" s="165">
        <f t="shared" si="71"/>
        <v>0</v>
      </c>
      <c r="J1598" s="164"/>
      <c r="K1598" s="165">
        <f t="shared" si="72"/>
        <v>0</v>
      </c>
      <c r="L1598" s="165">
        <v>21</v>
      </c>
      <c r="M1598" s="165">
        <f t="shared" si="73"/>
        <v>0</v>
      </c>
      <c r="N1598" s="165">
        <v>0</v>
      </c>
      <c r="O1598" s="165">
        <f t="shared" si="74"/>
        <v>0</v>
      </c>
      <c r="P1598" s="165">
        <v>0</v>
      </c>
      <c r="Q1598" s="165">
        <f t="shared" si="75"/>
        <v>0</v>
      </c>
      <c r="R1598" s="165"/>
      <c r="S1598" s="165" t="s">
        <v>243</v>
      </c>
      <c r="T1598" s="165" t="s">
        <v>221</v>
      </c>
      <c r="U1598" s="165">
        <v>0</v>
      </c>
      <c r="V1598" s="165">
        <f t="shared" si="76"/>
        <v>0</v>
      </c>
      <c r="W1598" s="165"/>
      <c r="X1598" s="166"/>
      <c r="Y1598" s="166"/>
      <c r="Z1598" s="166"/>
      <c r="AA1598" s="166"/>
      <c r="AB1598" s="166"/>
      <c r="AC1598" s="166"/>
      <c r="AD1598" s="166"/>
      <c r="AE1598" s="166"/>
      <c r="AF1598" s="166"/>
      <c r="AG1598" s="166" t="s">
        <v>282</v>
      </c>
      <c r="AH1598" s="166"/>
      <c r="AI1598" s="166"/>
      <c r="AJ1598" s="166"/>
      <c r="AK1598" s="166"/>
      <c r="AL1598" s="166"/>
      <c r="AM1598" s="166"/>
      <c r="AN1598" s="166"/>
      <c r="AO1598" s="166"/>
      <c r="AP1598" s="166"/>
      <c r="AQ1598" s="166"/>
      <c r="AR1598" s="166"/>
      <c r="AS1598" s="166"/>
      <c r="AT1598" s="166"/>
      <c r="AU1598" s="166"/>
      <c r="AV1598" s="166"/>
      <c r="AW1598" s="166"/>
      <c r="AX1598" s="166"/>
      <c r="AY1598" s="166"/>
      <c r="AZ1598" s="166"/>
      <c r="BA1598" s="166"/>
      <c r="BB1598" s="166"/>
      <c r="BC1598" s="166"/>
      <c r="BD1598" s="166"/>
      <c r="BE1598" s="166"/>
      <c r="BF1598" s="166"/>
      <c r="BG1598" s="166"/>
      <c r="BH1598" s="166"/>
    </row>
    <row r="1599" spans="1:60" ht="12.75" outlineLevel="1">
      <c r="A1599" s="157">
        <v>582</v>
      </c>
      <c r="B1599" s="158" t="s">
        <v>2200</v>
      </c>
      <c r="C1599" s="159" t="s">
        <v>2201</v>
      </c>
      <c r="D1599" s="160" t="s">
        <v>1577</v>
      </c>
      <c r="E1599" s="161">
        <v>6</v>
      </c>
      <c r="F1599" s="162"/>
      <c r="G1599" s="163">
        <f aca="true" t="shared" si="77" ref="G1599:G1630">ROUND(E1599*F1599,2)</f>
        <v>0</v>
      </c>
      <c r="H1599" s="164"/>
      <c r="I1599" s="165">
        <f aca="true" t="shared" si="78" ref="I1599:I1630">ROUND(E1599*H1599,2)</f>
        <v>0</v>
      </c>
      <c r="J1599" s="164"/>
      <c r="K1599" s="165">
        <f aca="true" t="shared" si="79" ref="K1599:K1630">ROUND(E1599*J1599,2)</f>
        <v>0</v>
      </c>
      <c r="L1599" s="165">
        <v>21</v>
      </c>
      <c r="M1599" s="165">
        <f aca="true" t="shared" si="80" ref="M1599:M1630">G1599*(1+L1599/100)</f>
        <v>0</v>
      </c>
      <c r="N1599" s="165">
        <v>0</v>
      </c>
      <c r="O1599" s="165">
        <f aca="true" t="shared" si="81" ref="O1599:O1630">ROUND(E1599*N1599,2)</f>
        <v>0</v>
      </c>
      <c r="P1599" s="165">
        <v>0</v>
      </c>
      <c r="Q1599" s="165">
        <f aca="true" t="shared" si="82" ref="Q1599:Q1630">ROUND(E1599*P1599,2)</f>
        <v>0</v>
      </c>
      <c r="R1599" s="165"/>
      <c r="S1599" s="165" t="s">
        <v>243</v>
      </c>
      <c r="T1599" s="165" t="s">
        <v>221</v>
      </c>
      <c r="U1599" s="165">
        <v>0</v>
      </c>
      <c r="V1599" s="165">
        <f aca="true" t="shared" si="83" ref="V1599:V1630">ROUND(E1599*U1599,2)</f>
        <v>0</v>
      </c>
      <c r="W1599" s="165"/>
      <c r="X1599" s="166"/>
      <c r="Y1599" s="166"/>
      <c r="Z1599" s="166"/>
      <c r="AA1599" s="166"/>
      <c r="AB1599" s="166"/>
      <c r="AC1599" s="166"/>
      <c r="AD1599" s="166"/>
      <c r="AE1599" s="166"/>
      <c r="AF1599" s="166"/>
      <c r="AG1599" s="166" t="s">
        <v>282</v>
      </c>
      <c r="AH1599" s="166"/>
      <c r="AI1599" s="166"/>
      <c r="AJ1599" s="166"/>
      <c r="AK1599" s="166"/>
      <c r="AL1599" s="166"/>
      <c r="AM1599" s="166"/>
      <c r="AN1599" s="166"/>
      <c r="AO1599" s="166"/>
      <c r="AP1599" s="166"/>
      <c r="AQ1599" s="166"/>
      <c r="AR1599" s="166"/>
      <c r="AS1599" s="166"/>
      <c r="AT1599" s="166"/>
      <c r="AU1599" s="166"/>
      <c r="AV1599" s="166"/>
      <c r="AW1599" s="166"/>
      <c r="AX1599" s="166"/>
      <c r="AY1599" s="166"/>
      <c r="AZ1599" s="166"/>
      <c r="BA1599" s="166"/>
      <c r="BB1599" s="166"/>
      <c r="BC1599" s="166"/>
      <c r="BD1599" s="166"/>
      <c r="BE1599" s="166"/>
      <c r="BF1599" s="166"/>
      <c r="BG1599" s="166"/>
      <c r="BH1599" s="166"/>
    </row>
    <row r="1600" spans="1:60" ht="12.75" outlineLevel="1">
      <c r="A1600" s="157">
        <v>583</v>
      </c>
      <c r="B1600" s="158" t="s">
        <v>2202</v>
      </c>
      <c r="C1600" s="159" t="s">
        <v>2203</v>
      </c>
      <c r="D1600" s="160" t="s">
        <v>2204</v>
      </c>
      <c r="E1600" s="161">
        <v>200</v>
      </c>
      <c r="F1600" s="162"/>
      <c r="G1600" s="163">
        <f t="shared" si="77"/>
        <v>0</v>
      </c>
      <c r="H1600" s="164"/>
      <c r="I1600" s="165">
        <f t="shared" si="78"/>
        <v>0</v>
      </c>
      <c r="J1600" s="164"/>
      <c r="K1600" s="165">
        <f t="shared" si="79"/>
        <v>0</v>
      </c>
      <c r="L1600" s="165">
        <v>21</v>
      </c>
      <c r="M1600" s="165">
        <f t="shared" si="80"/>
        <v>0</v>
      </c>
      <c r="N1600" s="165">
        <v>0</v>
      </c>
      <c r="O1600" s="165">
        <f t="shared" si="81"/>
        <v>0</v>
      </c>
      <c r="P1600" s="165">
        <v>0</v>
      </c>
      <c r="Q1600" s="165">
        <f t="shared" si="82"/>
        <v>0</v>
      </c>
      <c r="R1600" s="165"/>
      <c r="S1600" s="165" t="s">
        <v>243</v>
      </c>
      <c r="T1600" s="165" t="s">
        <v>221</v>
      </c>
      <c r="U1600" s="165">
        <v>0</v>
      </c>
      <c r="V1600" s="165">
        <f t="shared" si="83"/>
        <v>0</v>
      </c>
      <c r="W1600" s="165"/>
      <c r="X1600" s="166"/>
      <c r="Y1600" s="166"/>
      <c r="Z1600" s="166"/>
      <c r="AA1600" s="166"/>
      <c r="AB1600" s="166"/>
      <c r="AC1600" s="166"/>
      <c r="AD1600" s="166"/>
      <c r="AE1600" s="166"/>
      <c r="AF1600" s="166"/>
      <c r="AG1600" s="166" t="s">
        <v>282</v>
      </c>
      <c r="AH1600" s="166"/>
      <c r="AI1600" s="166"/>
      <c r="AJ1600" s="166"/>
      <c r="AK1600" s="166"/>
      <c r="AL1600" s="166"/>
      <c r="AM1600" s="166"/>
      <c r="AN1600" s="166"/>
      <c r="AO1600" s="166"/>
      <c r="AP1600" s="166"/>
      <c r="AQ1600" s="166"/>
      <c r="AR1600" s="166"/>
      <c r="AS1600" s="166"/>
      <c r="AT1600" s="166"/>
      <c r="AU1600" s="166"/>
      <c r="AV1600" s="166"/>
      <c r="AW1600" s="166"/>
      <c r="AX1600" s="166"/>
      <c r="AY1600" s="166"/>
      <c r="AZ1600" s="166"/>
      <c r="BA1600" s="166"/>
      <c r="BB1600" s="166"/>
      <c r="BC1600" s="166"/>
      <c r="BD1600" s="166"/>
      <c r="BE1600" s="166"/>
      <c r="BF1600" s="166"/>
      <c r="BG1600" s="166"/>
      <c r="BH1600" s="166"/>
    </row>
    <row r="1601" spans="1:60" ht="12.75" outlineLevel="1">
      <c r="A1601" s="157">
        <v>584</v>
      </c>
      <c r="B1601" s="158" t="s">
        <v>2205</v>
      </c>
      <c r="C1601" s="159" t="s">
        <v>2206</v>
      </c>
      <c r="D1601" s="160" t="s">
        <v>301</v>
      </c>
      <c r="E1601" s="161">
        <v>45</v>
      </c>
      <c r="F1601" s="162"/>
      <c r="G1601" s="163">
        <f t="shared" si="77"/>
        <v>0</v>
      </c>
      <c r="H1601" s="164"/>
      <c r="I1601" s="165">
        <f t="shared" si="78"/>
        <v>0</v>
      </c>
      <c r="J1601" s="164"/>
      <c r="K1601" s="165">
        <f t="shared" si="79"/>
        <v>0</v>
      </c>
      <c r="L1601" s="165">
        <v>21</v>
      </c>
      <c r="M1601" s="165">
        <f t="shared" si="80"/>
        <v>0</v>
      </c>
      <c r="N1601" s="165">
        <v>0</v>
      </c>
      <c r="O1601" s="165">
        <f t="shared" si="81"/>
        <v>0</v>
      </c>
      <c r="P1601" s="165">
        <v>0</v>
      </c>
      <c r="Q1601" s="165">
        <f t="shared" si="82"/>
        <v>0</v>
      </c>
      <c r="R1601" s="165"/>
      <c r="S1601" s="165" t="s">
        <v>243</v>
      </c>
      <c r="T1601" s="165" t="s">
        <v>221</v>
      </c>
      <c r="U1601" s="165">
        <v>0</v>
      </c>
      <c r="V1601" s="165">
        <f t="shared" si="83"/>
        <v>0</v>
      </c>
      <c r="W1601" s="165"/>
      <c r="X1601" s="166"/>
      <c r="Y1601" s="166"/>
      <c r="Z1601" s="166"/>
      <c r="AA1601" s="166"/>
      <c r="AB1601" s="166"/>
      <c r="AC1601" s="166"/>
      <c r="AD1601" s="166"/>
      <c r="AE1601" s="166"/>
      <c r="AF1601" s="166"/>
      <c r="AG1601" s="166" t="s">
        <v>282</v>
      </c>
      <c r="AH1601" s="166"/>
      <c r="AI1601" s="166"/>
      <c r="AJ1601" s="166"/>
      <c r="AK1601" s="166"/>
      <c r="AL1601" s="166"/>
      <c r="AM1601" s="166"/>
      <c r="AN1601" s="166"/>
      <c r="AO1601" s="166"/>
      <c r="AP1601" s="166"/>
      <c r="AQ1601" s="166"/>
      <c r="AR1601" s="166"/>
      <c r="AS1601" s="166"/>
      <c r="AT1601" s="166"/>
      <c r="AU1601" s="166"/>
      <c r="AV1601" s="166"/>
      <c r="AW1601" s="166"/>
      <c r="AX1601" s="166"/>
      <c r="AY1601" s="166"/>
      <c r="AZ1601" s="166"/>
      <c r="BA1601" s="166"/>
      <c r="BB1601" s="166"/>
      <c r="BC1601" s="166"/>
      <c r="BD1601" s="166"/>
      <c r="BE1601" s="166"/>
      <c r="BF1601" s="166"/>
      <c r="BG1601" s="166"/>
      <c r="BH1601" s="166"/>
    </row>
    <row r="1602" spans="1:60" ht="12.75" outlineLevel="1">
      <c r="A1602" s="157">
        <v>585</v>
      </c>
      <c r="B1602" s="158" t="s">
        <v>2207</v>
      </c>
      <c r="C1602" s="159" t="s">
        <v>2208</v>
      </c>
      <c r="D1602" s="160" t="s">
        <v>301</v>
      </c>
      <c r="E1602" s="161">
        <v>135</v>
      </c>
      <c r="F1602" s="162"/>
      <c r="G1602" s="163">
        <f t="shared" si="77"/>
        <v>0</v>
      </c>
      <c r="H1602" s="164"/>
      <c r="I1602" s="165">
        <f t="shared" si="78"/>
        <v>0</v>
      </c>
      <c r="J1602" s="164"/>
      <c r="K1602" s="165">
        <f t="shared" si="79"/>
        <v>0</v>
      </c>
      <c r="L1602" s="165">
        <v>21</v>
      </c>
      <c r="M1602" s="165">
        <f t="shared" si="80"/>
        <v>0</v>
      </c>
      <c r="N1602" s="165">
        <v>0</v>
      </c>
      <c r="O1602" s="165">
        <f t="shared" si="81"/>
        <v>0</v>
      </c>
      <c r="P1602" s="165">
        <v>0</v>
      </c>
      <c r="Q1602" s="165">
        <f t="shared" si="82"/>
        <v>0</v>
      </c>
      <c r="R1602" s="165"/>
      <c r="S1602" s="165" t="s">
        <v>243</v>
      </c>
      <c r="T1602" s="165" t="s">
        <v>221</v>
      </c>
      <c r="U1602" s="165">
        <v>0</v>
      </c>
      <c r="V1602" s="165">
        <f t="shared" si="83"/>
        <v>0</v>
      </c>
      <c r="W1602" s="165"/>
      <c r="X1602" s="166"/>
      <c r="Y1602" s="166"/>
      <c r="Z1602" s="166"/>
      <c r="AA1602" s="166"/>
      <c r="AB1602" s="166"/>
      <c r="AC1602" s="166"/>
      <c r="AD1602" s="166"/>
      <c r="AE1602" s="166"/>
      <c r="AF1602" s="166"/>
      <c r="AG1602" s="166" t="s">
        <v>282</v>
      </c>
      <c r="AH1602" s="166"/>
      <c r="AI1602" s="166"/>
      <c r="AJ1602" s="166"/>
      <c r="AK1602" s="166"/>
      <c r="AL1602" s="166"/>
      <c r="AM1602" s="166"/>
      <c r="AN1602" s="166"/>
      <c r="AO1602" s="166"/>
      <c r="AP1602" s="166"/>
      <c r="AQ1602" s="166"/>
      <c r="AR1602" s="166"/>
      <c r="AS1602" s="166"/>
      <c r="AT1602" s="166"/>
      <c r="AU1602" s="166"/>
      <c r="AV1602" s="166"/>
      <c r="AW1602" s="166"/>
      <c r="AX1602" s="166"/>
      <c r="AY1602" s="166"/>
      <c r="AZ1602" s="166"/>
      <c r="BA1602" s="166"/>
      <c r="BB1602" s="166"/>
      <c r="BC1602" s="166"/>
      <c r="BD1602" s="166"/>
      <c r="BE1602" s="166"/>
      <c r="BF1602" s="166"/>
      <c r="BG1602" s="166"/>
      <c r="BH1602" s="166"/>
    </row>
    <row r="1603" spans="1:60" ht="12.75" outlineLevel="1">
      <c r="A1603" s="157">
        <v>586</v>
      </c>
      <c r="B1603" s="158" t="s">
        <v>2209</v>
      </c>
      <c r="C1603" s="159" t="s">
        <v>2210</v>
      </c>
      <c r="D1603" s="160" t="s">
        <v>301</v>
      </c>
      <c r="E1603" s="161">
        <v>5</v>
      </c>
      <c r="F1603" s="162"/>
      <c r="G1603" s="163">
        <f t="shared" si="77"/>
        <v>0</v>
      </c>
      <c r="H1603" s="164"/>
      <c r="I1603" s="165">
        <f t="shared" si="78"/>
        <v>0</v>
      </c>
      <c r="J1603" s="164"/>
      <c r="K1603" s="165">
        <f t="shared" si="79"/>
        <v>0</v>
      </c>
      <c r="L1603" s="165">
        <v>21</v>
      </c>
      <c r="M1603" s="165">
        <f t="shared" si="80"/>
        <v>0</v>
      </c>
      <c r="N1603" s="165">
        <v>0</v>
      </c>
      <c r="O1603" s="165">
        <f t="shared" si="81"/>
        <v>0</v>
      </c>
      <c r="P1603" s="165">
        <v>0</v>
      </c>
      <c r="Q1603" s="165">
        <f t="shared" si="82"/>
        <v>0</v>
      </c>
      <c r="R1603" s="165"/>
      <c r="S1603" s="165" t="s">
        <v>243</v>
      </c>
      <c r="T1603" s="165" t="s">
        <v>221</v>
      </c>
      <c r="U1603" s="165">
        <v>0</v>
      </c>
      <c r="V1603" s="165">
        <f t="shared" si="83"/>
        <v>0</v>
      </c>
      <c r="W1603" s="165"/>
      <c r="X1603" s="166"/>
      <c r="Y1603" s="166"/>
      <c r="Z1603" s="166"/>
      <c r="AA1603" s="166"/>
      <c r="AB1603" s="166"/>
      <c r="AC1603" s="166"/>
      <c r="AD1603" s="166"/>
      <c r="AE1603" s="166"/>
      <c r="AF1603" s="166"/>
      <c r="AG1603" s="166" t="s">
        <v>282</v>
      </c>
      <c r="AH1603" s="166"/>
      <c r="AI1603" s="166"/>
      <c r="AJ1603" s="166"/>
      <c r="AK1603" s="166"/>
      <c r="AL1603" s="166"/>
      <c r="AM1603" s="166"/>
      <c r="AN1603" s="166"/>
      <c r="AO1603" s="166"/>
      <c r="AP1603" s="166"/>
      <c r="AQ1603" s="166"/>
      <c r="AR1603" s="166"/>
      <c r="AS1603" s="166"/>
      <c r="AT1603" s="166"/>
      <c r="AU1603" s="166"/>
      <c r="AV1603" s="166"/>
      <c r="AW1603" s="166"/>
      <c r="AX1603" s="166"/>
      <c r="AY1603" s="166"/>
      <c r="AZ1603" s="166"/>
      <c r="BA1603" s="166"/>
      <c r="BB1603" s="166"/>
      <c r="BC1603" s="166"/>
      <c r="BD1603" s="166"/>
      <c r="BE1603" s="166"/>
      <c r="BF1603" s="166"/>
      <c r="BG1603" s="166"/>
      <c r="BH1603" s="166"/>
    </row>
    <row r="1604" spans="1:60" ht="12.75" outlineLevel="1">
      <c r="A1604" s="157">
        <v>587</v>
      </c>
      <c r="B1604" s="158" t="s">
        <v>2211</v>
      </c>
      <c r="C1604" s="159" t="s">
        <v>2212</v>
      </c>
      <c r="D1604" s="160" t="s">
        <v>301</v>
      </c>
      <c r="E1604" s="161">
        <v>10</v>
      </c>
      <c r="F1604" s="162"/>
      <c r="G1604" s="163">
        <f t="shared" si="77"/>
        <v>0</v>
      </c>
      <c r="H1604" s="164"/>
      <c r="I1604" s="165">
        <f t="shared" si="78"/>
        <v>0</v>
      </c>
      <c r="J1604" s="164"/>
      <c r="K1604" s="165">
        <f t="shared" si="79"/>
        <v>0</v>
      </c>
      <c r="L1604" s="165">
        <v>21</v>
      </c>
      <c r="M1604" s="165">
        <f t="shared" si="80"/>
        <v>0</v>
      </c>
      <c r="N1604" s="165">
        <v>0</v>
      </c>
      <c r="O1604" s="165">
        <f t="shared" si="81"/>
        <v>0</v>
      </c>
      <c r="P1604" s="165">
        <v>0</v>
      </c>
      <c r="Q1604" s="165">
        <f t="shared" si="82"/>
        <v>0</v>
      </c>
      <c r="R1604" s="165"/>
      <c r="S1604" s="165" t="s">
        <v>243</v>
      </c>
      <c r="T1604" s="165" t="s">
        <v>221</v>
      </c>
      <c r="U1604" s="165">
        <v>0</v>
      </c>
      <c r="V1604" s="165">
        <f t="shared" si="83"/>
        <v>0</v>
      </c>
      <c r="W1604" s="165"/>
      <c r="X1604" s="166"/>
      <c r="Y1604" s="166"/>
      <c r="Z1604" s="166"/>
      <c r="AA1604" s="166"/>
      <c r="AB1604" s="166"/>
      <c r="AC1604" s="166"/>
      <c r="AD1604" s="166"/>
      <c r="AE1604" s="166"/>
      <c r="AF1604" s="166"/>
      <c r="AG1604" s="166" t="s">
        <v>282</v>
      </c>
      <c r="AH1604" s="166"/>
      <c r="AI1604" s="166"/>
      <c r="AJ1604" s="166"/>
      <c r="AK1604" s="166"/>
      <c r="AL1604" s="166"/>
      <c r="AM1604" s="166"/>
      <c r="AN1604" s="166"/>
      <c r="AO1604" s="166"/>
      <c r="AP1604" s="166"/>
      <c r="AQ1604" s="166"/>
      <c r="AR1604" s="166"/>
      <c r="AS1604" s="166"/>
      <c r="AT1604" s="166"/>
      <c r="AU1604" s="166"/>
      <c r="AV1604" s="166"/>
      <c r="AW1604" s="166"/>
      <c r="AX1604" s="166"/>
      <c r="AY1604" s="166"/>
      <c r="AZ1604" s="166"/>
      <c r="BA1604" s="166"/>
      <c r="BB1604" s="166"/>
      <c r="BC1604" s="166"/>
      <c r="BD1604" s="166"/>
      <c r="BE1604" s="166"/>
      <c r="BF1604" s="166"/>
      <c r="BG1604" s="166"/>
      <c r="BH1604" s="166"/>
    </row>
    <row r="1605" spans="1:60" ht="12.75" outlineLevel="1">
      <c r="A1605" s="157">
        <v>588</v>
      </c>
      <c r="B1605" s="158" t="s">
        <v>2213</v>
      </c>
      <c r="C1605" s="159" t="s">
        <v>2214</v>
      </c>
      <c r="D1605" s="160" t="s">
        <v>301</v>
      </c>
      <c r="E1605" s="161">
        <v>3</v>
      </c>
      <c r="F1605" s="162"/>
      <c r="G1605" s="163">
        <f t="shared" si="77"/>
        <v>0</v>
      </c>
      <c r="H1605" s="164"/>
      <c r="I1605" s="165">
        <f t="shared" si="78"/>
        <v>0</v>
      </c>
      <c r="J1605" s="164"/>
      <c r="K1605" s="165">
        <f t="shared" si="79"/>
        <v>0</v>
      </c>
      <c r="L1605" s="165">
        <v>21</v>
      </c>
      <c r="M1605" s="165">
        <f t="shared" si="80"/>
        <v>0</v>
      </c>
      <c r="N1605" s="165">
        <v>0</v>
      </c>
      <c r="O1605" s="165">
        <f t="shared" si="81"/>
        <v>0</v>
      </c>
      <c r="P1605" s="165">
        <v>0</v>
      </c>
      <c r="Q1605" s="165">
        <f t="shared" si="82"/>
        <v>0</v>
      </c>
      <c r="R1605" s="165"/>
      <c r="S1605" s="165" t="s">
        <v>243</v>
      </c>
      <c r="T1605" s="165" t="s">
        <v>221</v>
      </c>
      <c r="U1605" s="165">
        <v>0</v>
      </c>
      <c r="V1605" s="165">
        <f t="shared" si="83"/>
        <v>0</v>
      </c>
      <c r="W1605" s="165"/>
      <c r="X1605" s="166"/>
      <c r="Y1605" s="166"/>
      <c r="Z1605" s="166"/>
      <c r="AA1605" s="166"/>
      <c r="AB1605" s="166"/>
      <c r="AC1605" s="166"/>
      <c r="AD1605" s="166"/>
      <c r="AE1605" s="166"/>
      <c r="AF1605" s="166"/>
      <c r="AG1605" s="166" t="s">
        <v>282</v>
      </c>
      <c r="AH1605" s="166"/>
      <c r="AI1605" s="166"/>
      <c r="AJ1605" s="166"/>
      <c r="AK1605" s="166"/>
      <c r="AL1605" s="166"/>
      <c r="AM1605" s="166"/>
      <c r="AN1605" s="166"/>
      <c r="AO1605" s="166"/>
      <c r="AP1605" s="166"/>
      <c r="AQ1605" s="166"/>
      <c r="AR1605" s="166"/>
      <c r="AS1605" s="166"/>
      <c r="AT1605" s="166"/>
      <c r="AU1605" s="166"/>
      <c r="AV1605" s="166"/>
      <c r="AW1605" s="166"/>
      <c r="AX1605" s="166"/>
      <c r="AY1605" s="166"/>
      <c r="AZ1605" s="166"/>
      <c r="BA1605" s="166"/>
      <c r="BB1605" s="166"/>
      <c r="BC1605" s="166"/>
      <c r="BD1605" s="166"/>
      <c r="BE1605" s="166"/>
      <c r="BF1605" s="166"/>
      <c r="BG1605" s="166"/>
      <c r="BH1605" s="166"/>
    </row>
    <row r="1606" spans="1:60" ht="12.75" outlineLevel="1">
      <c r="A1606" s="157">
        <v>589</v>
      </c>
      <c r="B1606" s="158" t="s">
        <v>2215</v>
      </c>
      <c r="C1606" s="159" t="s">
        <v>2216</v>
      </c>
      <c r="D1606" s="160" t="s">
        <v>301</v>
      </c>
      <c r="E1606" s="161">
        <v>3</v>
      </c>
      <c r="F1606" s="162"/>
      <c r="G1606" s="163">
        <f t="shared" si="77"/>
        <v>0</v>
      </c>
      <c r="H1606" s="164"/>
      <c r="I1606" s="165">
        <f t="shared" si="78"/>
        <v>0</v>
      </c>
      <c r="J1606" s="164"/>
      <c r="K1606" s="165">
        <f t="shared" si="79"/>
        <v>0</v>
      </c>
      <c r="L1606" s="165">
        <v>21</v>
      </c>
      <c r="M1606" s="165">
        <f t="shared" si="80"/>
        <v>0</v>
      </c>
      <c r="N1606" s="165">
        <v>0</v>
      </c>
      <c r="O1606" s="165">
        <f t="shared" si="81"/>
        <v>0</v>
      </c>
      <c r="P1606" s="165">
        <v>0</v>
      </c>
      <c r="Q1606" s="165">
        <f t="shared" si="82"/>
        <v>0</v>
      </c>
      <c r="R1606" s="165"/>
      <c r="S1606" s="165" t="s">
        <v>243</v>
      </c>
      <c r="T1606" s="165" t="s">
        <v>221</v>
      </c>
      <c r="U1606" s="165">
        <v>0</v>
      </c>
      <c r="V1606" s="165">
        <f t="shared" si="83"/>
        <v>0</v>
      </c>
      <c r="W1606" s="165"/>
      <c r="X1606" s="166"/>
      <c r="Y1606" s="166"/>
      <c r="Z1606" s="166"/>
      <c r="AA1606" s="166"/>
      <c r="AB1606" s="166"/>
      <c r="AC1606" s="166"/>
      <c r="AD1606" s="166"/>
      <c r="AE1606" s="166"/>
      <c r="AF1606" s="166"/>
      <c r="AG1606" s="166" t="s">
        <v>282</v>
      </c>
      <c r="AH1606" s="166"/>
      <c r="AI1606" s="166"/>
      <c r="AJ1606" s="166"/>
      <c r="AK1606" s="166"/>
      <c r="AL1606" s="166"/>
      <c r="AM1606" s="166"/>
      <c r="AN1606" s="166"/>
      <c r="AO1606" s="166"/>
      <c r="AP1606" s="166"/>
      <c r="AQ1606" s="166"/>
      <c r="AR1606" s="166"/>
      <c r="AS1606" s="166"/>
      <c r="AT1606" s="166"/>
      <c r="AU1606" s="166"/>
      <c r="AV1606" s="166"/>
      <c r="AW1606" s="166"/>
      <c r="AX1606" s="166"/>
      <c r="AY1606" s="166"/>
      <c r="AZ1606" s="166"/>
      <c r="BA1606" s="166"/>
      <c r="BB1606" s="166"/>
      <c r="BC1606" s="166"/>
      <c r="BD1606" s="166"/>
      <c r="BE1606" s="166"/>
      <c r="BF1606" s="166"/>
      <c r="BG1606" s="166"/>
      <c r="BH1606" s="166"/>
    </row>
    <row r="1607" spans="1:60" ht="12.75" outlineLevel="1">
      <c r="A1607" s="157">
        <v>590</v>
      </c>
      <c r="B1607" s="158" t="s">
        <v>2217</v>
      </c>
      <c r="C1607" s="159" t="s">
        <v>2218</v>
      </c>
      <c r="D1607" s="160" t="s">
        <v>301</v>
      </c>
      <c r="E1607" s="161">
        <v>12</v>
      </c>
      <c r="F1607" s="162"/>
      <c r="G1607" s="163">
        <f t="shared" si="77"/>
        <v>0</v>
      </c>
      <c r="H1607" s="164"/>
      <c r="I1607" s="165">
        <f t="shared" si="78"/>
        <v>0</v>
      </c>
      <c r="J1607" s="164"/>
      <c r="K1607" s="165">
        <f t="shared" si="79"/>
        <v>0</v>
      </c>
      <c r="L1607" s="165">
        <v>21</v>
      </c>
      <c r="M1607" s="165">
        <f t="shared" si="80"/>
        <v>0</v>
      </c>
      <c r="N1607" s="165">
        <v>0</v>
      </c>
      <c r="O1607" s="165">
        <f t="shared" si="81"/>
        <v>0</v>
      </c>
      <c r="P1607" s="165">
        <v>0</v>
      </c>
      <c r="Q1607" s="165">
        <f t="shared" si="82"/>
        <v>0</v>
      </c>
      <c r="R1607" s="165"/>
      <c r="S1607" s="165" t="s">
        <v>243</v>
      </c>
      <c r="T1607" s="165" t="s">
        <v>221</v>
      </c>
      <c r="U1607" s="165">
        <v>0</v>
      </c>
      <c r="V1607" s="165">
        <f t="shared" si="83"/>
        <v>0</v>
      </c>
      <c r="W1607" s="165"/>
      <c r="X1607" s="166"/>
      <c r="Y1607" s="166"/>
      <c r="Z1607" s="166"/>
      <c r="AA1607" s="166"/>
      <c r="AB1607" s="166"/>
      <c r="AC1607" s="166"/>
      <c r="AD1607" s="166"/>
      <c r="AE1607" s="166"/>
      <c r="AF1607" s="166"/>
      <c r="AG1607" s="166" t="s">
        <v>282</v>
      </c>
      <c r="AH1607" s="166"/>
      <c r="AI1607" s="166"/>
      <c r="AJ1607" s="166"/>
      <c r="AK1607" s="166"/>
      <c r="AL1607" s="166"/>
      <c r="AM1607" s="166"/>
      <c r="AN1607" s="166"/>
      <c r="AO1607" s="166"/>
      <c r="AP1607" s="166"/>
      <c r="AQ1607" s="166"/>
      <c r="AR1607" s="166"/>
      <c r="AS1607" s="166"/>
      <c r="AT1607" s="166"/>
      <c r="AU1607" s="166"/>
      <c r="AV1607" s="166"/>
      <c r="AW1607" s="166"/>
      <c r="AX1607" s="166"/>
      <c r="AY1607" s="166"/>
      <c r="AZ1607" s="166"/>
      <c r="BA1607" s="166"/>
      <c r="BB1607" s="166"/>
      <c r="BC1607" s="166"/>
      <c r="BD1607" s="166"/>
      <c r="BE1607" s="166"/>
      <c r="BF1607" s="166"/>
      <c r="BG1607" s="166"/>
      <c r="BH1607" s="166"/>
    </row>
    <row r="1608" spans="1:60" ht="12.75" outlineLevel="1">
      <c r="A1608" s="157">
        <v>591</v>
      </c>
      <c r="B1608" s="158" t="s">
        <v>2219</v>
      </c>
      <c r="C1608" s="159" t="s">
        <v>2220</v>
      </c>
      <c r="D1608" s="160" t="s">
        <v>301</v>
      </c>
      <c r="E1608" s="161">
        <v>23</v>
      </c>
      <c r="F1608" s="162"/>
      <c r="G1608" s="163">
        <f t="shared" si="77"/>
        <v>0</v>
      </c>
      <c r="H1608" s="164"/>
      <c r="I1608" s="165">
        <f t="shared" si="78"/>
        <v>0</v>
      </c>
      <c r="J1608" s="164"/>
      <c r="K1608" s="165">
        <f t="shared" si="79"/>
        <v>0</v>
      </c>
      <c r="L1608" s="165">
        <v>21</v>
      </c>
      <c r="M1608" s="165">
        <f t="shared" si="80"/>
        <v>0</v>
      </c>
      <c r="N1608" s="165">
        <v>0</v>
      </c>
      <c r="O1608" s="165">
        <f t="shared" si="81"/>
        <v>0</v>
      </c>
      <c r="P1608" s="165">
        <v>0</v>
      </c>
      <c r="Q1608" s="165">
        <f t="shared" si="82"/>
        <v>0</v>
      </c>
      <c r="R1608" s="165"/>
      <c r="S1608" s="165" t="s">
        <v>243</v>
      </c>
      <c r="T1608" s="165" t="s">
        <v>221</v>
      </c>
      <c r="U1608" s="165">
        <v>0</v>
      </c>
      <c r="V1608" s="165">
        <f t="shared" si="83"/>
        <v>0</v>
      </c>
      <c r="W1608" s="165"/>
      <c r="X1608" s="166"/>
      <c r="Y1608" s="166"/>
      <c r="Z1608" s="166"/>
      <c r="AA1608" s="166"/>
      <c r="AB1608" s="166"/>
      <c r="AC1608" s="166"/>
      <c r="AD1608" s="166"/>
      <c r="AE1608" s="166"/>
      <c r="AF1608" s="166"/>
      <c r="AG1608" s="166" t="s">
        <v>282</v>
      </c>
      <c r="AH1608" s="166"/>
      <c r="AI1608" s="166"/>
      <c r="AJ1608" s="166"/>
      <c r="AK1608" s="166"/>
      <c r="AL1608" s="166"/>
      <c r="AM1608" s="166"/>
      <c r="AN1608" s="166"/>
      <c r="AO1608" s="166"/>
      <c r="AP1608" s="166"/>
      <c r="AQ1608" s="166"/>
      <c r="AR1608" s="166"/>
      <c r="AS1608" s="166"/>
      <c r="AT1608" s="166"/>
      <c r="AU1608" s="166"/>
      <c r="AV1608" s="166"/>
      <c r="AW1608" s="166"/>
      <c r="AX1608" s="166"/>
      <c r="AY1608" s="166"/>
      <c r="AZ1608" s="166"/>
      <c r="BA1608" s="166"/>
      <c r="BB1608" s="166"/>
      <c r="BC1608" s="166"/>
      <c r="BD1608" s="166"/>
      <c r="BE1608" s="166"/>
      <c r="BF1608" s="166"/>
      <c r="BG1608" s="166"/>
      <c r="BH1608" s="166"/>
    </row>
    <row r="1609" spans="1:60" ht="12.75" outlineLevel="1">
      <c r="A1609" s="157">
        <v>592</v>
      </c>
      <c r="B1609" s="158" t="s">
        <v>2221</v>
      </c>
      <c r="C1609" s="159" t="s">
        <v>2222</v>
      </c>
      <c r="D1609" s="160" t="s">
        <v>301</v>
      </c>
      <c r="E1609" s="161">
        <v>2</v>
      </c>
      <c r="F1609" s="162"/>
      <c r="G1609" s="163">
        <f t="shared" si="77"/>
        <v>0</v>
      </c>
      <c r="H1609" s="164"/>
      <c r="I1609" s="165">
        <f t="shared" si="78"/>
        <v>0</v>
      </c>
      <c r="J1609" s="164"/>
      <c r="K1609" s="165">
        <f t="shared" si="79"/>
        <v>0</v>
      </c>
      <c r="L1609" s="165">
        <v>21</v>
      </c>
      <c r="M1609" s="165">
        <f t="shared" si="80"/>
        <v>0</v>
      </c>
      <c r="N1609" s="165">
        <v>0</v>
      </c>
      <c r="O1609" s="165">
        <f t="shared" si="81"/>
        <v>0</v>
      </c>
      <c r="P1609" s="165">
        <v>0</v>
      </c>
      <c r="Q1609" s="165">
        <f t="shared" si="82"/>
        <v>0</v>
      </c>
      <c r="R1609" s="165"/>
      <c r="S1609" s="165" t="s">
        <v>243</v>
      </c>
      <c r="T1609" s="165" t="s">
        <v>221</v>
      </c>
      <c r="U1609" s="165">
        <v>0</v>
      </c>
      <c r="V1609" s="165">
        <f t="shared" si="83"/>
        <v>0</v>
      </c>
      <c r="W1609" s="165"/>
      <c r="X1609" s="166"/>
      <c r="Y1609" s="166"/>
      <c r="Z1609" s="166"/>
      <c r="AA1609" s="166"/>
      <c r="AB1609" s="166"/>
      <c r="AC1609" s="166"/>
      <c r="AD1609" s="166"/>
      <c r="AE1609" s="166"/>
      <c r="AF1609" s="166"/>
      <c r="AG1609" s="166" t="s">
        <v>282</v>
      </c>
      <c r="AH1609" s="166"/>
      <c r="AI1609" s="166"/>
      <c r="AJ1609" s="166"/>
      <c r="AK1609" s="166"/>
      <c r="AL1609" s="166"/>
      <c r="AM1609" s="166"/>
      <c r="AN1609" s="166"/>
      <c r="AO1609" s="166"/>
      <c r="AP1609" s="166"/>
      <c r="AQ1609" s="166"/>
      <c r="AR1609" s="166"/>
      <c r="AS1609" s="166"/>
      <c r="AT1609" s="166"/>
      <c r="AU1609" s="166"/>
      <c r="AV1609" s="166"/>
      <c r="AW1609" s="166"/>
      <c r="AX1609" s="166"/>
      <c r="AY1609" s="166"/>
      <c r="AZ1609" s="166"/>
      <c r="BA1609" s="166"/>
      <c r="BB1609" s="166"/>
      <c r="BC1609" s="166"/>
      <c r="BD1609" s="166"/>
      <c r="BE1609" s="166"/>
      <c r="BF1609" s="166"/>
      <c r="BG1609" s="166"/>
      <c r="BH1609" s="166"/>
    </row>
    <row r="1610" spans="1:60" ht="12.75" outlineLevel="1">
      <c r="A1610" s="157">
        <v>593</v>
      </c>
      <c r="B1610" s="158" t="s">
        <v>2223</v>
      </c>
      <c r="C1610" s="159" t="s">
        <v>2224</v>
      </c>
      <c r="D1610" s="160" t="s">
        <v>301</v>
      </c>
      <c r="E1610" s="161">
        <v>5</v>
      </c>
      <c r="F1610" s="162"/>
      <c r="G1610" s="163">
        <f t="shared" si="77"/>
        <v>0</v>
      </c>
      <c r="H1610" s="164"/>
      <c r="I1610" s="165">
        <f t="shared" si="78"/>
        <v>0</v>
      </c>
      <c r="J1610" s="164"/>
      <c r="K1610" s="165">
        <f t="shared" si="79"/>
        <v>0</v>
      </c>
      <c r="L1610" s="165">
        <v>21</v>
      </c>
      <c r="M1610" s="165">
        <f t="shared" si="80"/>
        <v>0</v>
      </c>
      <c r="N1610" s="165">
        <v>0</v>
      </c>
      <c r="O1610" s="165">
        <f t="shared" si="81"/>
        <v>0</v>
      </c>
      <c r="P1610" s="165">
        <v>0</v>
      </c>
      <c r="Q1610" s="165">
        <f t="shared" si="82"/>
        <v>0</v>
      </c>
      <c r="R1610" s="165"/>
      <c r="S1610" s="165" t="s">
        <v>243</v>
      </c>
      <c r="T1610" s="165" t="s">
        <v>221</v>
      </c>
      <c r="U1610" s="165">
        <v>0</v>
      </c>
      <c r="V1610" s="165">
        <f t="shared" si="83"/>
        <v>0</v>
      </c>
      <c r="W1610" s="165"/>
      <c r="X1610" s="166"/>
      <c r="Y1610" s="166"/>
      <c r="Z1610" s="166"/>
      <c r="AA1610" s="166"/>
      <c r="AB1610" s="166"/>
      <c r="AC1610" s="166"/>
      <c r="AD1610" s="166"/>
      <c r="AE1610" s="166"/>
      <c r="AF1610" s="166"/>
      <c r="AG1610" s="166" t="s">
        <v>282</v>
      </c>
      <c r="AH1610" s="166"/>
      <c r="AI1610" s="166"/>
      <c r="AJ1610" s="166"/>
      <c r="AK1610" s="166"/>
      <c r="AL1610" s="166"/>
      <c r="AM1610" s="166"/>
      <c r="AN1610" s="166"/>
      <c r="AO1610" s="166"/>
      <c r="AP1610" s="166"/>
      <c r="AQ1610" s="166"/>
      <c r="AR1610" s="166"/>
      <c r="AS1610" s="166"/>
      <c r="AT1610" s="166"/>
      <c r="AU1610" s="166"/>
      <c r="AV1610" s="166"/>
      <c r="AW1610" s="166"/>
      <c r="AX1610" s="166"/>
      <c r="AY1610" s="166"/>
      <c r="AZ1610" s="166"/>
      <c r="BA1610" s="166"/>
      <c r="BB1610" s="166"/>
      <c r="BC1610" s="166"/>
      <c r="BD1610" s="166"/>
      <c r="BE1610" s="166"/>
      <c r="BF1610" s="166"/>
      <c r="BG1610" s="166"/>
      <c r="BH1610" s="166"/>
    </row>
    <row r="1611" spans="1:60" ht="22.5" outlineLevel="1">
      <c r="A1611" s="157">
        <v>594</v>
      </c>
      <c r="B1611" s="158" t="s">
        <v>2225</v>
      </c>
      <c r="C1611" s="159" t="s">
        <v>2226</v>
      </c>
      <c r="D1611" s="160" t="s">
        <v>301</v>
      </c>
      <c r="E1611" s="161">
        <v>5</v>
      </c>
      <c r="F1611" s="162"/>
      <c r="G1611" s="163">
        <f t="shared" si="77"/>
        <v>0</v>
      </c>
      <c r="H1611" s="164"/>
      <c r="I1611" s="165">
        <f t="shared" si="78"/>
        <v>0</v>
      </c>
      <c r="J1611" s="164"/>
      <c r="K1611" s="165">
        <f t="shared" si="79"/>
        <v>0</v>
      </c>
      <c r="L1611" s="165">
        <v>21</v>
      </c>
      <c r="M1611" s="165">
        <f t="shared" si="80"/>
        <v>0</v>
      </c>
      <c r="N1611" s="165">
        <v>0</v>
      </c>
      <c r="O1611" s="165">
        <f t="shared" si="81"/>
        <v>0</v>
      </c>
      <c r="P1611" s="165">
        <v>0</v>
      </c>
      <c r="Q1611" s="165">
        <f t="shared" si="82"/>
        <v>0</v>
      </c>
      <c r="R1611" s="165"/>
      <c r="S1611" s="165" t="s">
        <v>243</v>
      </c>
      <c r="T1611" s="165" t="s">
        <v>221</v>
      </c>
      <c r="U1611" s="165">
        <v>0</v>
      </c>
      <c r="V1611" s="165">
        <f t="shared" si="83"/>
        <v>0</v>
      </c>
      <c r="W1611" s="165"/>
      <c r="X1611" s="166"/>
      <c r="Y1611" s="166"/>
      <c r="Z1611" s="166"/>
      <c r="AA1611" s="166"/>
      <c r="AB1611" s="166"/>
      <c r="AC1611" s="166"/>
      <c r="AD1611" s="166"/>
      <c r="AE1611" s="166"/>
      <c r="AF1611" s="166"/>
      <c r="AG1611" s="166" t="s">
        <v>282</v>
      </c>
      <c r="AH1611" s="166"/>
      <c r="AI1611" s="166"/>
      <c r="AJ1611" s="166"/>
      <c r="AK1611" s="166"/>
      <c r="AL1611" s="166"/>
      <c r="AM1611" s="166"/>
      <c r="AN1611" s="166"/>
      <c r="AO1611" s="166"/>
      <c r="AP1611" s="166"/>
      <c r="AQ1611" s="166"/>
      <c r="AR1611" s="166"/>
      <c r="AS1611" s="166"/>
      <c r="AT1611" s="166"/>
      <c r="AU1611" s="166"/>
      <c r="AV1611" s="166"/>
      <c r="AW1611" s="166"/>
      <c r="AX1611" s="166"/>
      <c r="AY1611" s="166"/>
      <c r="AZ1611" s="166"/>
      <c r="BA1611" s="166"/>
      <c r="BB1611" s="166"/>
      <c r="BC1611" s="166"/>
      <c r="BD1611" s="166"/>
      <c r="BE1611" s="166"/>
      <c r="BF1611" s="166"/>
      <c r="BG1611" s="166"/>
      <c r="BH1611" s="166"/>
    </row>
    <row r="1612" spans="1:60" ht="12.75" outlineLevel="1">
      <c r="A1612" s="157">
        <v>595</v>
      </c>
      <c r="B1612" s="158" t="s">
        <v>2227</v>
      </c>
      <c r="C1612" s="159" t="s">
        <v>2228</v>
      </c>
      <c r="D1612" s="160" t="s">
        <v>1577</v>
      </c>
      <c r="E1612" s="161">
        <v>30</v>
      </c>
      <c r="F1612" s="162"/>
      <c r="G1612" s="163">
        <f t="shared" si="77"/>
        <v>0</v>
      </c>
      <c r="H1612" s="164"/>
      <c r="I1612" s="165">
        <f t="shared" si="78"/>
        <v>0</v>
      </c>
      <c r="J1612" s="164"/>
      <c r="K1612" s="165">
        <f t="shared" si="79"/>
        <v>0</v>
      </c>
      <c r="L1612" s="165">
        <v>21</v>
      </c>
      <c r="M1612" s="165">
        <f t="shared" si="80"/>
        <v>0</v>
      </c>
      <c r="N1612" s="165">
        <v>0</v>
      </c>
      <c r="O1612" s="165">
        <f t="shared" si="81"/>
        <v>0</v>
      </c>
      <c r="P1612" s="165">
        <v>0</v>
      </c>
      <c r="Q1612" s="165">
        <f t="shared" si="82"/>
        <v>0</v>
      </c>
      <c r="R1612" s="165"/>
      <c r="S1612" s="165" t="s">
        <v>243</v>
      </c>
      <c r="T1612" s="165" t="s">
        <v>221</v>
      </c>
      <c r="U1612" s="165">
        <v>0</v>
      </c>
      <c r="V1612" s="165">
        <f t="shared" si="83"/>
        <v>0</v>
      </c>
      <c r="W1612" s="165"/>
      <c r="X1612" s="166"/>
      <c r="Y1612" s="166"/>
      <c r="Z1612" s="166"/>
      <c r="AA1612" s="166"/>
      <c r="AB1612" s="166"/>
      <c r="AC1612" s="166"/>
      <c r="AD1612" s="166"/>
      <c r="AE1612" s="166"/>
      <c r="AF1612" s="166"/>
      <c r="AG1612" s="166" t="s">
        <v>282</v>
      </c>
      <c r="AH1612" s="166"/>
      <c r="AI1612" s="166"/>
      <c r="AJ1612" s="166"/>
      <c r="AK1612" s="166"/>
      <c r="AL1612" s="166"/>
      <c r="AM1612" s="166"/>
      <c r="AN1612" s="166"/>
      <c r="AO1612" s="166"/>
      <c r="AP1612" s="166"/>
      <c r="AQ1612" s="166"/>
      <c r="AR1612" s="166"/>
      <c r="AS1612" s="166"/>
      <c r="AT1612" s="166"/>
      <c r="AU1612" s="166"/>
      <c r="AV1612" s="166"/>
      <c r="AW1612" s="166"/>
      <c r="AX1612" s="166"/>
      <c r="AY1612" s="166"/>
      <c r="AZ1612" s="166"/>
      <c r="BA1612" s="166"/>
      <c r="BB1612" s="166"/>
      <c r="BC1612" s="166"/>
      <c r="BD1612" s="166"/>
      <c r="BE1612" s="166"/>
      <c r="BF1612" s="166"/>
      <c r="BG1612" s="166"/>
      <c r="BH1612" s="166"/>
    </row>
    <row r="1613" spans="1:60" ht="12.75" outlineLevel="1">
      <c r="A1613" s="157">
        <v>596</v>
      </c>
      <c r="B1613" s="158" t="s">
        <v>2229</v>
      </c>
      <c r="C1613" s="159" t="s">
        <v>2230</v>
      </c>
      <c r="D1613" s="160" t="s">
        <v>301</v>
      </c>
      <c r="E1613" s="161">
        <v>10</v>
      </c>
      <c r="F1613" s="162"/>
      <c r="G1613" s="163">
        <f t="shared" si="77"/>
        <v>0</v>
      </c>
      <c r="H1613" s="164"/>
      <c r="I1613" s="165">
        <f t="shared" si="78"/>
        <v>0</v>
      </c>
      <c r="J1613" s="164"/>
      <c r="K1613" s="165">
        <f t="shared" si="79"/>
        <v>0</v>
      </c>
      <c r="L1613" s="165">
        <v>21</v>
      </c>
      <c r="M1613" s="165">
        <f t="shared" si="80"/>
        <v>0</v>
      </c>
      <c r="N1613" s="165">
        <v>0</v>
      </c>
      <c r="O1613" s="165">
        <f t="shared" si="81"/>
        <v>0</v>
      </c>
      <c r="P1613" s="165">
        <v>0</v>
      </c>
      <c r="Q1613" s="165">
        <f t="shared" si="82"/>
        <v>0</v>
      </c>
      <c r="R1613" s="165"/>
      <c r="S1613" s="165" t="s">
        <v>243</v>
      </c>
      <c r="T1613" s="165" t="s">
        <v>221</v>
      </c>
      <c r="U1613" s="165">
        <v>0</v>
      </c>
      <c r="V1613" s="165">
        <f t="shared" si="83"/>
        <v>0</v>
      </c>
      <c r="W1613" s="165"/>
      <c r="X1613" s="166"/>
      <c r="Y1613" s="166"/>
      <c r="Z1613" s="166"/>
      <c r="AA1613" s="166"/>
      <c r="AB1613" s="166"/>
      <c r="AC1613" s="166"/>
      <c r="AD1613" s="166"/>
      <c r="AE1613" s="166"/>
      <c r="AF1613" s="166"/>
      <c r="AG1613" s="166" t="s">
        <v>282</v>
      </c>
      <c r="AH1613" s="166"/>
      <c r="AI1613" s="166"/>
      <c r="AJ1613" s="166"/>
      <c r="AK1613" s="166"/>
      <c r="AL1613" s="166"/>
      <c r="AM1613" s="166"/>
      <c r="AN1613" s="166"/>
      <c r="AO1613" s="166"/>
      <c r="AP1613" s="166"/>
      <c r="AQ1613" s="166"/>
      <c r="AR1613" s="166"/>
      <c r="AS1613" s="166"/>
      <c r="AT1613" s="166"/>
      <c r="AU1613" s="166"/>
      <c r="AV1613" s="166"/>
      <c r="AW1613" s="166"/>
      <c r="AX1613" s="166"/>
      <c r="AY1613" s="166"/>
      <c r="AZ1613" s="166"/>
      <c r="BA1613" s="166"/>
      <c r="BB1613" s="166"/>
      <c r="BC1613" s="166"/>
      <c r="BD1613" s="166"/>
      <c r="BE1613" s="166"/>
      <c r="BF1613" s="166"/>
      <c r="BG1613" s="166"/>
      <c r="BH1613" s="166"/>
    </row>
    <row r="1614" spans="1:60" ht="12.75" outlineLevel="1">
      <c r="A1614" s="157">
        <v>597</v>
      </c>
      <c r="B1614" s="158" t="s">
        <v>2231</v>
      </c>
      <c r="C1614" s="159" t="s">
        <v>2232</v>
      </c>
      <c r="D1614" s="160" t="s">
        <v>301</v>
      </c>
      <c r="E1614" s="161">
        <v>1</v>
      </c>
      <c r="F1614" s="162"/>
      <c r="G1614" s="163">
        <f t="shared" si="77"/>
        <v>0</v>
      </c>
      <c r="H1614" s="164"/>
      <c r="I1614" s="165">
        <f t="shared" si="78"/>
        <v>0</v>
      </c>
      <c r="J1614" s="164"/>
      <c r="K1614" s="165">
        <f t="shared" si="79"/>
        <v>0</v>
      </c>
      <c r="L1614" s="165">
        <v>21</v>
      </c>
      <c r="M1614" s="165">
        <f t="shared" si="80"/>
        <v>0</v>
      </c>
      <c r="N1614" s="165">
        <v>0</v>
      </c>
      <c r="O1614" s="165">
        <f t="shared" si="81"/>
        <v>0</v>
      </c>
      <c r="P1614" s="165">
        <v>0</v>
      </c>
      <c r="Q1614" s="165">
        <f t="shared" si="82"/>
        <v>0</v>
      </c>
      <c r="R1614" s="165"/>
      <c r="S1614" s="165" t="s">
        <v>243</v>
      </c>
      <c r="T1614" s="165" t="s">
        <v>221</v>
      </c>
      <c r="U1614" s="165">
        <v>0</v>
      </c>
      <c r="V1614" s="165">
        <f t="shared" si="83"/>
        <v>0</v>
      </c>
      <c r="W1614" s="165"/>
      <c r="X1614" s="166"/>
      <c r="Y1614" s="166"/>
      <c r="Z1614" s="166"/>
      <c r="AA1614" s="166"/>
      <c r="AB1614" s="166"/>
      <c r="AC1614" s="166"/>
      <c r="AD1614" s="166"/>
      <c r="AE1614" s="166"/>
      <c r="AF1614" s="166"/>
      <c r="AG1614" s="166" t="s">
        <v>282</v>
      </c>
      <c r="AH1614" s="166"/>
      <c r="AI1614" s="166"/>
      <c r="AJ1614" s="166"/>
      <c r="AK1614" s="166"/>
      <c r="AL1614" s="166"/>
      <c r="AM1614" s="166"/>
      <c r="AN1614" s="166"/>
      <c r="AO1614" s="166"/>
      <c r="AP1614" s="166"/>
      <c r="AQ1614" s="166"/>
      <c r="AR1614" s="166"/>
      <c r="AS1614" s="166"/>
      <c r="AT1614" s="166"/>
      <c r="AU1614" s="166"/>
      <c r="AV1614" s="166"/>
      <c r="AW1614" s="166"/>
      <c r="AX1614" s="166"/>
      <c r="AY1614" s="166"/>
      <c r="AZ1614" s="166"/>
      <c r="BA1614" s="166"/>
      <c r="BB1614" s="166"/>
      <c r="BC1614" s="166"/>
      <c r="BD1614" s="166"/>
      <c r="BE1614" s="166"/>
      <c r="BF1614" s="166"/>
      <c r="BG1614" s="166"/>
      <c r="BH1614" s="166"/>
    </row>
    <row r="1615" spans="1:60" ht="12.75" outlineLevel="1">
      <c r="A1615" s="157">
        <v>598</v>
      </c>
      <c r="B1615" s="158" t="s">
        <v>2233</v>
      </c>
      <c r="C1615" s="159" t="s">
        <v>2234</v>
      </c>
      <c r="D1615" s="160" t="s">
        <v>301</v>
      </c>
      <c r="E1615" s="161">
        <v>2</v>
      </c>
      <c r="F1615" s="162"/>
      <c r="G1615" s="163">
        <f t="shared" si="77"/>
        <v>0</v>
      </c>
      <c r="H1615" s="164"/>
      <c r="I1615" s="165">
        <f t="shared" si="78"/>
        <v>0</v>
      </c>
      <c r="J1615" s="164"/>
      <c r="K1615" s="165">
        <f t="shared" si="79"/>
        <v>0</v>
      </c>
      <c r="L1615" s="165">
        <v>21</v>
      </c>
      <c r="M1615" s="165">
        <f t="shared" si="80"/>
        <v>0</v>
      </c>
      <c r="N1615" s="165">
        <v>0</v>
      </c>
      <c r="O1615" s="165">
        <f t="shared" si="81"/>
        <v>0</v>
      </c>
      <c r="P1615" s="165">
        <v>0</v>
      </c>
      <c r="Q1615" s="165">
        <f t="shared" si="82"/>
        <v>0</v>
      </c>
      <c r="R1615" s="165"/>
      <c r="S1615" s="165" t="s">
        <v>243</v>
      </c>
      <c r="T1615" s="165" t="s">
        <v>221</v>
      </c>
      <c r="U1615" s="165">
        <v>0</v>
      </c>
      <c r="V1615" s="165">
        <f t="shared" si="83"/>
        <v>0</v>
      </c>
      <c r="W1615" s="165"/>
      <c r="X1615" s="166"/>
      <c r="Y1615" s="166"/>
      <c r="Z1615" s="166"/>
      <c r="AA1615" s="166"/>
      <c r="AB1615" s="166"/>
      <c r="AC1615" s="166"/>
      <c r="AD1615" s="166"/>
      <c r="AE1615" s="166"/>
      <c r="AF1615" s="166"/>
      <c r="AG1615" s="166" t="s">
        <v>282</v>
      </c>
      <c r="AH1615" s="166"/>
      <c r="AI1615" s="166"/>
      <c r="AJ1615" s="166"/>
      <c r="AK1615" s="166"/>
      <c r="AL1615" s="166"/>
      <c r="AM1615" s="166"/>
      <c r="AN1615" s="166"/>
      <c r="AO1615" s="166"/>
      <c r="AP1615" s="166"/>
      <c r="AQ1615" s="166"/>
      <c r="AR1615" s="166"/>
      <c r="AS1615" s="166"/>
      <c r="AT1615" s="166"/>
      <c r="AU1615" s="166"/>
      <c r="AV1615" s="166"/>
      <c r="AW1615" s="166"/>
      <c r="AX1615" s="166"/>
      <c r="AY1615" s="166"/>
      <c r="AZ1615" s="166"/>
      <c r="BA1615" s="166"/>
      <c r="BB1615" s="166"/>
      <c r="BC1615" s="166"/>
      <c r="BD1615" s="166"/>
      <c r="BE1615" s="166"/>
      <c r="BF1615" s="166"/>
      <c r="BG1615" s="166"/>
      <c r="BH1615" s="166"/>
    </row>
    <row r="1616" spans="1:60" ht="12.75" outlineLevel="1">
      <c r="A1616" s="157">
        <v>599</v>
      </c>
      <c r="B1616" s="158" t="s">
        <v>2235</v>
      </c>
      <c r="C1616" s="159" t="s">
        <v>2236</v>
      </c>
      <c r="D1616" s="160" t="s">
        <v>301</v>
      </c>
      <c r="E1616" s="161">
        <v>30</v>
      </c>
      <c r="F1616" s="162"/>
      <c r="G1616" s="163">
        <f t="shared" si="77"/>
        <v>0</v>
      </c>
      <c r="H1616" s="164"/>
      <c r="I1616" s="165">
        <f t="shared" si="78"/>
        <v>0</v>
      </c>
      <c r="J1616" s="164"/>
      <c r="K1616" s="165">
        <f t="shared" si="79"/>
        <v>0</v>
      </c>
      <c r="L1616" s="165">
        <v>21</v>
      </c>
      <c r="M1616" s="165">
        <f t="shared" si="80"/>
        <v>0</v>
      </c>
      <c r="N1616" s="165">
        <v>0</v>
      </c>
      <c r="O1616" s="165">
        <f t="shared" si="81"/>
        <v>0</v>
      </c>
      <c r="P1616" s="165">
        <v>0</v>
      </c>
      <c r="Q1616" s="165">
        <f t="shared" si="82"/>
        <v>0</v>
      </c>
      <c r="R1616" s="165"/>
      <c r="S1616" s="165" t="s">
        <v>243</v>
      </c>
      <c r="T1616" s="165" t="s">
        <v>221</v>
      </c>
      <c r="U1616" s="165">
        <v>0</v>
      </c>
      <c r="V1616" s="165">
        <f t="shared" si="83"/>
        <v>0</v>
      </c>
      <c r="W1616" s="165"/>
      <c r="X1616" s="166"/>
      <c r="Y1616" s="166"/>
      <c r="Z1616" s="166"/>
      <c r="AA1616" s="166"/>
      <c r="AB1616" s="166"/>
      <c r="AC1616" s="166"/>
      <c r="AD1616" s="166"/>
      <c r="AE1616" s="166"/>
      <c r="AF1616" s="166"/>
      <c r="AG1616" s="166" t="s">
        <v>282</v>
      </c>
      <c r="AH1616" s="166"/>
      <c r="AI1616" s="166"/>
      <c r="AJ1616" s="166"/>
      <c r="AK1616" s="166"/>
      <c r="AL1616" s="166"/>
      <c r="AM1616" s="166"/>
      <c r="AN1616" s="166"/>
      <c r="AO1616" s="166"/>
      <c r="AP1616" s="166"/>
      <c r="AQ1616" s="166"/>
      <c r="AR1616" s="166"/>
      <c r="AS1616" s="166"/>
      <c r="AT1616" s="166"/>
      <c r="AU1616" s="166"/>
      <c r="AV1616" s="166"/>
      <c r="AW1616" s="166"/>
      <c r="AX1616" s="166"/>
      <c r="AY1616" s="166"/>
      <c r="AZ1616" s="166"/>
      <c r="BA1616" s="166"/>
      <c r="BB1616" s="166"/>
      <c r="BC1616" s="166"/>
      <c r="BD1616" s="166"/>
      <c r="BE1616" s="166"/>
      <c r="BF1616" s="166"/>
      <c r="BG1616" s="166"/>
      <c r="BH1616" s="166"/>
    </row>
    <row r="1617" spans="1:60" ht="12.75" outlineLevel="1">
      <c r="A1617" s="157">
        <v>600</v>
      </c>
      <c r="B1617" s="158" t="s">
        <v>2237</v>
      </c>
      <c r="C1617" s="159" t="s">
        <v>2238</v>
      </c>
      <c r="D1617" s="160" t="s">
        <v>301</v>
      </c>
      <c r="E1617" s="161">
        <v>5</v>
      </c>
      <c r="F1617" s="162"/>
      <c r="G1617" s="163">
        <f t="shared" si="77"/>
        <v>0</v>
      </c>
      <c r="H1617" s="164"/>
      <c r="I1617" s="165">
        <f t="shared" si="78"/>
        <v>0</v>
      </c>
      <c r="J1617" s="164"/>
      <c r="K1617" s="165">
        <f t="shared" si="79"/>
        <v>0</v>
      </c>
      <c r="L1617" s="165">
        <v>21</v>
      </c>
      <c r="M1617" s="165">
        <f t="shared" si="80"/>
        <v>0</v>
      </c>
      <c r="N1617" s="165">
        <v>0</v>
      </c>
      <c r="O1617" s="165">
        <f t="shared" si="81"/>
        <v>0</v>
      </c>
      <c r="P1617" s="165">
        <v>0</v>
      </c>
      <c r="Q1617" s="165">
        <f t="shared" si="82"/>
        <v>0</v>
      </c>
      <c r="R1617" s="165"/>
      <c r="S1617" s="165" t="s">
        <v>243</v>
      </c>
      <c r="T1617" s="165" t="s">
        <v>221</v>
      </c>
      <c r="U1617" s="165">
        <v>0</v>
      </c>
      <c r="V1617" s="165">
        <f t="shared" si="83"/>
        <v>0</v>
      </c>
      <c r="W1617" s="165"/>
      <c r="X1617" s="166"/>
      <c r="Y1617" s="166"/>
      <c r="Z1617" s="166"/>
      <c r="AA1617" s="166"/>
      <c r="AB1617" s="166"/>
      <c r="AC1617" s="166"/>
      <c r="AD1617" s="166"/>
      <c r="AE1617" s="166"/>
      <c r="AF1617" s="166"/>
      <c r="AG1617" s="166" t="s">
        <v>282</v>
      </c>
      <c r="AH1617" s="166"/>
      <c r="AI1617" s="166"/>
      <c r="AJ1617" s="166"/>
      <c r="AK1617" s="166"/>
      <c r="AL1617" s="166"/>
      <c r="AM1617" s="166"/>
      <c r="AN1617" s="166"/>
      <c r="AO1617" s="166"/>
      <c r="AP1617" s="166"/>
      <c r="AQ1617" s="166"/>
      <c r="AR1617" s="166"/>
      <c r="AS1617" s="166"/>
      <c r="AT1617" s="166"/>
      <c r="AU1617" s="166"/>
      <c r="AV1617" s="166"/>
      <c r="AW1617" s="166"/>
      <c r="AX1617" s="166"/>
      <c r="AY1617" s="166"/>
      <c r="AZ1617" s="166"/>
      <c r="BA1617" s="166"/>
      <c r="BB1617" s="166"/>
      <c r="BC1617" s="166"/>
      <c r="BD1617" s="166"/>
      <c r="BE1617" s="166"/>
      <c r="BF1617" s="166"/>
      <c r="BG1617" s="166"/>
      <c r="BH1617" s="166"/>
    </row>
    <row r="1618" spans="1:60" ht="12.75" outlineLevel="1">
      <c r="A1618" s="157">
        <v>601</v>
      </c>
      <c r="B1618" s="158" t="s">
        <v>2239</v>
      </c>
      <c r="C1618" s="159" t="s">
        <v>2240</v>
      </c>
      <c r="D1618" s="160" t="s">
        <v>301</v>
      </c>
      <c r="E1618" s="161">
        <v>172</v>
      </c>
      <c r="F1618" s="162"/>
      <c r="G1618" s="163">
        <f t="shared" si="77"/>
        <v>0</v>
      </c>
      <c r="H1618" s="164"/>
      <c r="I1618" s="165">
        <f t="shared" si="78"/>
        <v>0</v>
      </c>
      <c r="J1618" s="164"/>
      <c r="K1618" s="165">
        <f t="shared" si="79"/>
        <v>0</v>
      </c>
      <c r="L1618" s="165">
        <v>21</v>
      </c>
      <c r="M1618" s="165">
        <f t="shared" si="80"/>
        <v>0</v>
      </c>
      <c r="N1618" s="165">
        <v>0</v>
      </c>
      <c r="O1618" s="165">
        <f t="shared" si="81"/>
        <v>0</v>
      </c>
      <c r="P1618" s="165">
        <v>0</v>
      </c>
      <c r="Q1618" s="165">
        <f t="shared" si="82"/>
        <v>0</v>
      </c>
      <c r="R1618" s="165"/>
      <c r="S1618" s="165" t="s">
        <v>243</v>
      </c>
      <c r="T1618" s="165" t="s">
        <v>221</v>
      </c>
      <c r="U1618" s="165">
        <v>0</v>
      </c>
      <c r="V1618" s="165">
        <f t="shared" si="83"/>
        <v>0</v>
      </c>
      <c r="W1618" s="165"/>
      <c r="X1618" s="166"/>
      <c r="Y1618" s="166"/>
      <c r="Z1618" s="166"/>
      <c r="AA1618" s="166"/>
      <c r="AB1618" s="166"/>
      <c r="AC1618" s="166"/>
      <c r="AD1618" s="166"/>
      <c r="AE1618" s="166"/>
      <c r="AF1618" s="166"/>
      <c r="AG1618" s="166" t="s">
        <v>840</v>
      </c>
      <c r="AH1618" s="166"/>
      <c r="AI1618" s="166"/>
      <c r="AJ1618" s="166"/>
      <c r="AK1618" s="166"/>
      <c r="AL1618" s="166"/>
      <c r="AM1618" s="166"/>
      <c r="AN1618" s="166"/>
      <c r="AO1618" s="166"/>
      <c r="AP1618" s="166"/>
      <c r="AQ1618" s="166"/>
      <c r="AR1618" s="166"/>
      <c r="AS1618" s="166"/>
      <c r="AT1618" s="166"/>
      <c r="AU1618" s="166"/>
      <c r="AV1618" s="166"/>
      <c r="AW1618" s="166"/>
      <c r="AX1618" s="166"/>
      <c r="AY1618" s="166"/>
      <c r="AZ1618" s="166"/>
      <c r="BA1618" s="166"/>
      <c r="BB1618" s="166"/>
      <c r="BC1618" s="166"/>
      <c r="BD1618" s="166"/>
      <c r="BE1618" s="166"/>
      <c r="BF1618" s="166"/>
      <c r="BG1618" s="166"/>
      <c r="BH1618" s="166"/>
    </row>
    <row r="1619" spans="1:33" ht="12.75">
      <c r="A1619" s="149" t="s">
        <v>214</v>
      </c>
      <c r="B1619" s="150" t="s">
        <v>166</v>
      </c>
      <c r="C1619" s="151" t="s">
        <v>167</v>
      </c>
      <c r="D1619" s="152"/>
      <c r="E1619" s="153"/>
      <c r="F1619" s="154"/>
      <c r="G1619" s="155">
        <f>SUMIF(AG1620:AG1648,"&lt;&gt;NOR",G1620:G1648)</f>
        <v>0</v>
      </c>
      <c r="H1619" s="156"/>
      <c r="I1619" s="156">
        <f>SUM(I1620:I1648)</f>
        <v>0</v>
      </c>
      <c r="J1619" s="156"/>
      <c r="K1619" s="156">
        <f>SUM(K1620:K1648)</f>
        <v>0</v>
      </c>
      <c r="L1619" s="156"/>
      <c r="M1619" s="156">
        <f>SUM(M1620:M1648)</f>
        <v>0</v>
      </c>
      <c r="N1619" s="156"/>
      <c r="O1619" s="156">
        <f>SUM(O1620:O1648)</f>
        <v>0</v>
      </c>
      <c r="P1619" s="156"/>
      <c r="Q1619" s="156">
        <f>SUM(Q1620:Q1648)</f>
        <v>0</v>
      </c>
      <c r="R1619" s="156"/>
      <c r="S1619" s="156"/>
      <c r="T1619" s="156"/>
      <c r="U1619" s="156"/>
      <c r="V1619" s="156">
        <f>SUM(V1620:V1648)</f>
        <v>0</v>
      </c>
      <c r="W1619" s="156"/>
      <c r="AG1619" s="1" t="s">
        <v>215</v>
      </c>
    </row>
    <row r="1620" spans="1:60" ht="12.75" outlineLevel="1">
      <c r="A1620" s="157">
        <v>602</v>
      </c>
      <c r="B1620" s="158" t="s">
        <v>2241</v>
      </c>
      <c r="C1620" s="159" t="s">
        <v>2242</v>
      </c>
      <c r="D1620" s="160" t="s">
        <v>301</v>
      </c>
      <c r="E1620" s="161">
        <v>8</v>
      </c>
      <c r="F1620" s="162"/>
      <c r="G1620" s="163">
        <f aca="true" t="shared" si="84" ref="G1620:G1648">ROUND(E1620*F1620,2)</f>
        <v>0</v>
      </c>
      <c r="H1620" s="164"/>
      <c r="I1620" s="165">
        <f aca="true" t="shared" si="85" ref="I1620:I1648">ROUND(E1620*H1620,2)</f>
        <v>0</v>
      </c>
      <c r="J1620" s="164"/>
      <c r="K1620" s="165">
        <f aca="true" t="shared" si="86" ref="K1620:K1648">ROUND(E1620*J1620,2)</f>
        <v>0</v>
      </c>
      <c r="L1620" s="165">
        <v>21</v>
      </c>
      <c r="M1620" s="165">
        <f aca="true" t="shared" si="87" ref="M1620:M1648">G1620*(1+L1620/100)</f>
        <v>0</v>
      </c>
      <c r="N1620" s="165">
        <v>0</v>
      </c>
      <c r="O1620" s="165">
        <f aca="true" t="shared" si="88" ref="O1620:O1648">ROUND(E1620*N1620,2)</f>
        <v>0</v>
      </c>
      <c r="P1620" s="165">
        <v>0</v>
      </c>
      <c r="Q1620" s="165">
        <f aca="true" t="shared" si="89" ref="Q1620:Q1648">ROUND(E1620*P1620,2)</f>
        <v>0</v>
      </c>
      <c r="R1620" s="165"/>
      <c r="S1620" s="165" t="s">
        <v>243</v>
      </c>
      <c r="T1620" s="165" t="s">
        <v>221</v>
      </c>
      <c r="U1620" s="165">
        <v>0</v>
      </c>
      <c r="V1620" s="165">
        <f aca="true" t="shared" si="90" ref="V1620:V1648">ROUND(E1620*U1620,2)</f>
        <v>0</v>
      </c>
      <c r="W1620" s="165"/>
      <c r="X1620" s="166"/>
      <c r="Y1620" s="166"/>
      <c r="Z1620" s="166"/>
      <c r="AA1620" s="166"/>
      <c r="AB1620" s="166"/>
      <c r="AC1620" s="166"/>
      <c r="AD1620" s="166"/>
      <c r="AE1620" s="166"/>
      <c r="AF1620" s="166"/>
      <c r="AG1620" s="166" t="s">
        <v>282</v>
      </c>
      <c r="AH1620" s="166"/>
      <c r="AI1620" s="166"/>
      <c r="AJ1620" s="166"/>
      <c r="AK1620" s="166"/>
      <c r="AL1620" s="166"/>
      <c r="AM1620" s="166"/>
      <c r="AN1620" s="166"/>
      <c r="AO1620" s="166"/>
      <c r="AP1620" s="166"/>
      <c r="AQ1620" s="166"/>
      <c r="AR1620" s="166"/>
      <c r="AS1620" s="166"/>
      <c r="AT1620" s="166"/>
      <c r="AU1620" s="166"/>
      <c r="AV1620" s="166"/>
      <c r="AW1620" s="166"/>
      <c r="AX1620" s="166"/>
      <c r="AY1620" s="166"/>
      <c r="AZ1620" s="166"/>
      <c r="BA1620" s="166"/>
      <c r="BB1620" s="166"/>
      <c r="BC1620" s="166"/>
      <c r="BD1620" s="166"/>
      <c r="BE1620" s="166"/>
      <c r="BF1620" s="166"/>
      <c r="BG1620" s="166"/>
      <c r="BH1620" s="166"/>
    </row>
    <row r="1621" spans="1:60" ht="22.5" outlineLevel="1">
      <c r="A1621" s="157">
        <v>603</v>
      </c>
      <c r="B1621" s="158" t="s">
        <v>2243</v>
      </c>
      <c r="C1621" s="159" t="s">
        <v>2244</v>
      </c>
      <c r="D1621" s="160" t="s">
        <v>301</v>
      </c>
      <c r="E1621" s="161">
        <v>1</v>
      </c>
      <c r="F1621" s="162"/>
      <c r="G1621" s="163">
        <f t="shared" si="84"/>
        <v>0</v>
      </c>
      <c r="H1621" s="164"/>
      <c r="I1621" s="165">
        <f t="shared" si="85"/>
        <v>0</v>
      </c>
      <c r="J1621" s="164"/>
      <c r="K1621" s="165">
        <f t="shared" si="86"/>
        <v>0</v>
      </c>
      <c r="L1621" s="165">
        <v>21</v>
      </c>
      <c r="M1621" s="165">
        <f t="shared" si="87"/>
        <v>0</v>
      </c>
      <c r="N1621" s="165">
        <v>0</v>
      </c>
      <c r="O1621" s="165">
        <f t="shared" si="88"/>
        <v>0</v>
      </c>
      <c r="P1621" s="165">
        <v>0</v>
      </c>
      <c r="Q1621" s="165">
        <f t="shared" si="89"/>
        <v>0</v>
      </c>
      <c r="R1621" s="165"/>
      <c r="S1621" s="165" t="s">
        <v>243</v>
      </c>
      <c r="T1621" s="165" t="s">
        <v>221</v>
      </c>
      <c r="U1621" s="165">
        <v>0</v>
      </c>
      <c r="V1621" s="165">
        <f t="shared" si="90"/>
        <v>0</v>
      </c>
      <c r="W1621" s="165"/>
      <c r="X1621" s="166"/>
      <c r="Y1621" s="166"/>
      <c r="Z1621" s="166"/>
      <c r="AA1621" s="166"/>
      <c r="AB1621" s="166"/>
      <c r="AC1621" s="166"/>
      <c r="AD1621" s="166"/>
      <c r="AE1621" s="166"/>
      <c r="AF1621" s="166"/>
      <c r="AG1621" s="166" t="s">
        <v>282</v>
      </c>
      <c r="AH1621" s="166"/>
      <c r="AI1621" s="166"/>
      <c r="AJ1621" s="166"/>
      <c r="AK1621" s="166"/>
      <c r="AL1621" s="166"/>
      <c r="AM1621" s="166"/>
      <c r="AN1621" s="166"/>
      <c r="AO1621" s="166"/>
      <c r="AP1621" s="166"/>
      <c r="AQ1621" s="166"/>
      <c r="AR1621" s="166"/>
      <c r="AS1621" s="166"/>
      <c r="AT1621" s="166"/>
      <c r="AU1621" s="166"/>
      <c r="AV1621" s="166"/>
      <c r="AW1621" s="166"/>
      <c r="AX1621" s="166"/>
      <c r="AY1621" s="166"/>
      <c r="AZ1621" s="166"/>
      <c r="BA1621" s="166"/>
      <c r="BB1621" s="166"/>
      <c r="BC1621" s="166"/>
      <c r="BD1621" s="166"/>
      <c r="BE1621" s="166"/>
      <c r="BF1621" s="166"/>
      <c r="BG1621" s="166"/>
      <c r="BH1621" s="166"/>
    </row>
    <row r="1622" spans="1:60" ht="12.75" outlineLevel="1">
      <c r="A1622" s="157">
        <v>604</v>
      </c>
      <c r="B1622" s="158" t="s">
        <v>2245</v>
      </c>
      <c r="C1622" s="159" t="s">
        <v>2246</v>
      </c>
      <c r="D1622" s="160" t="s">
        <v>301</v>
      </c>
      <c r="E1622" s="161">
        <v>104</v>
      </c>
      <c r="F1622" s="162"/>
      <c r="G1622" s="163">
        <f t="shared" si="84"/>
        <v>0</v>
      </c>
      <c r="H1622" s="164"/>
      <c r="I1622" s="165">
        <f t="shared" si="85"/>
        <v>0</v>
      </c>
      <c r="J1622" s="164"/>
      <c r="K1622" s="165">
        <f t="shared" si="86"/>
        <v>0</v>
      </c>
      <c r="L1622" s="165">
        <v>21</v>
      </c>
      <c r="M1622" s="165">
        <f t="shared" si="87"/>
        <v>0</v>
      </c>
      <c r="N1622" s="165">
        <v>0</v>
      </c>
      <c r="O1622" s="165">
        <f t="shared" si="88"/>
        <v>0</v>
      </c>
      <c r="P1622" s="165">
        <v>0</v>
      </c>
      <c r="Q1622" s="165">
        <f t="shared" si="89"/>
        <v>0</v>
      </c>
      <c r="R1622" s="165"/>
      <c r="S1622" s="165" t="s">
        <v>243</v>
      </c>
      <c r="T1622" s="165" t="s">
        <v>221</v>
      </c>
      <c r="U1622" s="165">
        <v>0</v>
      </c>
      <c r="V1622" s="165">
        <f t="shared" si="90"/>
        <v>0</v>
      </c>
      <c r="W1622" s="165"/>
      <c r="X1622" s="166"/>
      <c r="Y1622" s="166"/>
      <c r="Z1622" s="166"/>
      <c r="AA1622" s="166"/>
      <c r="AB1622" s="166"/>
      <c r="AC1622" s="166"/>
      <c r="AD1622" s="166"/>
      <c r="AE1622" s="166"/>
      <c r="AF1622" s="166"/>
      <c r="AG1622" s="166" t="s">
        <v>282</v>
      </c>
      <c r="AH1622" s="166"/>
      <c r="AI1622" s="166"/>
      <c r="AJ1622" s="166"/>
      <c r="AK1622" s="166"/>
      <c r="AL1622" s="166"/>
      <c r="AM1622" s="166"/>
      <c r="AN1622" s="166"/>
      <c r="AO1622" s="166"/>
      <c r="AP1622" s="166"/>
      <c r="AQ1622" s="166"/>
      <c r="AR1622" s="166"/>
      <c r="AS1622" s="166"/>
      <c r="AT1622" s="166"/>
      <c r="AU1622" s="166"/>
      <c r="AV1622" s="166"/>
      <c r="AW1622" s="166"/>
      <c r="AX1622" s="166"/>
      <c r="AY1622" s="166"/>
      <c r="AZ1622" s="166"/>
      <c r="BA1622" s="166"/>
      <c r="BB1622" s="166"/>
      <c r="BC1622" s="166"/>
      <c r="BD1622" s="166"/>
      <c r="BE1622" s="166"/>
      <c r="BF1622" s="166"/>
      <c r="BG1622" s="166"/>
      <c r="BH1622" s="166"/>
    </row>
    <row r="1623" spans="1:60" ht="22.5" outlineLevel="1">
      <c r="A1623" s="157">
        <v>605</v>
      </c>
      <c r="B1623" s="158" t="s">
        <v>2247</v>
      </c>
      <c r="C1623" s="159" t="s">
        <v>2248</v>
      </c>
      <c r="D1623" s="160" t="s">
        <v>294</v>
      </c>
      <c r="E1623" s="161">
        <v>400</v>
      </c>
      <c r="F1623" s="162"/>
      <c r="G1623" s="163">
        <f t="shared" si="84"/>
        <v>0</v>
      </c>
      <c r="H1623" s="164"/>
      <c r="I1623" s="165">
        <f t="shared" si="85"/>
        <v>0</v>
      </c>
      <c r="J1623" s="164"/>
      <c r="K1623" s="165">
        <f t="shared" si="86"/>
        <v>0</v>
      </c>
      <c r="L1623" s="165">
        <v>21</v>
      </c>
      <c r="M1623" s="165">
        <f t="shared" si="87"/>
        <v>0</v>
      </c>
      <c r="N1623" s="165">
        <v>0</v>
      </c>
      <c r="O1623" s="165">
        <f t="shared" si="88"/>
        <v>0</v>
      </c>
      <c r="P1623" s="165">
        <v>0</v>
      </c>
      <c r="Q1623" s="165">
        <f t="shared" si="89"/>
        <v>0</v>
      </c>
      <c r="R1623" s="165"/>
      <c r="S1623" s="165" t="s">
        <v>243</v>
      </c>
      <c r="T1623" s="165" t="s">
        <v>221</v>
      </c>
      <c r="U1623" s="165">
        <v>0</v>
      </c>
      <c r="V1623" s="165">
        <f t="shared" si="90"/>
        <v>0</v>
      </c>
      <c r="W1623" s="165"/>
      <c r="X1623" s="166"/>
      <c r="Y1623" s="166"/>
      <c r="Z1623" s="166"/>
      <c r="AA1623" s="166"/>
      <c r="AB1623" s="166"/>
      <c r="AC1623" s="166"/>
      <c r="AD1623" s="166"/>
      <c r="AE1623" s="166"/>
      <c r="AF1623" s="166"/>
      <c r="AG1623" s="166" t="s">
        <v>227</v>
      </c>
      <c r="AH1623" s="166"/>
      <c r="AI1623" s="166"/>
      <c r="AJ1623" s="166"/>
      <c r="AK1623" s="166"/>
      <c r="AL1623" s="166"/>
      <c r="AM1623" s="166"/>
      <c r="AN1623" s="166"/>
      <c r="AO1623" s="166"/>
      <c r="AP1623" s="166"/>
      <c r="AQ1623" s="166"/>
      <c r="AR1623" s="166"/>
      <c r="AS1623" s="166"/>
      <c r="AT1623" s="166"/>
      <c r="AU1623" s="166"/>
      <c r="AV1623" s="166"/>
      <c r="AW1623" s="166"/>
      <c r="AX1623" s="166"/>
      <c r="AY1623" s="166"/>
      <c r="AZ1623" s="166"/>
      <c r="BA1623" s="166"/>
      <c r="BB1623" s="166"/>
      <c r="BC1623" s="166"/>
      <c r="BD1623" s="166"/>
      <c r="BE1623" s="166"/>
      <c r="BF1623" s="166"/>
      <c r="BG1623" s="166"/>
      <c r="BH1623" s="166"/>
    </row>
    <row r="1624" spans="1:60" ht="22.5" outlineLevel="1">
      <c r="A1624" s="157">
        <v>606</v>
      </c>
      <c r="B1624" s="158" t="s">
        <v>2249</v>
      </c>
      <c r="C1624" s="159" t="s">
        <v>2250</v>
      </c>
      <c r="D1624" s="160" t="s">
        <v>294</v>
      </c>
      <c r="E1624" s="161">
        <v>120</v>
      </c>
      <c r="F1624" s="162"/>
      <c r="G1624" s="163">
        <f t="shared" si="84"/>
        <v>0</v>
      </c>
      <c r="H1624" s="164"/>
      <c r="I1624" s="165">
        <f t="shared" si="85"/>
        <v>0</v>
      </c>
      <c r="J1624" s="164"/>
      <c r="K1624" s="165">
        <f t="shared" si="86"/>
        <v>0</v>
      </c>
      <c r="L1624" s="165">
        <v>21</v>
      </c>
      <c r="M1624" s="165">
        <f t="shared" si="87"/>
        <v>0</v>
      </c>
      <c r="N1624" s="165">
        <v>0</v>
      </c>
      <c r="O1624" s="165">
        <f t="shared" si="88"/>
        <v>0</v>
      </c>
      <c r="P1624" s="165">
        <v>0</v>
      </c>
      <c r="Q1624" s="165">
        <f t="shared" si="89"/>
        <v>0</v>
      </c>
      <c r="R1624" s="165"/>
      <c r="S1624" s="165" t="s">
        <v>243</v>
      </c>
      <c r="T1624" s="165" t="s">
        <v>221</v>
      </c>
      <c r="U1624" s="165">
        <v>0</v>
      </c>
      <c r="V1624" s="165">
        <f t="shared" si="90"/>
        <v>0</v>
      </c>
      <c r="W1624" s="165"/>
      <c r="X1624" s="166"/>
      <c r="Y1624" s="166"/>
      <c r="Z1624" s="166"/>
      <c r="AA1624" s="166"/>
      <c r="AB1624" s="166"/>
      <c r="AC1624" s="166"/>
      <c r="AD1624" s="166"/>
      <c r="AE1624" s="166"/>
      <c r="AF1624" s="166"/>
      <c r="AG1624" s="166" t="s">
        <v>227</v>
      </c>
      <c r="AH1624" s="166"/>
      <c r="AI1624" s="166"/>
      <c r="AJ1624" s="166"/>
      <c r="AK1624" s="166"/>
      <c r="AL1624" s="166"/>
      <c r="AM1624" s="166"/>
      <c r="AN1624" s="166"/>
      <c r="AO1624" s="166"/>
      <c r="AP1624" s="166"/>
      <c r="AQ1624" s="166"/>
      <c r="AR1624" s="166"/>
      <c r="AS1624" s="166"/>
      <c r="AT1624" s="166"/>
      <c r="AU1624" s="166"/>
      <c r="AV1624" s="166"/>
      <c r="AW1624" s="166"/>
      <c r="AX1624" s="166"/>
      <c r="AY1624" s="166"/>
      <c r="AZ1624" s="166"/>
      <c r="BA1624" s="166"/>
      <c r="BB1624" s="166"/>
      <c r="BC1624" s="166"/>
      <c r="BD1624" s="166"/>
      <c r="BE1624" s="166"/>
      <c r="BF1624" s="166"/>
      <c r="BG1624" s="166"/>
      <c r="BH1624" s="166"/>
    </row>
    <row r="1625" spans="1:60" ht="22.5" outlineLevel="1">
      <c r="A1625" s="157">
        <v>607</v>
      </c>
      <c r="B1625" s="158" t="s">
        <v>2251</v>
      </c>
      <c r="C1625" s="159" t="s">
        <v>2252</v>
      </c>
      <c r="D1625" s="160" t="s">
        <v>294</v>
      </c>
      <c r="E1625" s="161">
        <v>65</v>
      </c>
      <c r="F1625" s="162"/>
      <c r="G1625" s="163">
        <f t="shared" si="84"/>
        <v>0</v>
      </c>
      <c r="H1625" s="164"/>
      <c r="I1625" s="165">
        <f t="shared" si="85"/>
        <v>0</v>
      </c>
      <c r="J1625" s="164"/>
      <c r="K1625" s="165">
        <f t="shared" si="86"/>
        <v>0</v>
      </c>
      <c r="L1625" s="165">
        <v>21</v>
      </c>
      <c r="M1625" s="165">
        <f t="shared" si="87"/>
        <v>0</v>
      </c>
      <c r="N1625" s="165">
        <v>0</v>
      </c>
      <c r="O1625" s="165">
        <f t="shared" si="88"/>
        <v>0</v>
      </c>
      <c r="P1625" s="165">
        <v>0</v>
      </c>
      <c r="Q1625" s="165">
        <f t="shared" si="89"/>
        <v>0</v>
      </c>
      <c r="R1625" s="165"/>
      <c r="S1625" s="165" t="s">
        <v>243</v>
      </c>
      <c r="T1625" s="165" t="s">
        <v>221</v>
      </c>
      <c r="U1625" s="165">
        <v>0</v>
      </c>
      <c r="V1625" s="165">
        <f t="shared" si="90"/>
        <v>0</v>
      </c>
      <c r="W1625" s="165"/>
      <c r="X1625" s="166"/>
      <c r="Y1625" s="166"/>
      <c r="Z1625" s="166"/>
      <c r="AA1625" s="166"/>
      <c r="AB1625" s="166"/>
      <c r="AC1625" s="166"/>
      <c r="AD1625" s="166"/>
      <c r="AE1625" s="166"/>
      <c r="AF1625" s="166"/>
      <c r="AG1625" s="166" t="s">
        <v>227</v>
      </c>
      <c r="AH1625" s="166"/>
      <c r="AI1625" s="166"/>
      <c r="AJ1625" s="166"/>
      <c r="AK1625" s="166"/>
      <c r="AL1625" s="166"/>
      <c r="AM1625" s="166"/>
      <c r="AN1625" s="166"/>
      <c r="AO1625" s="166"/>
      <c r="AP1625" s="166"/>
      <c r="AQ1625" s="166"/>
      <c r="AR1625" s="166"/>
      <c r="AS1625" s="166"/>
      <c r="AT1625" s="166"/>
      <c r="AU1625" s="166"/>
      <c r="AV1625" s="166"/>
      <c r="AW1625" s="166"/>
      <c r="AX1625" s="166"/>
      <c r="AY1625" s="166"/>
      <c r="AZ1625" s="166"/>
      <c r="BA1625" s="166"/>
      <c r="BB1625" s="166"/>
      <c r="BC1625" s="166"/>
      <c r="BD1625" s="166"/>
      <c r="BE1625" s="166"/>
      <c r="BF1625" s="166"/>
      <c r="BG1625" s="166"/>
      <c r="BH1625" s="166"/>
    </row>
    <row r="1626" spans="1:60" ht="22.5" outlineLevel="1">
      <c r="A1626" s="157">
        <v>608</v>
      </c>
      <c r="B1626" s="158" t="s">
        <v>2253</v>
      </c>
      <c r="C1626" s="159" t="s">
        <v>2254</v>
      </c>
      <c r="D1626" s="160" t="s">
        <v>294</v>
      </c>
      <c r="E1626" s="161">
        <v>50</v>
      </c>
      <c r="F1626" s="162"/>
      <c r="G1626" s="163">
        <f t="shared" si="84"/>
        <v>0</v>
      </c>
      <c r="H1626" s="164"/>
      <c r="I1626" s="165">
        <f t="shared" si="85"/>
        <v>0</v>
      </c>
      <c r="J1626" s="164"/>
      <c r="K1626" s="165">
        <f t="shared" si="86"/>
        <v>0</v>
      </c>
      <c r="L1626" s="165">
        <v>21</v>
      </c>
      <c r="M1626" s="165">
        <f t="shared" si="87"/>
        <v>0</v>
      </c>
      <c r="N1626" s="165">
        <v>0</v>
      </c>
      <c r="O1626" s="165">
        <f t="shared" si="88"/>
        <v>0</v>
      </c>
      <c r="P1626" s="165">
        <v>0</v>
      </c>
      <c r="Q1626" s="165">
        <f t="shared" si="89"/>
        <v>0</v>
      </c>
      <c r="R1626" s="165"/>
      <c r="S1626" s="165" t="s">
        <v>243</v>
      </c>
      <c r="T1626" s="165" t="s">
        <v>221</v>
      </c>
      <c r="U1626" s="165">
        <v>0</v>
      </c>
      <c r="V1626" s="165">
        <f t="shared" si="90"/>
        <v>0</v>
      </c>
      <c r="W1626" s="165"/>
      <c r="X1626" s="166"/>
      <c r="Y1626" s="166"/>
      <c r="Z1626" s="166"/>
      <c r="AA1626" s="166"/>
      <c r="AB1626" s="166"/>
      <c r="AC1626" s="166"/>
      <c r="AD1626" s="166"/>
      <c r="AE1626" s="166"/>
      <c r="AF1626" s="166"/>
      <c r="AG1626" s="166" t="s">
        <v>227</v>
      </c>
      <c r="AH1626" s="166"/>
      <c r="AI1626" s="166"/>
      <c r="AJ1626" s="166"/>
      <c r="AK1626" s="166"/>
      <c r="AL1626" s="166"/>
      <c r="AM1626" s="166"/>
      <c r="AN1626" s="166"/>
      <c r="AO1626" s="166"/>
      <c r="AP1626" s="166"/>
      <c r="AQ1626" s="166"/>
      <c r="AR1626" s="166"/>
      <c r="AS1626" s="166"/>
      <c r="AT1626" s="166"/>
      <c r="AU1626" s="166"/>
      <c r="AV1626" s="166"/>
      <c r="AW1626" s="166"/>
      <c r="AX1626" s="166"/>
      <c r="AY1626" s="166"/>
      <c r="AZ1626" s="166"/>
      <c r="BA1626" s="166"/>
      <c r="BB1626" s="166"/>
      <c r="BC1626" s="166"/>
      <c r="BD1626" s="166"/>
      <c r="BE1626" s="166"/>
      <c r="BF1626" s="166"/>
      <c r="BG1626" s="166"/>
      <c r="BH1626" s="166"/>
    </row>
    <row r="1627" spans="1:60" ht="22.5" outlineLevel="1">
      <c r="A1627" s="157">
        <v>609</v>
      </c>
      <c r="B1627" s="158" t="s">
        <v>2255</v>
      </c>
      <c r="C1627" s="159" t="s">
        <v>2256</v>
      </c>
      <c r="D1627" s="160" t="s">
        <v>294</v>
      </c>
      <c r="E1627" s="161">
        <v>1750</v>
      </c>
      <c r="F1627" s="162"/>
      <c r="G1627" s="163">
        <f t="shared" si="84"/>
        <v>0</v>
      </c>
      <c r="H1627" s="164"/>
      <c r="I1627" s="165">
        <f t="shared" si="85"/>
        <v>0</v>
      </c>
      <c r="J1627" s="164"/>
      <c r="K1627" s="165">
        <f t="shared" si="86"/>
        <v>0</v>
      </c>
      <c r="L1627" s="165">
        <v>21</v>
      </c>
      <c r="M1627" s="165">
        <f t="shared" si="87"/>
        <v>0</v>
      </c>
      <c r="N1627" s="165">
        <v>0</v>
      </c>
      <c r="O1627" s="165">
        <f t="shared" si="88"/>
        <v>0</v>
      </c>
      <c r="P1627" s="165">
        <v>0</v>
      </c>
      <c r="Q1627" s="165">
        <f t="shared" si="89"/>
        <v>0</v>
      </c>
      <c r="R1627" s="165"/>
      <c r="S1627" s="165" t="s">
        <v>243</v>
      </c>
      <c r="T1627" s="165" t="s">
        <v>221</v>
      </c>
      <c r="U1627" s="165">
        <v>0</v>
      </c>
      <c r="V1627" s="165">
        <f t="shared" si="90"/>
        <v>0</v>
      </c>
      <c r="W1627" s="165"/>
      <c r="X1627" s="166"/>
      <c r="Y1627" s="166"/>
      <c r="Z1627" s="166"/>
      <c r="AA1627" s="166"/>
      <c r="AB1627" s="166"/>
      <c r="AC1627" s="166"/>
      <c r="AD1627" s="166"/>
      <c r="AE1627" s="166"/>
      <c r="AF1627" s="166"/>
      <c r="AG1627" s="166" t="s">
        <v>282</v>
      </c>
      <c r="AH1627" s="166"/>
      <c r="AI1627" s="166"/>
      <c r="AJ1627" s="166"/>
      <c r="AK1627" s="166"/>
      <c r="AL1627" s="166"/>
      <c r="AM1627" s="166"/>
      <c r="AN1627" s="166"/>
      <c r="AO1627" s="166"/>
      <c r="AP1627" s="166"/>
      <c r="AQ1627" s="166"/>
      <c r="AR1627" s="166"/>
      <c r="AS1627" s="166"/>
      <c r="AT1627" s="166"/>
      <c r="AU1627" s="166"/>
      <c r="AV1627" s="166"/>
      <c r="AW1627" s="166"/>
      <c r="AX1627" s="166"/>
      <c r="AY1627" s="166"/>
      <c r="AZ1627" s="166"/>
      <c r="BA1627" s="166"/>
      <c r="BB1627" s="166"/>
      <c r="BC1627" s="166"/>
      <c r="BD1627" s="166"/>
      <c r="BE1627" s="166"/>
      <c r="BF1627" s="166"/>
      <c r="BG1627" s="166"/>
      <c r="BH1627" s="166"/>
    </row>
    <row r="1628" spans="1:60" ht="22.5" outlineLevel="1">
      <c r="A1628" s="157">
        <v>610</v>
      </c>
      <c r="B1628" s="158" t="s">
        <v>2257</v>
      </c>
      <c r="C1628" s="159" t="s">
        <v>2258</v>
      </c>
      <c r="D1628" s="160" t="s">
        <v>294</v>
      </c>
      <c r="E1628" s="161">
        <v>870</v>
      </c>
      <c r="F1628" s="162"/>
      <c r="G1628" s="163">
        <f t="shared" si="84"/>
        <v>0</v>
      </c>
      <c r="H1628" s="164"/>
      <c r="I1628" s="165">
        <f t="shared" si="85"/>
        <v>0</v>
      </c>
      <c r="J1628" s="164"/>
      <c r="K1628" s="165">
        <f t="shared" si="86"/>
        <v>0</v>
      </c>
      <c r="L1628" s="165">
        <v>21</v>
      </c>
      <c r="M1628" s="165">
        <f t="shared" si="87"/>
        <v>0</v>
      </c>
      <c r="N1628" s="165">
        <v>0</v>
      </c>
      <c r="O1628" s="165">
        <f t="shared" si="88"/>
        <v>0</v>
      </c>
      <c r="P1628" s="165">
        <v>0</v>
      </c>
      <c r="Q1628" s="165">
        <f t="shared" si="89"/>
        <v>0</v>
      </c>
      <c r="R1628" s="165"/>
      <c r="S1628" s="165" t="s">
        <v>243</v>
      </c>
      <c r="T1628" s="165" t="s">
        <v>221</v>
      </c>
      <c r="U1628" s="165">
        <v>0</v>
      </c>
      <c r="V1628" s="165">
        <f t="shared" si="90"/>
        <v>0</v>
      </c>
      <c r="W1628" s="165"/>
      <c r="X1628" s="166"/>
      <c r="Y1628" s="166"/>
      <c r="Z1628" s="166"/>
      <c r="AA1628" s="166"/>
      <c r="AB1628" s="166"/>
      <c r="AC1628" s="166"/>
      <c r="AD1628" s="166"/>
      <c r="AE1628" s="166"/>
      <c r="AF1628" s="166"/>
      <c r="AG1628" s="166" t="s">
        <v>282</v>
      </c>
      <c r="AH1628" s="166"/>
      <c r="AI1628" s="166"/>
      <c r="AJ1628" s="166"/>
      <c r="AK1628" s="166"/>
      <c r="AL1628" s="166"/>
      <c r="AM1628" s="166"/>
      <c r="AN1628" s="166"/>
      <c r="AO1628" s="166"/>
      <c r="AP1628" s="166"/>
      <c r="AQ1628" s="166"/>
      <c r="AR1628" s="166"/>
      <c r="AS1628" s="166"/>
      <c r="AT1628" s="166"/>
      <c r="AU1628" s="166"/>
      <c r="AV1628" s="166"/>
      <c r="AW1628" s="166"/>
      <c r="AX1628" s="166"/>
      <c r="AY1628" s="166"/>
      <c r="AZ1628" s="166"/>
      <c r="BA1628" s="166"/>
      <c r="BB1628" s="166"/>
      <c r="BC1628" s="166"/>
      <c r="BD1628" s="166"/>
      <c r="BE1628" s="166"/>
      <c r="BF1628" s="166"/>
      <c r="BG1628" s="166"/>
      <c r="BH1628" s="166"/>
    </row>
    <row r="1629" spans="1:60" ht="22.5" outlineLevel="1">
      <c r="A1629" s="157">
        <v>611</v>
      </c>
      <c r="B1629" s="158" t="s">
        <v>2259</v>
      </c>
      <c r="C1629" s="159" t="s">
        <v>2260</v>
      </c>
      <c r="D1629" s="160" t="s">
        <v>301</v>
      </c>
      <c r="E1629" s="161">
        <v>56</v>
      </c>
      <c r="F1629" s="162"/>
      <c r="G1629" s="163">
        <f t="shared" si="84"/>
        <v>0</v>
      </c>
      <c r="H1629" s="164"/>
      <c r="I1629" s="165">
        <f t="shared" si="85"/>
        <v>0</v>
      </c>
      <c r="J1629" s="164"/>
      <c r="K1629" s="165">
        <f t="shared" si="86"/>
        <v>0</v>
      </c>
      <c r="L1629" s="165">
        <v>21</v>
      </c>
      <c r="M1629" s="165">
        <f t="shared" si="87"/>
        <v>0</v>
      </c>
      <c r="N1629" s="165">
        <v>0</v>
      </c>
      <c r="O1629" s="165">
        <f t="shared" si="88"/>
        <v>0</v>
      </c>
      <c r="P1629" s="165">
        <v>0</v>
      </c>
      <c r="Q1629" s="165">
        <f t="shared" si="89"/>
        <v>0</v>
      </c>
      <c r="R1629" s="165"/>
      <c r="S1629" s="165" t="s">
        <v>243</v>
      </c>
      <c r="T1629" s="165" t="s">
        <v>221</v>
      </c>
      <c r="U1629" s="165">
        <v>0</v>
      </c>
      <c r="V1629" s="165">
        <f t="shared" si="90"/>
        <v>0</v>
      </c>
      <c r="W1629" s="165"/>
      <c r="X1629" s="166"/>
      <c r="Y1629" s="166"/>
      <c r="Z1629" s="166"/>
      <c r="AA1629" s="166"/>
      <c r="AB1629" s="166"/>
      <c r="AC1629" s="166"/>
      <c r="AD1629" s="166"/>
      <c r="AE1629" s="166"/>
      <c r="AF1629" s="166"/>
      <c r="AG1629" s="166" t="s">
        <v>282</v>
      </c>
      <c r="AH1629" s="166"/>
      <c r="AI1629" s="166"/>
      <c r="AJ1629" s="166"/>
      <c r="AK1629" s="166"/>
      <c r="AL1629" s="166"/>
      <c r="AM1629" s="166"/>
      <c r="AN1629" s="166"/>
      <c r="AO1629" s="166"/>
      <c r="AP1629" s="166"/>
      <c r="AQ1629" s="166"/>
      <c r="AR1629" s="166"/>
      <c r="AS1629" s="166"/>
      <c r="AT1629" s="166"/>
      <c r="AU1629" s="166"/>
      <c r="AV1629" s="166"/>
      <c r="AW1629" s="166"/>
      <c r="AX1629" s="166"/>
      <c r="AY1629" s="166"/>
      <c r="AZ1629" s="166"/>
      <c r="BA1629" s="166"/>
      <c r="BB1629" s="166"/>
      <c r="BC1629" s="166"/>
      <c r="BD1629" s="166"/>
      <c r="BE1629" s="166"/>
      <c r="BF1629" s="166"/>
      <c r="BG1629" s="166"/>
      <c r="BH1629" s="166"/>
    </row>
    <row r="1630" spans="1:60" ht="22.5" outlineLevel="1">
      <c r="A1630" s="157">
        <v>612</v>
      </c>
      <c r="B1630" s="158" t="s">
        <v>2261</v>
      </c>
      <c r="C1630" s="159" t="s">
        <v>2262</v>
      </c>
      <c r="D1630" s="160" t="s">
        <v>301</v>
      </c>
      <c r="E1630" s="161">
        <v>56</v>
      </c>
      <c r="F1630" s="162"/>
      <c r="G1630" s="163">
        <f t="shared" si="84"/>
        <v>0</v>
      </c>
      <c r="H1630" s="164"/>
      <c r="I1630" s="165">
        <f t="shared" si="85"/>
        <v>0</v>
      </c>
      <c r="J1630" s="164"/>
      <c r="K1630" s="165">
        <f t="shared" si="86"/>
        <v>0</v>
      </c>
      <c r="L1630" s="165">
        <v>21</v>
      </c>
      <c r="M1630" s="165">
        <f t="shared" si="87"/>
        <v>0</v>
      </c>
      <c r="N1630" s="165">
        <v>0</v>
      </c>
      <c r="O1630" s="165">
        <f t="shared" si="88"/>
        <v>0</v>
      </c>
      <c r="P1630" s="165">
        <v>0</v>
      </c>
      <c r="Q1630" s="165">
        <f t="shared" si="89"/>
        <v>0</v>
      </c>
      <c r="R1630" s="165"/>
      <c r="S1630" s="165" t="s">
        <v>243</v>
      </c>
      <c r="T1630" s="165" t="s">
        <v>221</v>
      </c>
      <c r="U1630" s="165">
        <v>0</v>
      </c>
      <c r="V1630" s="165">
        <f t="shared" si="90"/>
        <v>0</v>
      </c>
      <c r="W1630" s="165"/>
      <c r="X1630" s="166"/>
      <c r="Y1630" s="166"/>
      <c r="Z1630" s="166"/>
      <c r="AA1630" s="166"/>
      <c r="AB1630" s="166"/>
      <c r="AC1630" s="166"/>
      <c r="AD1630" s="166"/>
      <c r="AE1630" s="166"/>
      <c r="AF1630" s="166"/>
      <c r="AG1630" s="166" t="s">
        <v>282</v>
      </c>
      <c r="AH1630" s="166"/>
      <c r="AI1630" s="166"/>
      <c r="AJ1630" s="166"/>
      <c r="AK1630" s="166"/>
      <c r="AL1630" s="166"/>
      <c r="AM1630" s="166"/>
      <c r="AN1630" s="166"/>
      <c r="AO1630" s="166"/>
      <c r="AP1630" s="166"/>
      <c r="AQ1630" s="166"/>
      <c r="AR1630" s="166"/>
      <c r="AS1630" s="166"/>
      <c r="AT1630" s="166"/>
      <c r="AU1630" s="166"/>
      <c r="AV1630" s="166"/>
      <c r="AW1630" s="166"/>
      <c r="AX1630" s="166"/>
      <c r="AY1630" s="166"/>
      <c r="AZ1630" s="166"/>
      <c r="BA1630" s="166"/>
      <c r="BB1630" s="166"/>
      <c r="BC1630" s="166"/>
      <c r="BD1630" s="166"/>
      <c r="BE1630" s="166"/>
      <c r="BF1630" s="166"/>
      <c r="BG1630" s="166"/>
      <c r="BH1630" s="166"/>
    </row>
    <row r="1631" spans="1:60" ht="22.5" outlineLevel="1">
      <c r="A1631" s="157">
        <v>613</v>
      </c>
      <c r="B1631" s="158" t="s">
        <v>2263</v>
      </c>
      <c r="C1631" s="159" t="s">
        <v>2264</v>
      </c>
      <c r="D1631" s="160" t="s">
        <v>301</v>
      </c>
      <c r="E1631" s="161">
        <v>20</v>
      </c>
      <c r="F1631" s="162"/>
      <c r="G1631" s="163">
        <f t="shared" si="84"/>
        <v>0</v>
      </c>
      <c r="H1631" s="164"/>
      <c r="I1631" s="165">
        <f t="shared" si="85"/>
        <v>0</v>
      </c>
      <c r="J1631" s="164"/>
      <c r="K1631" s="165">
        <f t="shared" si="86"/>
        <v>0</v>
      </c>
      <c r="L1631" s="165">
        <v>21</v>
      </c>
      <c r="M1631" s="165">
        <f t="shared" si="87"/>
        <v>0</v>
      </c>
      <c r="N1631" s="165">
        <v>0</v>
      </c>
      <c r="O1631" s="165">
        <f t="shared" si="88"/>
        <v>0</v>
      </c>
      <c r="P1631" s="165">
        <v>0</v>
      </c>
      <c r="Q1631" s="165">
        <f t="shared" si="89"/>
        <v>0</v>
      </c>
      <c r="R1631" s="165"/>
      <c r="S1631" s="165" t="s">
        <v>243</v>
      </c>
      <c r="T1631" s="165" t="s">
        <v>221</v>
      </c>
      <c r="U1631" s="165">
        <v>0</v>
      </c>
      <c r="V1631" s="165">
        <f t="shared" si="90"/>
        <v>0</v>
      </c>
      <c r="W1631" s="165"/>
      <c r="X1631" s="166"/>
      <c r="Y1631" s="166"/>
      <c r="Z1631" s="166"/>
      <c r="AA1631" s="166"/>
      <c r="AB1631" s="166"/>
      <c r="AC1631" s="166"/>
      <c r="AD1631" s="166"/>
      <c r="AE1631" s="166"/>
      <c r="AF1631" s="166"/>
      <c r="AG1631" s="166" t="s">
        <v>227</v>
      </c>
      <c r="AH1631" s="166"/>
      <c r="AI1631" s="166"/>
      <c r="AJ1631" s="166"/>
      <c r="AK1631" s="166"/>
      <c r="AL1631" s="166"/>
      <c r="AM1631" s="166"/>
      <c r="AN1631" s="166"/>
      <c r="AO1631" s="166"/>
      <c r="AP1631" s="166"/>
      <c r="AQ1631" s="166"/>
      <c r="AR1631" s="166"/>
      <c r="AS1631" s="166"/>
      <c r="AT1631" s="166"/>
      <c r="AU1631" s="166"/>
      <c r="AV1631" s="166"/>
      <c r="AW1631" s="166"/>
      <c r="AX1631" s="166"/>
      <c r="AY1631" s="166"/>
      <c r="AZ1631" s="166"/>
      <c r="BA1631" s="166"/>
      <c r="BB1631" s="166"/>
      <c r="BC1631" s="166"/>
      <c r="BD1631" s="166"/>
      <c r="BE1631" s="166"/>
      <c r="BF1631" s="166"/>
      <c r="BG1631" s="166"/>
      <c r="BH1631" s="166"/>
    </row>
    <row r="1632" spans="1:60" ht="22.5" outlineLevel="1">
      <c r="A1632" s="157">
        <v>614</v>
      </c>
      <c r="B1632" s="158" t="s">
        <v>2265</v>
      </c>
      <c r="C1632" s="159" t="s">
        <v>2266</v>
      </c>
      <c r="D1632" s="160" t="s">
        <v>301</v>
      </c>
      <c r="E1632" s="161">
        <v>1</v>
      </c>
      <c r="F1632" s="162"/>
      <c r="G1632" s="163">
        <f t="shared" si="84"/>
        <v>0</v>
      </c>
      <c r="H1632" s="164"/>
      <c r="I1632" s="165">
        <f t="shared" si="85"/>
        <v>0</v>
      </c>
      <c r="J1632" s="164"/>
      <c r="K1632" s="165">
        <f t="shared" si="86"/>
        <v>0</v>
      </c>
      <c r="L1632" s="165">
        <v>21</v>
      </c>
      <c r="M1632" s="165">
        <f t="shared" si="87"/>
        <v>0</v>
      </c>
      <c r="N1632" s="165">
        <v>0</v>
      </c>
      <c r="O1632" s="165">
        <f t="shared" si="88"/>
        <v>0</v>
      </c>
      <c r="P1632" s="165">
        <v>0</v>
      </c>
      <c r="Q1632" s="165">
        <f t="shared" si="89"/>
        <v>0</v>
      </c>
      <c r="R1632" s="165"/>
      <c r="S1632" s="165" t="s">
        <v>243</v>
      </c>
      <c r="T1632" s="165" t="s">
        <v>221</v>
      </c>
      <c r="U1632" s="165">
        <v>0</v>
      </c>
      <c r="V1632" s="165">
        <f t="shared" si="90"/>
        <v>0</v>
      </c>
      <c r="W1632" s="165"/>
      <c r="X1632" s="166"/>
      <c r="Y1632" s="166"/>
      <c r="Z1632" s="166"/>
      <c r="AA1632" s="166"/>
      <c r="AB1632" s="166"/>
      <c r="AC1632" s="166"/>
      <c r="AD1632" s="166"/>
      <c r="AE1632" s="166"/>
      <c r="AF1632" s="166"/>
      <c r="AG1632" s="166" t="s">
        <v>227</v>
      </c>
      <c r="AH1632" s="166"/>
      <c r="AI1632" s="166"/>
      <c r="AJ1632" s="166"/>
      <c r="AK1632" s="166"/>
      <c r="AL1632" s="166"/>
      <c r="AM1632" s="166"/>
      <c r="AN1632" s="166"/>
      <c r="AO1632" s="166"/>
      <c r="AP1632" s="166"/>
      <c r="AQ1632" s="166"/>
      <c r="AR1632" s="166"/>
      <c r="AS1632" s="166"/>
      <c r="AT1632" s="166"/>
      <c r="AU1632" s="166"/>
      <c r="AV1632" s="166"/>
      <c r="AW1632" s="166"/>
      <c r="AX1632" s="166"/>
      <c r="AY1632" s="166"/>
      <c r="AZ1632" s="166"/>
      <c r="BA1632" s="166"/>
      <c r="BB1632" s="166"/>
      <c r="BC1632" s="166"/>
      <c r="BD1632" s="166"/>
      <c r="BE1632" s="166"/>
      <c r="BF1632" s="166"/>
      <c r="BG1632" s="166"/>
      <c r="BH1632" s="166"/>
    </row>
    <row r="1633" spans="1:60" ht="12.75" outlineLevel="1">
      <c r="A1633" s="157">
        <v>615</v>
      </c>
      <c r="B1633" s="158" t="s">
        <v>2267</v>
      </c>
      <c r="C1633" s="159" t="s">
        <v>2268</v>
      </c>
      <c r="D1633" s="160" t="s">
        <v>301</v>
      </c>
      <c r="E1633" s="161">
        <v>28</v>
      </c>
      <c r="F1633" s="162"/>
      <c r="G1633" s="163">
        <f t="shared" si="84"/>
        <v>0</v>
      </c>
      <c r="H1633" s="164"/>
      <c r="I1633" s="165">
        <f t="shared" si="85"/>
        <v>0</v>
      </c>
      <c r="J1633" s="164"/>
      <c r="K1633" s="165">
        <f t="shared" si="86"/>
        <v>0</v>
      </c>
      <c r="L1633" s="165">
        <v>21</v>
      </c>
      <c r="M1633" s="165">
        <f t="shared" si="87"/>
        <v>0</v>
      </c>
      <c r="N1633" s="165">
        <v>0</v>
      </c>
      <c r="O1633" s="165">
        <f t="shared" si="88"/>
        <v>0</v>
      </c>
      <c r="P1633" s="165">
        <v>0</v>
      </c>
      <c r="Q1633" s="165">
        <f t="shared" si="89"/>
        <v>0</v>
      </c>
      <c r="R1633" s="165"/>
      <c r="S1633" s="165" t="s">
        <v>243</v>
      </c>
      <c r="T1633" s="165" t="s">
        <v>221</v>
      </c>
      <c r="U1633" s="165">
        <v>0</v>
      </c>
      <c r="V1633" s="165">
        <f t="shared" si="90"/>
        <v>0</v>
      </c>
      <c r="W1633" s="165"/>
      <c r="X1633" s="166"/>
      <c r="Y1633" s="166"/>
      <c r="Z1633" s="166"/>
      <c r="AA1633" s="166"/>
      <c r="AB1633" s="166"/>
      <c r="AC1633" s="166"/>
      <c r="AD1633" s="166"/>
      <c r="AE1633" s="166"/>
      <c r="AF1633" s="166"/>
      <c r="AG1633" s="166" t="s">
        <v>227</v>
      </c>
      <c r="AH1633" s="166"/>
      <c r="AI1633" s="166"/>
      <c r="AJ1633" s="166"/>
      <c r="AK1633" s="166"/>
      <c r="AL1633" s="166"/>
      <c r="AM1633" s="166"/>
      <c r="AN1633" s="166"/>
      <c r="AO1633" s="166"/>
      <c r="AP1633" s="166"/>
      <c r="AQ1633" s="166"/>
      <c r="AR1633" s="166"/>
      <c r="AS1633" s="166"/>
      <c r="AT1633" s="166"/>
      <c r="AU1633" s="166"/>
      <c r="AV1633" s="166"/>
      <c r="AW1633" s="166"/>
      <c r="AX1633" s="166"/>
      <c r="AY1633" s="166"/>
      <c r="AZ1633" s="166"/>
      <c r="BA1633" s="166"/>
      <c r="BB1633" s="166"/>
      <c r="BC1633" s="166"/>
      <c r="BD1633" s="166"/>
      <c r="BE1633" s="166"/>
      <c r="BF1633" s="166"/>
      <c r="BG1633" s="166"/>
      <c r="BH1633" s="166"/>
    </row>
    <row r="1634" spans="1:60" ht="22.5" outlineLevel="1">
      <c r="A1634" s="157">
        <v>616</v>
      </c>
      <c r="B1634" s="158" t="s">
        <v>2269</v>
      </c>
      <c r="C1634" s="159" t="s">
        <v>2270</v>
      </c>
      <c r="D1634" s="160" t="s">
        <v>301</v>
      </c>
      <c r="E1634" s="161">
        <v>2</v>
      </c>
      <c r="F1634" s="162"/>
      <c r="G1634" s="163">
        <f t="shared" si="84"/>
        <v>0</v>
      </c>
      <c r="H1634" s="164"/>
      <c r="I1634" s="165">
        <f t="shared" si="85"/>
        <v>0</v>
      </c>
      <c r="J1634" s="164"/>
      <c r="K1634" s="165">
        <f t="shared" si="86"/>
        <v>0</v>
      </c>
      <c r="L1634" s="165">
        <v>21</v>
      </c>
      <c r="M1634" s="165">
        <f t="shared" si="87"/>
        <v>0</v>
      </c>
      <c r="N1634" s="165">
        <v>0</v>
      </c>
      <c r="O1634" s="165">
        <f t="shared" si="88"/>
        <v>0</v>
      </c>
      <c r="P1634" s="165">
        <v>0</v>
      </c>
      <c r="Q1634" s="165">
        <f t="shared" si="89"/>
        <v>0</v>
      </c>
      <c r="R1634" s="165"/>
      <c r="S1634" s="165" t="s">
        <v>243</v>
      </c>
      <c r="T1634" s="165" t="s">
        <v>221</v>
      </c>
      <c r="U1634" s="165">
        <v>0</v>
      </c>
      <c r="V1634" s="165">
        <f t="shared" si="90"/>
        <v>0</v>
      </c>
      <c r="W1634" s="165"/>
      <c r="X1634" s="166"/>
      <c r="Y1634" s="166"/>
      <c r="Z1634" s="166"/>
      <c r="AA1634" s="166"/>
      <c r="AB1634" s="166"/>
      <c r="AC1634" s="166"/>
      <c r="AD1634" s="166"/>
      <c r="AE1634" s="166"/>
      <c r="AF1634" s="166"/>
      <c r="AG1634" s="166" t="s">
        <v>227</v>
      </c>
      <c r="AH1634" s="166"/>
      <c r="AI1634" s="166"/>
      <c r="AJ1634" s="166"/>
      <c r="AK1634" s="166"/>
      <c r="AL1634" s="166"/>
      <c r="AM1634" s="166"/>
      <c r="AN1634" s="166"/>
      <c r="AO1634" s="166"/>
      <c r="AP1634" s="166"/>
      <c r="AQ1634" s="166"/>
      <c r="AR1634" s="166"/>
      <c r="AS1634" s="166"/>
      <c r="AT1634" s="166"/>
      <c r="AU1634" s="166"/>
      <c r="AV1634" s="166"/>
      <c r="AW1634" s="166"/>
      <c r="AX1634" s="166"/>
      <c r="AY1634" s="166"/>
      <c r="AZ1634" s="166"/>
      <c r="BA1634" s="166"/>
      <c r="BB1634" s="166"/>
      <c r="BC1634" s="166"/>
      <c r="BD1634" s="166"/>
      <c r="BE1634" s="166"/>
      <c r="BF1634" s="166"/>
      <c r="BG1634" s="166"/>
      <c r="BH1634" s="166"/>
    </row>
    <row r="1635" spans="1:60" ht="22.5" outlineLevel="1">
      <c r="A1635" s="157">
        <v>617</v>
      </c>
      <c r="B1635" s="158" t="s">
        <v>2271</v>
      </c>
      <c r="C1635" s="159" t="s">
        <v>2272</v>
      </c>
      <c r="D1635" s="160" t="s">
        <v>301</v>
      </c>
      <c r="E1635" s="161">
        <v>4</v>
      </c>
      <c r="F1635" s="162"/>
      <c r="G1635" s="163">
        <f t="shared" si="84"/>
        <v>0</v>
      </c>
      <c r="H1635" s="164"/>
      <c r="I1635" s="165">
        <f t="shared" si="85"/>
        <v>0</v>
      </c>
      <c r="J1635" s="164"/>
      <c r="K1635" s="165">
        <f t="shared" si="86"/>
        <v>0</v>
      </c>
      <c r="L1635" s="165">
        <v>21</v>
      </c>
      <c r="M1635" s="165">
        <f t="shared" si="87"/>
        <v>0</v>
      </c>
      <c r="N1635" s="165">
        <v>0</v>
      </c>
      <c r="O1635" s="165">
        <f t="shared" si="88"/>
        <v>0</v>
      </c>
      <c r="P1635" s="165">
        <v>0</v>
      </c>
      <c r="Q1635" s="165">
        <f t="shared" si="89"/>
        <v>0</v>
      </c>
      <c r="R1635" s="165"/>
      <c r="S1635" s="165" t="s">
        <v>243</v>
      </c>
      <c r="T1635" s="165" t="s">
        <v>221</v>
      </c>
      <c r="U1635" s="165">
        <v>0</v>
      </c>
      <c r="V1635" s="165">
        <f t="shared" si="90"/>
        <v>0</v>
      </c>
      <c r="W1635" s="165"/>
      <c r="X1635" s="166"/>
      <c r="Y1635" s="166"/>
      <c r="Z1635" s="166"/>
      <c r="AA1635" s="166"/>
      <c r="AB1635" s="166"/>
      <c r="AC1635" s="166"/>
      <c r="AD1635" s="166"/>
      <c r="AE1635" s="166"/>
      <c r="AF1635" s="166"/>
      <c r="AG1635" s="166" t="s">
        <v>227</v>
      </c>
      <c r="AH1635" s="166"/>
      <c r="AI1635" s="166"/>
      <c r="AJ1635" s="166"/>
      <c r="AK1635" s="166"/>
      <c r="AL1635" s="166"/>
      <c r="AM1635" s="166"/>
      <c r="AN1635" s="166"/>
      <c r="AO1635" s="166"/>
      <c r="AP1635" s="166"/>
      <c r="AQ1635" s="166"/>
      <c r="AR1635" s="166"/>
      <c r="AS1635" s="166"/>
      <c r="AT1635" s="166"/>
      <c r="AU1635" s="166"/>
      <c r="AV1635" s="166"/>
      <c r="AW1635" s="166"/>
      <c r="AX1635" s="166"/>
      <c r="AY1635" s="166"/>
      <c r="AZ1635" s="166"/>
      <c r="BA1635" s="166"/>
      <c r="BB1635" s="166"/>
      <c r="BC1635" s="166"/>
      <c r="BD1635" s="166"/>
      <c r="BE1635" s="166"/>
      <c r="BF1635" s="166"/>
      <c r="BG1635" s="166"/>
      <c r="BH1635" s="166"/>
    </row>
    <row r="1636" spans="1:60" ht="22.5" outlineLevel="1">
      <c r="A1636" s="157">
        <v>618</v>
      </c>
      <c r="B1636" s="158" t="s">
        <v>2273</v>
      </c>
      <c r="C1636" s="159" t="s">
        <v>2274</v>
      </c>
      <c r="D1636" s="160" t="s">
        <v>301</v>
      </c>
      <c r="E1636" s="161">
        <v>2</v>
      </c>
      <c r="F1636" s="162"/>
      <c r="G1636" s="163">
        <f t="shared" si="84"/>
        <v>0</v>
      </c>
      <c r="H1636" s="164"/>
      <c r="I1636" s="165">
        <f t="shared" si="85"/>
        <v>0</v>
      </c>
      <c r="J1636" s="164"/>
      <c r="K1636" s="165">
        <f t="shared" si="86"/>
        <v>0</v>
      </c>
      <c r="L1636" s="165">
        <v>21</v>
      </c>
      <c r="M1636" s="165">
        <f t="shared" si="87"/>
        <v>0</v>
      </c>
      <c r="N1636" s="165">
        <v>0</v>
      </c>
      <c r="O1636" s="165">
        <f t="shared" si="88"/>
        <v>0</v>
      </c>
      <c r="P1636" s="165">
        <v>0</v>
      </c>
      <c r="Q1636" s="165">
        <f t="shared" si="89"/>
        <v>0</v>
      </c>
      <c r="R1636" s="165"/>
      <c r="S1636" s="165" t="s">
        <v>243</v>
      </c>
      <c r="T1636" s="165" t="s">
        <v>221</v>
      </c>
      <c r="U1636" s="165">
        <v>0</v>
      </c>
      <c r="V1636" s="165">
        <f t="shared" si="90"/>
        <v>0</v>
      </c>
      <c r="W1636" s="165"/>
      <c r="X1636" s="166"/>
      <c r="Y1636" s="166"/>
      <c r="Z1636" s="166"/>
      <c r="AA1636" s="166"/>
      <c r="AB1636" s="166"/>
      <c r="AC1636" s="166"/>
      <c r="AD1636" s="166"/>
      <c r="AE1636" s="166"/>
      <c r="AF1636" s="166"/>
      <c r="AG1636" s="166" t="s">
        <v>282</v>
      </c>
      <c r="AH1636" s="166"/>
      <c r="AI1636" s="166"/>
      <c r="AJ1636" s="166"/>
      <c r="AK1636" s="166"/>
      <c r="AL1636" s="166"/>
      <c r="AM1636" s="166"/>
      <c r="AN1636" s="166"/>
      <c r="AO1636" s="166"/>
      <c r="AP1636" s="166"/>
      <c r="AQ1636" s="166"/>
      <c r="AR1636" s="166"/>
      <c r="AS1636" s="166"/>
      <c r="AT1636" s="166"/>
      <c r="AU1636" s="166"/>
      <c r="AV1636" s="166"/>
      <c r="AW1636" s="166"/>
      <c r="AX1636" s="166"/>
      <c r="AY1636" s="166"/>
      <c r="AZ1636" s="166"/>
      <c r="BA1636" s="166"/>
      <c r="BB1636" s="166"/>
      <c r="BC1636" s="166"/>
      <c r="BD1636" s="166"/>
      <c r="BE1636" s="166"/>
      <c r="BF1636" s="166"/>
      <c r="BG1636" s="166"/>
      <c r="BH1636" s="166"/>
    </row>
    <row r="1637" spans="1:60" ht="12.75" outlineLevel="1">
      <c r="A1637" s="157">
        <v>619</v>
      </c>
      <c r="B1637" s="158" t="s">
        <v>2275</v>
      </c>
      <c r="C1637" s="159" t="s">
        <v>2276</v>
      </c>
      <c r="D1637" s="160" t="s">
        <v>301</v>
      </c>
      <c r="E1637" s="161">
        <v>28</v>
      </c>
      <c r="F1637" s="162"/>
      <c r="G1637" s="163">
        <f t="shared" si="84"/>
        <v>0</v>
      </c>
      <c r="H1637" s="164"/>
      <c r="I1637" s="165">
        <f t="shared" si="85"/>
        <v>0</v>
      </c>
      <c r="J1637" s="164"/>
      <c r="K1637" s="165">
        <f t="shared" si="86"/>
        <v>0</v>
      </c>
      <c r="L1637" s="165">
        <v>21</v>
      </c>
      <c r="M1637" s="165">
        <f t="shared" si="87"/>
        <v>0</v>
      </c>
      <c r="N1637" s="165">
        <v>0</v>
      </c>
      <c r="O1637" s="165">
        <f t="shared" si="88"/>
        <v>0</v>
      </c>
      <c r="P1637" s="165">
        <v>0</v>
      </c>
      <c r="Q1637" s="165">
        <f t="shared" si="89"/>
        <v>0</v>
      </c>
      <c r="R1637" s="165"/>
      <c r="S1637" s="165" t="s">
        <v>243</v>
      </c>
      <c r="T1637" s="165" t="s">
        <v>221</v>
      </c>
      <c r="U1637" s="165">
        <v>0</v>
      </c>
      <c r="V1637" s="165">
        <f t="shared" si="90"/>
        <v>0</v>
      </c>
      <c r="W1637" s="165"/>
      <c r="X1637" s="166"/>
      <c r="Y1637" s="166"/>
      <c r="Z1637" s="166"/>
      <c r="AA1637" s="166"/>
      <c r="AB1637" s="166"/>
      <c r="AC1637" s="166"/>
      <c r="AD1637" s="166"/>
      <c r="AE1637" s="166"/>
      <c r="AF1637" s="166"/>
      <c r="AG1637" s="166" t="s">
        <v>227</v>
      </c>
      <c r="AH1637" s="166"/>
      <c r="AI1637" s="166"/>
      <c r="AJ1637" s="166"/>
      <c r="AK1637" s="166"/>
      <c r="AL1637" s="166"/>
      <c r="AM1637" s="166"/>
      <c r="AN1637" s="166"/>
      <c r="AO1637" s="166"/>
      <c r="AP1637" s="166"/>
      <c r="AQ1637" s="166"/>
      <c r="AR1637" s="166"/>
      <c r="AS1637" s="166"/>
      <c r="AT1637" s="166"/>
      <c r="AU1637" s="166"/>
      <c r="AV1637" s="166"/>
      <c r="AW1637" s="166"/>
      <c r="AX1637" s="166"/>
      <c r="AY1637" s="166"/>
      <c r="AZ1637" s="166"/>
      <c r="BA1637" s="166"/>
      <c r="BB1637" s="166"/>
      <c r="BC1637" s="166"/>
      <c r="BD1637" s="166"/>
      <c r="BE1637" s="166"/>
      <c r="BF1637" s="166"/>
      <c r="BG1637" s="166"/>
      <c r="BH1637" s="166"/>
    </row>
    <row r="1638" spans="1:60" ht="12.75" outlineLevel="1">
      <c r="A1638" s="157">
        <v>620</v>
      </c>
      <c r="B1638" s="158" t="s">
        <v>2277</v>
      </c>
      <c r="C1638" s="159" t="s">
        <v>2278</v>
      </c>
      <c r="D1638" s="160" t="s">
        <v>294</v>
      </c>
      <c r="E1638" s="161">
        <v>155</v>
      </c>
      <c r="F1638" s="162"/>
      <c r="G1638" s="163">
        <f t="shared" si="84"/>
        <v>0</v>
      </c>
      <c r="H1638" s="164"/>
      <c r="I1638" s="165">
        <f t="shared" si="85"/>
        <v>0</v>
      </c>
      <c r="J1638" s="164"/>
      <c r="K1638" s="165">
        <f t="shared" si="86"/>
        <v>0</v>
      </c>
      <c r="L1638" s="165">
        <v>21</v>
      </c>
      <c r="M1638" s="165">
        <f t="shared" si="87"/>
        <v>0</v>
      </c>
      <c r="N1638" s="165">
        <v>0</v>
      </c>
      <c r="O1638" s="165">
        <f t="shared" si="88"/>
        <v>0</v>
      </c>
      <c r="P1638" s="165">
        <v>0</v>
      </c>
      <c r="Q1638" s="165">
        <f t="shared" si="89"/>
        <v>0</v>
      </c>
      <c r="R1638" s="165"/>
      <c r="S1638" s="165" t="s">
        <v>243</v>
      </c>
      <c r="T1638" s="165" t="s">
        <v>221</v>
      </c>
      <c r="U1638" s="165">
        <v>0</v>
      </c>
      <c r="V1638" s="165">
        <f t="shared" si="90"/>
        <v>0</v>
      </c>
      <c r="W1638" s="165"/>
      <c r="X1638" s="166"/>
      <c r="Y1638" s="166"/>
      <c r="Z1638" s="166"/>
      <c r="AA1638" s="166"/>
      <c r="AB1638" s="166"/>
      <c r="AC1638" s="166"/>
      <c r="AD1638" s="166"/>
      <c r="AE1638" s="166"/>
      <c r="AF1638" s="166"/>
      <c r="AG1638" s="166" t="s">
        <v>227</v>
      </c>
      <c r="AH1638" s="166"/>
      <c r="AI1638" s="166"/>
      <c r="AJ1638" s="166"/>
      <c r="AK1638" s="166"/>
      <c r="AL1638" s="166"/>
      <c r="AM1638" s="166"/>
      <c r="AN1638" s="166"/>
      <c r="AO1638" s="166"/>
      <c r="AP1638" s="166"/>
      <c r="AQ1638" s="166"/>
      <c r="AR1638" s="166"/>
      <c r="AS1638" s="166"/>
      <c r="AT1638" s="166"/>
      <c r="AU1638" s="166"/>
      <c r="AV1638" s="166"/>
      <c r="AW1638" s="166"/>
      <c r="AX1638" s="166"/>
      <c r="AY1638" s="166"/>
      <c r="AZ1638" s="166"/>
      <c r="BA1638" s="166"/>
      <c r="BB1638" s="166"/>
      <c r="BC1638" s="166"/>
      <c r="BD1638" s="166"/>
      <c r="BE1638" s="166"/>
      <c r="BF1638" s="166"/>
      <c r="BG1638" s="166"/>
      <c r="BH1638" s="166"/>
    </row>
    <row r="1639" spans="1:60" ht="12.75" outlineLevel="1">
      <c r="A1639" s="157">
        <v>621</v>
      </c>
      <c r="B1639" s="158" t="s">
        <v>2279</v>
      </c>
      <c r="C1639" s="159" t="s">
        <v>2280</v>
      </c>
      <c r="D1639" s="160" t="s">
        <v>301</v>
      </c>
      <c r="E1639" s="161">
        <v>1</v>
      </c>
      <c r="F1639" s="162"/>
      <c r="G1639" s="163">
        <f t="shared" si="84"/>
        <v>0</v>
      </c>
      <c r="H1639" s="164"/>
      <c r="I1639" s="165">
        <f t="shared" si="85"/>
        <v>0</v>
      </c>
      <c r="J1639" s="164"/>
      <c r="K1639" s="165">
        <f t="shared" si="86"/>
        <v>0</v>
      </c>
      <c r="L1639" s="165">
        <v>21</v>
      </c>
      <c r="M1639" s="165">
        <f t="shared" si="87"/>
        <v>0</v>
      </c>
      <c r="N1639" s="165">
        <v>0</v>
      </c>
      <c r="O1639" s="165">
        <f t="shared" si="88"/>
        <v>0</v>
      </c>
      <c r="P1639" s="165">
        <v>0</v>
      </c>
      <c r="Q1639" s="165">
        <f t="shared" si="89"/>
        <v>0</v>
      </c>
      <c r="R1639" s="165"/>
      <c r="S1639" s="165" t="s">
        <v>243</v>
      </c>
      <c r="T1639" s="165" t="s">
        <v>221</v>
      </c>
      <c r="U1639" s="165">
        <v>0</v>
      </c>
      <c r="V1639" s="165">
        <f t="shared" si="90"/>
        <v>0</v>
      </c>
      <c r="W1639" s="165"/>
      <c r="X1639" s="166"/>
      <c r="Y1639" s="166"/>
      <c r="Z1639" s="166"/>
      <c r="AA1639" s="166"/>
      <c r="AB1639" s="166"/>
      <c r="AC1639" s="166"/>
      <c r="AD1639" s="166"/>
      <c r="AE1639" s="166"/>
      <c r="AF1639" s="166"/>
      <c r="AG1639" s="166" t="s">
        <v>227</v>
      </c>
      <c r="AH1639" s="166"/>
      <c r="AI1639" s="166"/>
      <c r="AJ1639" s="166"/>
      <c r="AK1639" s="166"/>
      <c r="AL1639" s="166"/>
      <c r="AM1639" s="166"/>
      <c r="AN1639" s="166"/>
      <c r="AO1639" s="166"/>
      <c r="AP1639" s="166"/>
      <c r="AQ1639" s="166"/>
      <c r="AR1639" s="166"/>
      <c r="AS1639" s="166"/>
      <c r="AT1639" s="166"/>
      <c r="AU1639" s="166"/>
      <c r="AV1639" s="166"/>
      <c r="AW1639" s="166"/>
      <c r="AX1639" s="166"/>
      <c r="AY1639" s="166"/>
      <c r="AZ1639" s="166"/>
      <c r="BA1639" s="166"/>
      <c r="BB1639" s="166"/>
      <c r="BC1639" s="166"/>
      <c r="BD1639" s="166"/>
      <c r="BE1639" s="166"/>
      <c r="BF1639" s="166"/>
      <c r="BG1639" s="166"/>
      <c r="BH1639" s="166"/>
    </row>
    <row r="1640" spans="1:60" ht="12.75" outlineLevel="1">
      <c r="A1640" s="157">
        <v>622</v>
      </c>
      <c r="B1640" s="158" t="s">
        <v>2281</v>
      </c>
      <c r="C1640" s="159" t="s">
        <v>2282</v>
      </c>
      <c r="D1640" s="160" t="s">
        <v>301</v>
      </c>
      <c r="E1640" s="161">
        <v>1</v>
      </c>
      <c r="F1640" s="162"/>
      <c r="G1640" s="163">
        <f t="shared" si="84"/>
        <v>0</v>
      </c>
      <c r="H1640" s="164"/>
      <c r="I1640" s="165">
        <f t="shared" si="85"/>
        <v>0</v>
      </c>
      <c r="J1640" s="164"/>
      <c r="K1640" s="165">
        <f t="shared" si="86"/>
        <v>0</v>
      </c>
      <c r="L1640" s="165">
        <v>21</v>
      </c>
      <c r="M1640" s="165">
        <f t="shared" si="87"/>
        <v>0</v>
      </c>
      <c r="N1640" s="165">
        <v>0</v>
      </c>
      <c r="O1640" s="165">
        <f t="shared" si="88"/>
        <v>0</v>
      </c>
      <c r="P1640" s="165">
        <v>0</v>
      </c>
      <c r="Q1640" s="165">
        <f t="shared" si="89"/>
        <v>0</v>
      </c>
      <c r="R1640" s="165"/>
      <c r="S1640" s="165" t="s">
        <v>243</v>
      </c>
      <c r="T1640" s="165" t="s">
        <v>221</v>
      </c>
      <c r="U1640" s="165">
        <v>0</v>
      </c>
      <c r="V1640" s="165">
        <f t="shared" si="90"/>
        <v>0</v>
      </c>
      <c r="W1640" s="165"/>
      <c r="X1640" s="166"/>
      <c r="Y1640" s="166"/>
      <c r="Z1640" s="166"/>
      <c r="AA1640" s="166"/>
      <c r="AB1640" s="166"/>
      <c r="AC1640" s="166"/>
      <c r="AD1640" s="166"/>
      <c r="AE1640" s="166"/>
      <c r="AF1640" s="166"/>
      <c r="AG1640" s="166" t="s">
        <v>282</v>
      </c>
      <c r="AH1640" s="166"/>
      <c r="AI1640" s="166"/>
      <c r="AJ1640" s="166"/>
      <c r="AK1640" s="166"/>
      <c r="AL1640" s="166"/>
      <c r="AM1640" s="166"/>
      <c r="AN1640" s="166"/>
      <c r="AO1640" s="166"/>
      <c r="AP1640" s="166"/>
      <c r="AQ1640" s="166"/>
      <c r="AR1640" s="166"/>
      <c r="AS1640" s="166"/>
      <c r="AT1640" s="166"/>
      <c r="AU1640" s="166"/>
      <c r="AV1640" s="166"/>
      <c r="AW1640" s="166"/>
      <c r="AX1640" s="166"/>
      <c r="AY1640" s="166"/>
      <c r="AZ1640" s="166"/>
      <c r="BA1640" s="166"/>
      <c r="BB1640" s="166"/>
      <c r="BC1640" s="166"/>
      <c r="BD1640" s="166"/>
      <c r="BE1640" s="166"/>
      <c r="BF1640" s="166"/>
      <c r="BG1640" s="166"/>
      <c r="BH1640" s="166"/>
    </row>
    <row r="1641" spans="1:60" ht="12.75" outlineLevel="1">
      <c r="A1641" s="157">
        <v>623</v>
      </c>
      <c r="B1641" s="158" t="s">
        <v>2283</v>
      </c>
      <c r="C1641" s="159" t="s">
        <v>2284</v>
      </c>
      <c r="D1641" s="160" t="s">
        <v>301</v>
      </c>
      <c r="E1641" s="161">
        <v>10</v>
      </c>
      <c r="F1641" s="162"/>
      <c r="G1641" s="163">
        <f t="shared" si="84"/>
        <v>0</v>
      </c>
      <c r="H1641" s="164"/>
      <c r="I1641" s="165">
        <f t="shared" si="85"/>
        <v>0</v>
      </c>
      <c r="J1641" s="164"/>
      <c r="K1641" s="165">
        <f t="shared" si="86"/>
        <v>0</v>
      </c>
      <c r="L1641" s="165">
        <v>21</v>
      </c>
      <c r="M1641" s="165">
        <f t="shared" si="87"/>
        <v>0</v>
      </c>
      <c r="N1641" s="165">
        <v>0</v>
      </c>
      <c r="O1641" s="165">
        <f t="shared" si="88"/>
        <v>0</v>
      </c>
      <c r="P1641" s="165">
        <v>0</v>
      </c>
      <c r="Q1641" s="165">
        <f t="shared" si="89"/>
        <v>0</v>
      </c>
      <c r="R1641" s="165"/>
      <c r="S1641" s="165" t="s">
        <v>243</v>
      </c>
      <c r="T1641" s="165" t="s">
        <v>221</v>
      </c>
      <c r="U1641" s="165">
        <v>0</v>
      </c>
      <c r="V1641" s="165">
        <f t="shared" si="90"/>
        <v>0</v>
      </c>
      <c r="W1641" s="165"/>
      <c r="X1641" s="166"/>
      <c r="Y1641" s="166"/>
      <c r="Z1641" s="166"/>
      <c r="AA1641" s="166"/>
      <c r="AB1641" s="166"/>
      <c r="AC1641" s="166"/>
      <c r="AD1641" s="166"/>
      <c r="AE1641" s="166"/>
      <c r="AF1641" s="166"/>
      <c r="AG1641" s="166" t="s">
        <v>227</v>
      </c>
      <c r="AH1641" s="166"/>
      <c r="AI1641" s="166"/>
      <c r="AJ1641" s="166"/>
      <c r="AK1641" s="166"/>
      <c r="AL1641" s="166"/>
      <c r="AM1641" s="166"/>
      <c r="AN1641" s="166"/>
      <c r="AO1641" s="166"/>
      <c r="AP1641" s="166"/>
      <c r="AQ1641" s="166"/>
      <c r="AR1641" s="166"/>
      <c r="AS1641" s="166"/>
      <c r="AT1641" s="166"/>
      <c r="AU1641" s="166"/>
      <c r="AV1641" s="166"/>
      <c r="AW1641" s="166"/>
      <c r="AX1641" s="166"/>
      <c r="AY1641" s="166"/>
      <c r="AZ1641" s="166"/>
      <c r="BA1641" s="166"/>
      <c r="BB1641" s="166"/>
      <c r="BC1641" s="166"/>
      <c r="BD1641" s="166"/>
      <c r="BE1641" s="166"/>
      <c r="BF1641" s="166"/>
      <c r="BG1641" s="166"/>
      <c r="BH1641" s="166"/>
    </row>
    <row r="1642" spans="1:60" ht="12.75" outlineLevel="1">
      <c r="A1642" s="157">
        <v>624</v>
      </c>
      <c r="B1642" s="158" t="s">
        <v>2285</v>
      </c>
      <c r="C1642" s="159" t="s">
        <v>2286</v>
      </c>
      <c r="D1642" s="160" t="s">
        <v>301</v>
      </c>
      <c r="E1642" s="161">
        <v>1</v>
      </c>
      <c r="F1642" s="162"/>
      <c r="G1642" s="163">
        <f t="shared" si="84"/>
        <v>0</v>
      </c>
      <c r="H1642" s="164"/>
      <c r="I1642" s="165">
        <f t="shared" si="85"/>
        <v>0</v>
      </c>
      <c r="J1642" s="164"/>
      <c r="K1642" s="165">
        <f t="shared" si="86"/>
        <v>0</v>
      </c>
      <c r="L1642" s="165">
        <v>21</v>
      </c>
      <c r="M1642" s="165">
        <f t="shared" si="87"/>
        <v>0</v>
      </c>
      <c r="N1642" s="165">
        <v>0</v>
      </c>
      <c r="O1642" s="165">
        <f t="shared" si="88"/>
        <v>0</v>
      </c>
      <c r="P1642" s="165">
        <v>0</v>
      </c>
      <c r="Q1642" s="165">
        <f t="shared" si="89"/>
        <v>0</v>
      </c>
      <c r="R1642" s="165"/>
      <c r="S1642" s="165" t="s">
        <v>243</v>
      </c>
      <c r="T1642" s="165" t="s">
        <v>221</v>
      </c>
      <c r="U1642" s="165">
        <v>0</v>
      </c>
      <c r="V1642" s="165">
        <f t="shared" si="90"/>
        <v>0</v>
      </c>
      <c r="W1642" s="165"/>
      <c r="X1642" s="166"/>
      <c r="Y1642" s="166"/>
      <c r="Z1642" s="166"/>
      <c r="AA1642" s="166"/>
      <c r="AB1642" s="166"/>
      <c r="AC1642" s="166"/>
      <c r="AD1642" s="166"/>
      <c r="AE1642" s="166"/>
      <c r="AF1642" s="166"/>
      <c r="AG1642" s="166" t="s">
        <v>227</v>
      </c>
      <c r="AH1642" s="166"/>
      <c r="AI1642" s="166"/>
      <c r="AJ1642" s="166"/>
      <c r="AK1642" s="166"/>
      <c r="AL1642" s="166"/>
      <c r="AM1642" s="166"/>
      <c r="AN1642" s="166"/>
      <c r="AO1642" s="166"/>
      <c r="AP1642" s="166"/>
      <c r="AQ1642" s="166"/>
      <c r="AR1642" s="166"/>
      <c r="AS1642" s="166"/>
      <c r="AT1642" s="166"/>
      <c r="AU1642" s="166"/>
      <c r="AV1642" s="166"/>
      <c r="AW1642" s="166"/>
      <c r="AX1642" s="166"/>
      <c r="AY1642" s="166"/>
      <c r="AZ1642" s="166"/>
      <c r="BA1642" s="166"/>
      <c r="BB1642" s="166"/>
      <c r="BC1642" s="166"/>
      <c r="BD1642" s="166"/>
      <c r="BE1642" s="166"/>
      <c r="BF1642" s="166"/>
      <c r="BG1642" s="166"/>
      <c r="BH1642" s="166"/>
    </row>
    <row r="1643" spans="1:60" ht="22.5" outlineLevel="1">
      <c r="A1643" s="157">
        <v>625</v>
      </c>
      <c r="B1643" s="158" t="s">
        <v>2287</v>
      </c>
      <c r="C1643" s="159" t="s">
        <v>2288</v>
      </c>
      <c r="D1643" s="160" t="s">
        <v>301</v>
      </c>
      <c r="E1643" s="161">
        <v>3</v>
      </c>
      <c r="F1643" s="162"/>
      <c r="G1643" s="163">
        <f t="shared" si="84"/>
        <v>0</v>
      </c>
      <c r="H1643" s="164"/>
      <c r="I1643" s="165">
        <f t="shared" si="85"/>
        <v>0</v>
      </c>
      <c r="J1643" s="164"/>
      <c r="K1643" s="165">
        <f t="shared" si="86"/>
        <v>0</v>
      </c>
      <c r="L1643" s="165">
        <v>21</v>
      </c>
      <c r="M1643" s="165">
        <f t="shared" si="87"/>
        <v>0</v>
      </c>
      <c r="N1643" s="165">
        <v>0</v>
      </c>
      <c r="O1643" s="165">
        <f t="shared" si="88"/>
        <v>0</v>
      </c>
      <c r="P1643" s="165">
        <v>0</v>
      </c>
      <c r="Q1643" s="165">
        <f t="shared" si="89"/>
        <v>0</v>
      </c>
      <c r="R1643" s="165"/>
      <c r="S1643" s="165" t="s">
        <v>243</v>
      </c>
      <c r="T1643" s="165" t="s">
        <v>221</v>
      </c>
      <c r="U1643" s="165">
        <v>0</v>
      </c>
      <c r="V1643" s="165">
        <f t="shared" si="90"/>
        <v>0</v>
      </c>
      <c r="W1643" s="165"/>
      <c r="X1643" s="166"/>
      <c r="Y1643" s="166"/>
      <c r="Z1643" s="166"/>
      <c r="AA1643" s="166"/>
      <c r="AB1643" s="166"/>
      <c r="AC1643" s="166"/>
      <c r="AD1643" s="166"/>
      <c r="AE1643" s="166"/>
      <c r="AF1643" s="166"/>
      <c r="AG1643" s="166" t="s">
        <v>227</v>
      </c>
      <c r="AH1643" s="166"/>
      <c r="AI1643" s="166"/>
      <c r="AJ1643" s="166"/>
      <c r="AK1643" s="166"/>
      <c r="AL1643" s="166"/>
      <c r="AM1643" s="166"/>
      <c r="AN1643" s="166"/>
      <c r="AO1643" s="166"/>
      <c r="AP1643" s="166"/>
      <c r="AQ1643" s="166"/>
      <c r="AR1643" s="166"/>
      <c r="AS1643" s="166"/>
      <c r="AT1643" s="166"/>
      <c r="AU1643" s="166"/>
      <c r="AV1643" s="166"/>
      <c r="AW1643" s="166"/>
      <c r="AX1643" s="166"/>
      <c r="AY1643" s="166"/>
      <c r="AZ1643" s="166"/>
      <c r="BA1643" s="166"/>
      <c r="BB1643" s="166"/>
      <c r="BC1643" s="166"/>
      <c r="BD1643" s="166"/>
      <c r="BE1643" s="166"/>
      <c r="BF1643" s="166"/>
      <c r="BG1643" s="166"/>
      <c r="BH1643" s="166"/>
    </row>
    <row r="1644" spans="1:60" ht="12.75" outlineLevel="1">
      <c r="A1644" s="157">
        <v>626</v>
      </c>
      <c r="B1644" s="158" t="s">
        <v>2289</v>
      </c>
      <c r="C1644" s="159" t="s">
        <v>2290</v>
      </c>
      <c r="D1644" s="160" t="s">
        <v>301</v>
      </c>
      <c r="E1644" s="161">
        <v>1</v>
      </c>
      <c r="F1644" s="162"/>
      <c r="G1644" s="163">
        <f t="shared" si="84"/>
        <v>0</v>
      </c>
      <c r="H1644" s="164"/>
      <c r="I1644" s="165">
        <f t="shared" si="85"/>
        <v>0</v>
      </c>
      <c r="J1644" s="164"/>
      <c r="K1644" s="165">
        <f t="shared" si="86"/>
        <v>0</v>
      </c>
      <c r="L1644" s="165">
        <v>21</v>
      </c>
      <c r="M1644" s="165">
        <f t="shared" si="87"/>
        <v>0</v>
      </c>
      <c r="N1644" s="165">
        <v>0</v>
      </c>
      <c r="O1644" s="165">
        <f t="shared" si="88"/>
        <v>0</v>
      </c>
      <c r="P1644" s="165">
        <v>0</v>
      </c>
      <c r="Q1644" s="165">
        <f t="shared" si="89"/>
        <v>0</v>
      </c>
      <c r="R1644" s="165"/>
      <c r="S1644" s="165" t="s">
        <v>243</v>
      </c>
      <c r="T1644" s="165" t="s">
        <v>221</v>
      </c>
      <c r="U1644" s="165">
        <v>0</v>
      </c>
      <c r="V1644" s="165">
        <f t="shared" si="90"/>
        <v>0</v>
      </c>
      <c r="W1644" s="165"/>
      <c r="X1644" s="166"/>
      <c r="Y1644" s="166"/>
      <c r="Z1644" s="166"/>
      <c r="AA1644" s="166"/>
      <c r="AB1644" s="166"/>
      <c r="AC1644" s="166"/>
      <c r="AD1644" s="166"/>
      <c r="AE1644" s="166"/>
      <c r="AF1644" s="166"/>
      <c r="AG1644" s="166" t="s">
        <v>282</v>
      </c>
      <c r="AH1644" s="166"/>
      <c r="AI1644" s="166"/>
      <c r="AJ1644" s="166"/>
      <c r="AK1644" s="166"/>
      <c r="AL1644" s="166"/>
      <c r="AM1644" s="166"/>
      <c r="AN1644" s="166"/>
      <c r="AO1644" s="166"/>
      <c r="AP1644" s="166"/>
      <c r="AQ1644" s="166"/>
      <c r="AR1644" s="166"/>
      <c r="AS1644" s="166"/>
      <c r="AT1644" s="166"/>
      <c r="AU1644" s="166"/>
      <c r="AV1644" s="166"/>
      <c r="AW1644" s="166"/>
      <c r="AX1644" s="166"/>
      <c r="AY1644" s="166"/>
      <c r="AZ1644" s="166"/>
      <c r="BA1644" s="166"/>
      <c r="BB1644" s="166"/>
      <c r="BC1644" s="166"/>
      <c r="BD1644" s="166"/>
      <c r="BE1644" s="166"/>
      <c r="BF1644" s="166"/>
      <c r="BG1644" s="166"/>
      <c r="BH1644" s="166"/>
    </row>
    <row r="1645" spans="1:60" ht="12.75" outlineLevel="1">
      <c r="A1645" s="157">
        <v>627</v>
      </c>
      <c r="B1645" s="158" t="s">
        <v>2291</v>
      </c>
      <c r="C1645" s="159" t="s">
        <v>2292</v>
      </c>
      <c r="D1645" s="160" t="s">
        <v>2293</v>
      </c>
      <c r="E1645" s="161">
        <v>1</v>
      </c>
      <c r="F1645" s="162"/>
      <c r="G1645" s="163">
        <f t="shared" si="84"/>
        <v>0</v>
      </c>
      <c r="H1645" s="164"/>
      <c r="I1645" s="165">
        <f t="shared" si="85"/>
        <v>0</v>
      </c>
      <c r="J1645" s="164"/>
      <c r="K1645" s="165">
        <f t="shared" si="86"/>
        <v>0</v>
      </c>
      <c r="L1645" s="165">
        <v>21</v>
      </c>
      <c r="M1645" s="165">
        <f t="shared" si="87"/>
        <v>0</v>
      </c>
      <c r="N1645" s="165">
        <v>0</v>
      </c>
      <c r="O1645" s="165">
        <f t="shared" si="88"/>
        <v>0</v>
      </c>
      <c r="P1645" s="165">
        <v>0</v>
      </c>
      <c r="Q1645" s="165">
        <f t="shared" si="89"/>
        <v>0</v>
      </c>
      <c r="R1645" s="165"/>
      <c r="S1645" s="165" t="s">
        <v>243</v>
      </c>
      <c r="T1645" s="165" t="s">
        <v>221</v>
      </c>
      <c r="U1645" s="165">
        <v>0</v>
      </c>
      <c r="V1645" s="165">
        <f t="shared" si="90"/>
        <v>0</v>
      </c>
      <c r="W1645" s="165"/>
      <c r="X1645" s="166"/>
      <c r="Y1645" s="166"/>
      <c r="Z1645" s="166"/>
      <c r="AA1645" s="166"/>
      <c r="AB1645" s="166"/>
      <c r="AC1645" s="166"/>
      <c r="AD1645" s="166"/>
      <c r="AE1645" s="166"/>
      <c r="AF1645" s="166"/>
      <c r="AG1645" s="166" t="s">
        <v>282</v>
      </c>
      <c r="AH1645" s="166"/>
      <c r="AI1645" s="166"/>
      <c r="AJ1645" s="166"/>
      <c r="AK1645" s="166"/>
      <c r="AL1645" s="166"/>
      <c r="AM1645" s="166"/>
      <c r="AN1645" s="166"/>
      <c r="AO1645" s="166"/>
      <c r="AP1645" s="166"/>
      <c r="AQ1645" s="166"/>
      <c r="AR1645" s="166"/>
      <c r="AS1645" s="166"/>
      <c r="AT1645" s="166"/>
      <c r="AU1645" s="166"/>
      <c r="AV1645" s="166"/>
      <c r="AW1645" s="166"/>
      <c r="AX1645" s="166"/>
      <c r="AY1645" s="166"/>
      <c r="AZ1645" s="166"/>
      <c r="BA1645" s="166"/>
      <c r="BB1645" s="166"/>
      <c r="BC1645" s="166"/>
      <c r="BD1645" s="166"/>
      <c r="BE1645" s="166"/>
      <c r="BF1645" s="166"/>
      <c r="BG1645" s="166"/>
      <c r="BH1645" s="166"/>
    </row>
    <row r="1646" spans="1:60" ht="12.75" outlineLevel="1">
      <c r="A1646" s="157">
        <v>628</v>
      </c>
      <c r="B1646" s="158" t="s">
        <v>2294</v>
      </c>
      <c r="C1646" s="159" t="s">
        <v>2295</v>
      </c>
      <c r="D1646" s="160" t="s">
        <v>294</v>
      </c>
      <c r="E1646" s="161">
        <v>870</v>
      </c>
      <c r="F1646" s="162"/>
      <c r="G1646" s="163">
        <f t="shared" si="84"/>
        <v>0</v>
      </c>
      <c r="H1646" s="164"/>
      <c r="I1646" s="165">
        <f t="shared" si="85"/>
        <v>0</v>
      </c>
      <c r="J1646" s="164"/>
      <c r="K1646" s="165">
        <f t="shared" si="86"/>
        <v>0</v>
      </c>
      <c r="L1646" s="165">
        <v>21</v>
      </c>
      <c r="M1646" s="165">
        <f t="shared" si="87"/>
        <v>0</v>
      </c>
      <c r="N1646" s="165">
        <v>0</v>
      </c>
      <c r="O1646" s="165">
        <f t="shared" si="88"/>
        <v>0</v>
      </c>
      <c r="P1646" s="165">
        <v>0</v>
      </c>
      <c r="Q1646" s="165">
        <f t="shared" si="89"/>
        <v>0</v>
      </c>
      <c r="R1646" s="165"/>
      <c r="S1646" s="165" t="s">
        <v>243</v>
      </c>
      <c r="T1646" s="165" t="s">
        <v>221</v>
      </c>
      <c r="U1646" s="165">
        <v>0</v>
      </c>
      <c r="V1646" s="165">
        <f t="shared" si="90"/>
        <v>0</v>
      </c>
      <c r="W1646" s="165"/>
      <c r="X1646" s="166"/>
      <c r="Y1646" s="166"/>
      <c r="Z1646" s="166"/>
      <c r="AA1646" s="166"/>
      <c r="AB1646" s="166"/>
      <c r="AC1646" s="166"/>
      <c r="AD1646" s="166"/>
      <c r="AE1646" s="166"/>
      <c r="AF1646" s="166"/>
      <c r="AG1646" s="166" t="s">
        <v>282</v>
      </c>
      <c r="AH1646" s="166"/>
      <c r="AI1646" s="166"/>
      <c r="AJ1646" s="166"/>
      <c r="AK1646" s="166"/>
      <c r="AL1646" s="166"/>
      <c r="AM1646" s="166"/>
      <c r="AN1646" s="166"/>
      <c r="AO1646" s="166"/>
      <c r="AP1646" s="166"/>
      <c r="AQ1646" s="166"/>
      <c r="AR1646" s="166"/>
      <c r="AS1646" s="166"/>
      <c r="AT1646" s="166"/>
      <c r="AU1646" s="166"/>
      <c r="AV1646" s="166"/>
      <c r="AW1646" s="166"/>
      <c r="AX1646" s="166"/>
      <c r="AY1646" s="166"/>
      <c r="AZ1646" s="166"/>
      <c r="BA1646" s="166"/>
      <c r="BB1646" s="166"/>
      <c r="BC1646" s="166"/>
      <c r="BD1646" s="166"/>
      <c r="BE1646" s="166"/>
      <c r="BF1646" s="166"/>
      <c r="BG1646" s="166"/>
      <c r="BH1646" s="166"/>
    </row>
    <row r="1647" spans="1:60" ht="12.75" outlineLevel="1">
      <c r="A1647" s="157">
        <v>629</v>
      </c>
      <c r="B1647" s="158" t="s">
        <v>2296</v>
      </c>
      <c r="C1647" s="159" t="s">
        <v>2297</v>
      </c>
      <c r="D1647" s="160" t="s">
        <v>294</v>
      </c>
      <c r="E1647" s="161">
        <v>1750</v>
      </c>
      <c r="F1647" s="162"/>
      <c r="G1647" s="163">
        <f t="shared" si="84"/>
        <v>0</v>
      </c>
      <c r="H1647" s="164"/>
      <c r="I1647" s="165">
        <f t="shared" si="85"/>
        <v>0</v>
      </c>
      <c r="J1647" s="164"/>
      <c r="K1647" s="165">
        <f t="shared" si="86"/>
        <v>0</v>
      </c>
      <c r="L1647" s="165">
        <v>21</v>
      </c>
      <c r="M1647" s="165">
        <f t="shared" si="87"/>
        <v>0</v>
      </c>
      <c r="N1647" s="165">
        <v>0</v>
      </c>
      <c r="O1647" s="165">
        <f t="shared" si="88"/>
        <v>0</v>
      </c>
      <c r="P1647" s="165">
        <v>0</v>
      </c>
      <c r="Q1647" s="165">
        <f t="shared" si="89"/>
        <v>0</v>
      </c>
      <c r="R1647" s="165"/>
      <c r="S1647" s="165" t="s">
        <v>243</v>
      </c>
      <c r="T1647" s="165" t="s">
        <v>221</v>
      </c>
      <c r="U1647" s="165">
        <v>0</v>
      </c>
      <c r="V1647" s="165">
        <f t="shared" si="90"/>
        <v>0</v>
      </c>
      <c r="W1647" s="165"/>
      <c r="X1647" s="166"/>
      <c r="Y1647" s="166"/>
      <c r="Z1647" s="166"/>
      <c r="AA1647" s="166"/>
      <c r="AB1647" s="166"/>
      <c r="AC1647" s="166"/>
      <c r="AD1647" s="166"/>
      <c r="AE1647" s="166"/>
      <c r="AF1647" s="166"/>
      <c r="AG1647" s="166" t="s">
        <v>282</v>
      </c>
      <c r="AH1647" s="166"/>
      <c r="AI1647" s="166"/>
      <c r="AJ1647" s="166"/>
      <c r="AK1647" s="166"/>
      <c r="AL1647" s="166"/>
      <c r="AM1647" s="166"/>
      <c r="AN1647" s="166"/>
      <c r="AO1647" s="166"/>
      <c r="AP1647" s="166"/>
      <c r="AQ1647" s="166"/>
      <c r="AR1647" s="166"/>
      <c r="AS1647" s="166"/>
      <c r="AT1647" s="166"/>
      <c r="AU1647" s="166"/>
      <c r="AV1647" s="166"/>
      <c r="AW1647" s="166"/>
      <c r="AX1647" s="166"/>
      <c r="AY1647" s="166"/>
      <c r="AZ1647" s="166"/>
      <c r="BA1647" s="166"/>
      <c r="BB1647" s="166"/>
      <c r="BC1647" s="166"/>
      <c r="BD1647" s="166"/>
      <c r="BE1647" s="166"/>
      <c r="BF1647" s="166"/>
      <c r="BG1647" s="166"/>
      <c r="BH1647" s="166"/>
    </row>
    <row r="1648" spans="1:60" ht="12.75" outlineLevel="1">
      <c r="A1648" s="157">
        <v>630</v>
      </c>
      <c r="B1648" s="158" t="s">
        <v>2239</v>
      </c>
      <c r="C1648" s="159" t="s">
        <v>2240</v>
      </c>
      <c r="D1648" s="160" t="s">
        <v>301</v>
      </c>
      <c r="E1648" s="161">
        <v>104</v>
      </c>
      <c r="F1648" s="162"/>
      <c r="G1648" s="163">
        <f t="shared" si="84"/>
        <v>0</v>
      </c>
      <c r="H1648" s="164"/>
      <c r="I1648" s="165">
        <f t="shared" si="85"/>
        <v>0</v>
      </c>
      <c r="J1648" s="164"/>
      <c r="K1648" s="165">
        <f t="shared" si="86"/>
        <v>0</v>
      </c>
      <c r="L1648" s="165">
        <v>21</v>
      </c>
      <c r="M1648" s="165">
        <f t="shared" si="87"/>
        <v>0</v>
      </c>
      <c r="N1648" s="165">
        <v>0</v>
      </c>
      <c r="O1648" s="165">
        <f t="shared" si="88"/>
        <v>0</v>
      </c>
      <c r="P1648" s="165">
        <v>0</v>
      </c>
      <c r="Q1648" s="165">
        <f t="shared" si="89"/>
        <v>0</v>
      </c>
      <c r="R1648" s="165"/>
      <c r="S1648" s="165" t="s">
        <v>243</v>
      </c>
      <c r="T1648" s="165" t="s">
        <v>221</v>
      </c>
      <c r="U1648" s="165">
        <v>0</v>
      </c>
      <c r="V1648" s="165">
        <f t="shared" si="90"/>
        <v>0</v>
      </c>
      <c r="W1648" s="165"/>
      <c r="X1648" s="166"/>
      <c r="Y1648" s="166"/>
      <c r="Z1648" s="166"/>
      <c r="AA1648" s="166"/>
      <c r="AB1648" s="166"/>
      <c r="AC1648" s="166"/>
      <c r="AD1648" s="166"/>
      <c r="AE1648" s="166"/>
      <c r="AF1648" s="166"/>
      <c r="AG1648" s="166" t="s">
        <v>840</v>
      </c>
      <c r="AH1648" s="166"/>
      <c r="AI1648" s="166"/>
      <c r="AJ1648" s="166"/>
      <c r="AK1648" s="166"/>
      <c r="AL1648" s="166"/>
      <c r="AM1648" s="166"/>
      <c r="AN1648" s="166"/>
      <c r="AO1648" s="166"/>
      <c r="AP1648" s="166"/>
      <c r="AQ1648" s="166"/>
      <c r="AR1648" s="166"/>
      <c r="AS1648" s="166"/>
      <c r="AT1648" s="166"/>
      <c r="AU1648" s="166"/>
      <c r="AV1648" s="166"/>
      <c r="AW1648" s="166"/>
      <c r="AX1648" s="166"/>
      <c r="AY1648" s="166"/>
      <c r="AZ1648" s="166"/>
      <c r="BA1648" s="166"/>
      <c r="BB1648" s="166"/>
      <c r="BC1648" s="166"/>
      <c r="BD1648" s="166"/>
      <c r="BE1648" s="166"/>
      <c r="BF1648" s="166"/>
      <c r="BG1648" s="166"/>
      <c r="BH1648" s="166"/>
    </row>
    <row r="1649" spans="1:33" ht="12.75">
      <c r="A1649" s="149" t="s">
        <v>214</v>
      </c>
      <c r="B1649" s="150" t="s">
        <v>168</v>
      </c>
      <c r="C1649" s="151" t="s">
        <v>169</v>
      </c>
      <c r="D1649" s="152"/>
      <c r="E1649" s="153"/>
      <c r="F1649" s="154"/>
      <c r="G1649" s="155">
        <f>SUMIF(AG1650:AG1686,"&lt;&gt;NOR",G1650:G1686)</f>
        <v>0</v>
      </c>
      <c r="H1649" s="156"/>
      <c r="I1649" s="156">
        <f>SUM(I1650:I1686)</f>
        <v>0</v>
      </c>
      <c r="J1649" s="156"/>
      <c r="K1649" s="156">
        <f>SUM(K1650:K1686)</f>
        <v>0</v>
      </c>
      <c r="L1649" s="156"/>
      <c r="M1649" s="156">
        <f>SUM(M1650:M1686)</f>
        <v>0</v>
      </c>
      <c r="N1649" s="156"/>
      <c r="O1649" s="156">
        <f>SUM(O1650:O1686)</f>
        <v>0</v>
      </c>
      <c r="P1649" s="156"/>
      <c r="Q1649" s="156">
        <f>SUM(Q1650:Q1686)</f>
        <v>0</v>
      </c>
      <c r="R1649" s="156"/>
      <c r="S1649" s="156"/>
      <c r="T1649" s="156"/>
      <c r="U1649" s="156"/>
      <c r="V1649" s="156">
        <f>SUM(V1650:V1686)</f>
        <v>0</v>
      </c>
      <c r="W1649" s="156"/>
      <c r="AG1649" s="1" t="s">
        <v>215</v>
      </c>
    </row>
    <row r="1650" spans="1:60" ht="12.75" outlineLevel="1">
      <c r="A1650" s="167">
        <v>631</v>
      </c>
      <c r="B1650" s="168" t="s">
        <v>2298</v>
      </c>
      <c r="C1650" s="169" t="s">
        <v>2299</v>
      </c>
      <c r="D1650" s="170" t="s">
        <v>253</v>
      </c>
      <c r="E1650" s="171">
        <v>1</v>
      </c>
      <c r="F1650" s="172"/>
      <c r="G1650" s="173">
        <f>ROUND(E1650*F1650,2)</f>
        <v>0</v>
      </c>
      <c r="H1650" s="164"/>
      <c r="I1650" s="165">
        <f>ROUND(E1650*H1650,2)</f>
        <v>0</v>
      </c>
      <c r="J1650" s="164"/>
      <c r="K1650" s="165">
        <f>ROUND(E1650*J1650,2)</f>
        <v>0</v>
      </c>
      <c r="L1650" s="165">
        <v>21</v>
      </c>
      <c r="M1650" s="165">
        <f>G1650*(1+L1650/100)</f>
        <v>0</v>
      </c>
      <c r="N1650" s="165">
        <v>0</v>
      </c>
      <c r="O1650" s="165">
        <f>ROUND(E1650*N1650,2)</f>
        <v>0</v>
      </c>
      <c r="P1650" s="165">
        <v>0</v>
      </c>
      <c r="Q1650" s="165">
        <f>ROUND(E1650*P1650,2)</f>
        <v>0</v>
      </c>
      <c r="R1650" s="165"/>
      <c r="S1650" s="165" t="s">
        <v>243</v>
      </c>
      <c r="T1650" s="165" t="s">
        <v>221</v>
      </c>
      <c r="U1650" s="165">
        <v>0</v>
      </c>
      <c r="V1650" s="165">
        <f>ROUND(E1650*U1650,2)</f>
        <v>0</v>
      </c>
      <c r="W1650" s="165"/>
      <c r="X1650" s="166"/>
      <c r="Y1650" s="166"/>
      <c r="Z1650" s="166"/>
      <c r="AA1650" s="166"/>
      <c r="AB1650" s="166"/>
      <c r="AC1650" s="166"/>
      <c r="AD1650" s="166"/>
      <c r="AE1650" s="166"/>
      <c r="AF1650" s="166"/>
      <c r="AG1650" s="166" t="s">
        <v>420</v>
      </c>
      <c r="AH1650" s="166"/>
      <c r="AI1650" s="166"/>
      <c r="AJ1650" s="166"/>
      <c r="AK1650" s="166"/>
      <c r="AL1650" s="166"/>
      <c r="AM1650" s="166"/>
      <c r="AN1650" s="166"/>
      <c r="AO1650" s="166"/>
      <c r="AP1650" s="166"/>
      <c r="AQ1650" s="166"/>
      <c r="AR1650" s="166"/>
      <c r="AS1650" s="166"/>
      <c r="AT1650" s="166"/>
      <c r="AU1650" s="166"/>
      <c r="AV1650" s="166"/>
      <c r="AW1650" s="166"/>
      <c r="AX1650" s="166"/>
      <c r="AY1650" s="166"/>
      <c r="AZ1650" s="166"/>
      <c r="BA1650" s="166"/>
      <c r="BB1650" s="166"/>
      <c r="BC1650" s="166"/>
      <c r="BD1650" s="166"/>
      <c r="BE1650" s="166"/>
      <c r="BF1650" s="166"/>
      <c r="BG1650" s="166"/>
      <c r="BH1650" s="166"/>
    </row>
    <row r="1651" spans="1:60" ht="12.75" outlineLevel="1">
      <c r="A1651" s="182"/>
      <c r="B1651" s="183"/>
      <c r="C1651" s="184" t="s">
        <v>2300</v>
      </c>
      <c r="D1651" s="185"/>
      <c r="E1651" s="186">
        <v>1</v>
      </c>
      <c r="F1651" s="165"/>
      <c r="G1651" s="165"/>
      <c r="H1651" s="165"/>
      <c r="I1651" s="165"/>
      <c r="J1651" s="165"/>
      <c r="K1651" s="165"/>
      <c r="L1651" s="165"/>
      <c r="M1651" s="165"/>
      <c r="N1651" s="165"/>
      <c r="O1651" s="165"/>
      <c r="P1651" s="165"/>
      <c r="Q1651" s="165"/>
      <c r="R1651" s="165"/>
      <c r="S1651" s="165"/>
      <c r="T1651" s="165"/>
      <c r="U1651" s="165"/>
      <c r="V1651" s="165"/>
      <c r="W1651" s="165"/>
      <c r="X1651" s="166"/>
      <c r="Y1651" s="166"/>
      <c r="Z1651" s="166"/>
      <c r="AA1651" s="166"/>
      <c r="AB1651" s="166"/>
      <c r="AC1651" s="166"/>
      <c r="AD1651" s="166"/>
      <c r="AE1651" s="166"/>
      <c r="AF1651" s="166"/>
      <c r="AG1651" s="166" t="s">
        <v>267</v>
      </c>
      <c r="AH1651" s="166">
        <v>0</v>
      </c>
      <c r="AI1651" s="166"/>
      <c r="AJ1651" s="166"/>
      <c r="AK1651" s="166"/>
      <c r="AL1651" s="166"/>
      <c r="AM1651" s="166"/>
      <c r="AN1651" s="166"/>
      <c r="AO1651" s="166"/>
      <c r="AP1651" s="166"/>
      <c r="AQ1651" s="166"/>
      <c r="AR1651" s="166"/>
      <c r="AS1651" s="166"/>
      <c r="AT1651" s="166"/>
      <c r="AU1651" s="166"/>
      <c r="AV1651" s="166"/>
      <c r="AW1651" s="166"/>
      <c r="AX1651" s="166"/>
      <c r="AY1651" s="166"/>
      <c r="AZ1651" s="166"/>
      <c r="BA1651" s="166"/>
      <c r="BB1651" s="166"/>
      <c r="BC1651" s="166"/>
      <c r="BD1651" s="166"/>
      <c r="BE1651" s="166"/>
      <c r="BF1651" s="166"/>
      <c r="BG1651" s="166"/>
      <c r="BH1651" s="166"/>
    </row>
    <row r="1652" spans="1:60" ht="12.75" outlineLevel="1">
      <c r="A1652" s="182"/>
      <c r="B1652" s="183"/>
      <c r="C1652" s="184" t="s">
        <v>2301</v>
      </c>
      <c r="D1652" s="185"/>
      <c r="E1652" s="186"/>
      <c r="F1652" s="165"/>
      <c r="G1652" s="165"/>
      <c r="H1652" s="165"/>
      <c r="I1652" s="165"/>
      <c r="J1652" s="165"/>
      <c r="K1652" s="165"/>
      <c r="L1652" s="165"/>
      <c r="M1652" s="165"/>
      <c r="N1652" s="165"/>
      <c r="O1652" s="165"/>
      <c r="P1652" s="165"/>
      <c r="Q1652" s="165"/>
      <c r="R1652" s="165"/>
      <c r="S1652" s="165"/>
      <c r="T1652" s="165"/>
      <c r="U1652" s="165"/>
      <c r="V1652" s="165"/>
      <c r="W1652" s="165"/>
      <c r="X1652" s="166"/>
      <c r="Y1652" s="166"/>
      <c r="Z1652" s="166"/>
      <c r="AA1652" s="166"/>
      <c r="AB1652" s="166"/>
      <c r="AC1652" s="166"/>
      <c r="AD1652" s="166"/>
      <c r="AE1652" s="166"/>
      <c r="AF1652" s="166"/>
      <c r="AG1652" s="166" t="s">
        <v>267</v>
      </c>
      <c r="AH1652" s="166">
        <v>0</v>
      </c>
      <c r="AI1652" s="166"/>
      <c r="AJ1652" s="166"/>
      <c r="AK1652" s="166"/>
      <c r="AL1652" s="166"/>
      <c r="AM1652" s="166"/>
      <c r="AN1652" s="166"/>
      <c r="AO1652" s="166"/>
      <c r="AP1652" s="166"/>
      <c r="AQ1652" s="166"/>
      <c r="AR1652" s="166"/>
      <c r="AS1652" s="166"/>
      <c r="AT1652" s="166"/>
      <c r="AU1652" s="166"/>
      <c r="AV1652" s="166"/>
      <c r="AW1652" s="166"/>
      <c r="AX1652" s="166"/>
      <c r="AY1652" s="166"/>
      <c r="AZ1652" s="166"/>
      <c r="BA1652" s="166"/>
      <c r="BB1652" s="166"/>
      <c r="BC1652" s="166"/>
      <c r="BD1652" s="166"/>
      <c r="BE1652" s="166"/>
      <c r="BF1652" s="166"/>
      <c r="BG1652" s="166"/>
      <c r="BH1652" s="166"/>
    </row>
    <row r="1653" spans="1:60" ht="12.75" outlineLevel="1">
      <c r="A1653" s="182"/>
      <c r="B1653" s="183"/>
      <c r="C1653" s="184" t="s">
        <v>2302</v>
      </c>
      <c r="D1653" s="185"/>
      <c r="E1653" s="186"/>
      <c r="F1653" s="165"/>
      <c r="G1653" s="165"/>
      <c r="H1653" s="165"/>
      <c r="I1653" s="165"/>
      <c r="J1653" s="165"/>
      <c r="K1653" s="165"/>
      <c r="L1653" s="165"/>
      <c r="M1653" s="165"/>
      <c r="N1653" s="165"/>
      <c r="O1653" s="165"/>
      <c r="P1653" s="165"/>
      <c r="Q1653" s="165"/>
      <c r="R1653" s="165"/>
      <c r="S1653" s="165"/>
      <c r="T1653" s="165"/>
      <c r="U1653" s="165"/>
      <c r="V1653" s="165"/>
      <c r="W1653" s="165"/>
      <c r="X1653" s="166"/>
      <c r="Y1653" s="166"/>
      <c r="Z1653" s="166"/>
      <c r="AA1653" s="166"/>
      <c r="AB1653" s="166"/>
      <c r="AC1653" s="166"/>
      <c r="AD1653" s="166"/>
      <c r="AE1653" s="166"/>
      <c r="AF1653" s="166"/>
      <c r="AG1653" s="166" t="s">
        <v>267</v>
      </c>
      <c r="AH1653" s="166">
        <v>0</v>
      </c>
      <c r="AI1653" s="166"/>
      <c r="AJ1653" s="166"/>
      <c r="AK1653" s="166"/>
      <c r="AL1653" s="166"/>
      <c r="AM1653" s="166"/>
      <c r="AN1653" s="166"/>
      <c r="AO1653" s="166"/>
      <c r="AP1653" s="166"/>
      <c r="AQ1653" s="166"/>
      <c r="AR1653" s="166"/>
      <c r="AS1653" s="166"/>
      <c r="AT1653" s="166"/>
      <c r="AU1653" s="166"/>
      <c r="AV1653" s="166"/>
      <c r="AW1653" s="166"/>
      <c r="AX1653" s="166"/>
      <c r="AY1653" s="166"/>
      <c r="AZ1653" s="166"/>
      <c r="BA1653" s="166"/>
      <c r="BB1653" s="166"/>
      <c r="BC1653" s="166"/>
      <c r="BD1653" s="166"/>
      <c r="BE1653" s="166"/>
      <c r="BF1653" s="166"/>
      <c r="BG1653" s="166"/>
      <c r="BH1653" s="166"/>
    </row>
    <row r="1654" spans="1:60" ht="12.75" outlineLevel="1">
      <c r="A1654" s="182"/>
      <c r="B1654" s="183"/>
      <c r="C1654" s="184" t="s">
        <v>2303</v>
      </c>
      <c r="D1654" s="185"/>
      <c r="E1654" s="186"/>
      <c r="F1654" s="165"/>
      <c r="G1654" s="165"/>
      <c r="H1654" s="165"/>
      <c r="I1654" s="165"/>
      <c r="J1654" s="165"/>
      <c r="K1654" s="165"/>
      <c r="L1654" s="165"/>
      <c r="M1654" s="165"/>
      <c r="N1654" s="165"/>
      <c r="O1654" s="165"/>
      <c r="P1654" s="165"/>
      <c r="Q1654" s="165"/>
      <c r="R1654" s="165"/>
      <c r="S1654" s="165"/>
      <c r="T1654" s="165"/>
      <c r="U1654" s="165"/>
      <c r="V1654" s="165"/>
      <c r="W1654" s="165"/>
      <c r="X1654" s="166"/>
      <c r="Y1654" s="166"/>
      <c r="Z1654" s="166"/>
      <c r="AA1654" s="166"/>
      <c r="AB1654" s="166"/>
      <c r="AC1654" s="166"/>
      <c r="AD1654" s="166"/>
      <c r="AE1654" s="166"/>
      <c r="AF1654" s="166"/>
      <c r="AG1654" s="166" t="s">
        <v>267</v>
      </c>
      <c r="AH1654" s="166">
        <v>0</v>
      </c>
      <c r="AI1654" s="166"/>
      <c r="AJ1654" s="166"/>
      <c r="AK1654" s="166"/>
      <c r="AL1654" s="166"/>
      <c r="AM1654" s="166"/>
      <c r="AN1654" s="166"/>
      <c r="AO1654" s="166"/>
      <c r="AP1654" s="166"/>
      <c r="AQ1654" s="166"/>
      <c r="AR1654" s="166"/>
      <c r="AS1654" s="166"/>
      <c r="AT1654" s="166"/>
      <c r="AU1654" s="166"/>
      <c r="AV1654" s="166"/>
      <c r="AW1654" s="166"/>
      <c r="AX1654" s="166"/>
      <c r="AY1654" s="166"/>
      <c r="AZ1654" s="166"/>
      <c r="BA1654" s="166"/>
      <c r="BB1654" s="166"/>
      <c r="BC1654" s="166"/>
      <c r="BD1654" s="166"/>
      <c r="BE1654" s="166"/>
      <c r="BF1654" s="166"/>
      <c r="BG1654" s="166"/>
      <c r="BH1654" s="166"/>
    </row>
    <row r="1655" spans="1:60" ht="12.75" outlineLevel="1">
      <c r="A1655" s="182"/>
      <c r="B1655" s="183"/>
      <c r="C1655" s="184" t="s">
        <v>2304</v>
      </c>
      <c r="D1655" s="185"/>
      <c r="E1655" s="186"/>
      <c r="F1655" s="165"/>
      <c r="G1655" s="165"/>
      <c r="H1655" s="165"/>
      <c r="I1655" s="165"/>
      <c r="J1655" s="165"/>
      <c r="K1655" s="165"/>
      <c r="L1655" s="165"/>
      <c r="M1655" s="165"/>
      <c r="N1655" s="165"/>
      <c r="O1655" s="165"/>
      <c r="P1655" s="165"/>
      <c r="Q1655" s="165"/>
      <c r="R1655" s="165"/>
      <c r="S1655" s="165"/>
      <c r="T1655" s="165"/>
      <c r="U1655" s="165"/>
      <c r="V1655" s="165"/>
      <c r="W1655" s="165"/>
      <c r="X1655" s="166"/>
      <c r="Y1655" s="166"/>
      <c r="Z1655" s="166"/>
      <c r="AA1655" s="166"/>
      <c r="AB1655" s="166"/>
      <c r="AC1655" s="166"/>
      <c r="AD1655" s="166"/>
      <c r="AE1655" s="166"/>
      <c r="AF1655" s="166"/>
      <c r="AG1655" s="166" t="s">
        <v>267</v>
      </c>
      <c r="AH1655" s="166">
        <v>0</v>
      </c>
      <c r="AI1655" s="166"/>
      <c r="AJ1655" s="166"/>
      <c r="AK1655" s="166"/>
      <c r="AL1655" s="166"/>
      <c r="AM1655" s="166"/>
      <c r="AN1655" s="166"/>
      <c r="AO1655" s="166"/>
      <c r="AP1655" s="166"/>
      <c r="AQ1655" s="166"/>
      <c r="AR1655" s="166"/>
      <c r="AS1655" s="166"/>
      <c r="AT1655" s="166"/>
      <c r="AU1655" s="166"/>
      <c r="AV1655" s="166"/>
      <c r="AW1655" s="166"/>
      <c r="AX1655" s="166"/>
      <c r="AY1655" s="166"/>
      <c r="AZ1655" s="166"/>
      <c r="BA1655" s="166"/>
      <c r="BB1655" s="166"/>
      <c r="BC1655" s="166"/>
      <c r="BD1655" s="166"/>
      <c r="BE1655" s="166"/>
      <c r="BF1655" s="166"/>
      <c r="BG1655" s="166"/>
      <c r="BH1655" s="166"/>
    </row>
    <row r="1656" spans="1:60" ht="12.75" outlineLevel="1">
      <c r="A1656" s="182"/>
      <c r="B1656" s="183"/>
      <c r="C1656" s="184" t="s">
        <v>2305</v>
      </c>
      <c r="D1656" s="185"/>
      <c r="E1656" s="186"/>
      <c r="F1656" s="165"/>
      <c r="G1656" s="165"/>
      <c r="H1656" s="165"/>
      <c r="I1656" s="165"/>
      <c r="J1656" s="165"/>
      <c r="K1656" s="165"/>
      <c r="L1656" s="165"/>
      <c r="M1656" s="165"/>
      <c r="N1656" s="165"/>
      <c r="O1656" s="165"/>
      <c r="P1656" s="165"/>
      <c r="Q1656" s="165"/>
      <c r="R1656" s="165"/>
      <c r="S1656" s="165"/>
      <c r="T1656" s="165"/>
      <c r="U1656" s="165"/>
      <c r="V1656" s="165"/>
      <c r="W1656" s="165"/>
      <c r="X1656" s="166"/>
      <c r="Y1656" s="166"/>
      <c r="Z1656" s="166"/>
      <c r="AA1656" s="166"/>
      <c r="AB1656" s="166"/>
      <c r="AC1656" s="166"/>
      <c r="AD1656" s="166"/>
      <c r="AE1656" s="166"/>
      <c r="AF1656" s="166"/>
      <c r="AG1656" s="166" t="s">
        <v>267</v>
      </c>
      <c r="AH1656" s="166">
        <v>0</v>
      </c>
      <c r="AI1656" s="166"/>
      <c r="AJ1656" s="166"/>
      <c r="AK1656" s="166"/>
      <c r="AL1656" s="166"/>
      <c r="AM1656" s="166"/>
      <c r="AN1656" s="166"/>
      <c r="AO1656" s="166"/>
      <c r="AP1656" s="166"/>
      <c r="AQ1656" s="166"/>
      <c r="AR1656" s="166"/>
      <c r="AS1656" s="166"/>
      <c r="AT1656" s="166"/>
      <c r="AU1656" s="166"/>
      <c r="AV1656" s="166"/>
      <c r="AW1656" s="166"/>
      <c r="AX1656" s="166"/>
      <c r="AY1656" s="166"/>
      <c r="AZ1656" s="166"/>
      <c r="BA1656" s="166"/>
      <c r="BB1656" s="166"/>
      <c r="BC1656" s="166"/>
      <c r="BD1656" s="166"/>
      <c r="BE1656" s="166"/>
      <c r="BF1656" s="166"/>
      <c r="BG1656" s="166"/>
      <c r="BH1656" s="166"/>
    </row>
    <row r="1657" spans="1:60" ht="12.75" outlineLevel="1">
      <c r="A1657" s="182"/>
      <c r="B1657" s="183"/>
      <c r="C1657" s="184" t="s">
        <v>2306</v>
      </c>
      <c r="D1657" s="185"/>
      <c r="E1657" s="186"/>
      <c r="F1657" s="165"/>
      <c r="G1657" s="165"/>
      <c r="H1657" s="165"/>
      <c r="I1657" s="165"/>
      <c r="J1657" s="165"/>
      <c r="K1657" s="165"/>
      <c r="L1657" s="165"/>
      <c r="M1657" s="165"/>
      <c r="N1657" s="165"/>
      <c r="O1657" s="165"/>
      <c r="P1657" s="165"/>
      <c r="Q1657" s="165"/>
      <c r="R1657" s="165"/>
      <c r="S1657" s="165"/>
      <c r="T1657" s="165"/>
      <c r="U1657" s="165"/>
      <c r="V1657" s="165"/>
      <c r="W1657" s="165"/>
      <c r="X1657" s="166"/>
      <c r="Y1657" s="166"/>
      <c r="Z1657" s="166"/>
      <c r="AA1657" s="166"/>
      <c r="AB1657" s="166"/>
      <c r="AC1657" s="166"/>
      <c r="AD1657" s="166"/>
      <c r="AE1657" s="166"/>
      <c r="AF1657" s="166"/>
      <c r="AG1657" s="166" t="s">
        <v>267</v>
      </c>
      <c r="AH1657" s="166">
        <v>0</v>
      </c>
      <c r="AI1657" s="166"/>
      <c r="AJ1657" s="166"/>
      <c r="AK1657" s="166"/>
      <c r="AL1657" s="166"/>
      <c r="AM1657" s="166"/>
      <c r="AN1657" s="166"/>
      <c r="AO1657" s="166"/>
      <c r="AP1657" s="166"/>
      <c r="AQ1657" s="166"/>
      <c r="AR1657" s="166"/>
      <c r="AS1657" s="166"/>
      <c r="AT1657" s="166"/>
      <c r="AU1657" s="166"/>
      <c r="AV1657" s="166"/>
      <c r="AW1657" s="166"/>
      <c r="AX1657" s="166"/>
      <c r="AY1657" s="166"/>
      <c r="AZ1657" s="166"/>
      <c r="BA1657" s="166"/>
      <c r="BB1657" s="166"/>
      <c r="BC1657" s="166"/>
      <c r="BD1657" s="166"/>
      <c r="BE1657" s="166"/>
      <c r="BF1657" s="166"/>
      <c r="BG1657" s="166"/>
      <c r="BH1657" s="166"/>
    </row>
    <row r="1658" spans="1:60" ht="12.75" outlineLevel="1">
      <c r="A1658" s="182"/>
      <c r="B1658" s="183"/>
      <c r="C1658" s="184" t="s">
        <v>2307</v>
      </c>
      <c r="D1658" s="185"/>
      <c r="E1658" s="186"/>
      <c r="F1658" s="165"/>
      <c r="G1658" s="165"/>
      <c r="H1658" s="165"/>
      <c r="I1658" s="165"/>
      <c r="J1658" s="165"/>
      <c r="K1658" s="165"/>
      <c r="L1658" s="165"/>
      <c r="M1658" s="165"/>
      <c r="N1658" s="165"/>
      <c r="O1658" s="165"/>
      <c r="P1658" s="165"/>
      <c r="Q1658" s="165"/>
      <c r="R1658" s="165"/>
      <c r="S1658" s="165"/>
      <c r="T1658" s="165"/>
      <c r="U1658" s="165"/>
      <c r="V1658" s="165"/>
      <c r="W1658" s="165"/>
      <c r="X1658" s="166"/>
      <c r="Y1658" s="166"/>
      <c r="Z1658" s="166"/>
      <c r="AA1658" s="166"/>
      <c r="AB1658" s="166"/>
      <c r="AC1658" s="166"/>
      <c r="AD1658" s="166"/>
      <c r="AE1658" s="166"/>
      <c r="AF1658" s="166"/>
      <c r="AG1658" s="166" t="s">
        <v>267</v>
      </c>
      <c r="AH1658" s="166">
        <v>0</v>
      </c>
      <c r="AI1658" s="166"/>
      <c r="AJ1658" s="166"/>
      <c r="AK1658" s="166"/>
      <c r="AL1658" s="166"/>
      <c r="AM1658" s="166"/>
      <c r="AN1658" s="166"/>
      <c r="AO1658" s="166"/>
      <c r="AP1658" s="166"/>
      <c r="AQ1658" s="166"/>
      <c r="AR1658" s="166"/>
      <c r="AS1658" s="166"/>
      <c r="AT1658" s="166"/>
      <c r="AU1658" s="166"/>
      <c r="AV1658" s="166"/>
      <c r="AW1658" s="166"/>
      <c r="AX1658" s="166"/>
      <c r="AY1658" s="166"/>
      <c r="AZ1658" s="166"/>
      <c r="BA1658" s="166"/>
      <c r="BB1658" s="166"/>
      <c r="BC1658" s="166"/>
      <c r="BD1658" s="166"/>
      <c r="BE1658" s="166"/>
      <c r="BF1658" s="166"/>
      <c r="BG1658" s="166"/>
      <c r="BH1658" s="166"/>
    </row>
    <row r="1659" spans="1:60" ht="22.5" outlineLevel="1">
      <c r="A1659" s="182"/>
      <c r="B1659" s="183"/>
      <c r="C1659" s="184" t="s">
        <v>2308</v>
      </c>
      <c r="D1659" s="185"/>
      <c r="E1659" s="186"/>
      <c r="F1659" s="165"/>
      <c r="G1659" s="165"/>
      <c r="H1659" s="165"/>
      <c r="I1659" s="165"/>
      <c r="J1659" s="165"/>
      <c r="K1659" s="165"/>
      <c r="L1659" s="165"/>
      <c r="M1659" s="165"/>
      <c r="N1659" s="165"/>
      <c r="O1659" s="165"/>
      <c r="P1659" s="165"/>
      <c r="Q1659" s="165"/>
      <c r="R1659" s="165"/>
      <c r="S1659" s="165"/>
      <c r="T1659" s="165"/>
      <c r="U1659" s="165"/>
      <c r="V1659" s="165"/>
      <c r="W1659" s="165"/>
      <c r="X1659" s="166"/>
      <c r="Y1659" s="166"/>
      <c r="Z1659" s="166"/>
      <c r="AA1659" s="166"/>
      <c r="AB1659" s="166"/>
      <c r="AC1659" s="166"/>
      <c r="AD1659" s="166"/>
      <c r="AE1659" s="166"/>
      <c r="AF1659" s="166"/>
      <c r="AG1659" s="166" t="s">
        <v>267</v>
      </c>
      <c r="AH1659" s="166">
        <v>0</v>
      </c>
      <c r="AI1659" s="166"/>
      <c r="AJ1659" s="166"/>
      <c r="AK1659" s="166"/>
      <c r="AL1659" s="166"/>
      <c r="AM1659" s="166"/>
      <c r="AN1659" s="166"/>
      <c r="AO1659" s="166"/>
      <c r="AP1659" s="166"/>
      <c r="AQ1659" s="166"/>
      <c r="AR1659" s="166"/>
      <c r="AS1659" s="166"/>
      <c r="AT1659" s="166"/>
      <c r="AU1659" s="166"/>
      <c r="AV1659" s="166"/>
      <c r="AW1659" s="166"/>
      <c r="AX1659" s="166"/>
      <c r="AY1659" s="166"/>
      <c r="AZ1659" s="166"/>
      <c r="BA1659" s="166"/>
      <c r="BB1659" s="166"/>
      <c r="BC1659" s="166"/>
      <c r="BD1659" s="166"/>
      <c r="BE1659" s="166"/>
      <c r="BF1659" s="166"/>
      <c r="BG1659" s="166"/>
      <c r="BH1659" s="166"/>
    </row>
    <row r="1660" spans="1:60" ht="22.5" outlineLevel="1">
      <c r="A1660" s="182"/>
      <c r="B1660" s="183"/>
      <c r="C1660" s="184" t="s">
        <v>2309</v>
      </c>
      <c r="D1660" s="185"/>
      <c r="E1660" s="186"/>
      <c r="F1660" s="165"/>
      <c r="G1660" s="165"/>
      <c r="H1660" s="165"/>
      <c r="I1660" s="165"/>
      <c r="J1660" s="165"/>
      <c r="K1660" s="165"/>
      <c r="L1660" s="165"/>
      <c r="M1660" s="165"/>
      <c r="N1660" s="165"/>
      <c r="O1660" s="165"/>
      <c r="P1660" s="165"/>
      <c r="Q1660" s="165"/>
      <c r="R1660" s="165"/>
      <c r="S1660" s="165"/>
      <c r="T1660" s="165"/>
      <c r="U1660" s="165"/>
      <c r="V1660" s="165"/>
      <c r="W1660" s="165"/>
      <c r="X1660" s="166"/>
      <c r="Y1660" s="166"/>
      <c r="Z1660" s="166"/>
      <c r="AA1660" s="166"/>
      <c r="AB1660" s="166"/>
      <c r="AC1660" s="166"/>
      <c r="AD1660" s="166"/>
      <c r="AE1660" s="166"/>
      <c r="AF1660" s="166"/>
      <c r="AG1660" s="166" t="s">
        <v>267</v>
      </c>
      <c r="AH1660" s="166">
        <v>0</v>
      </c>
      <c r="AI1660" s="166"/>
      <c r="AJ1660" s="166"/>
      <c r="AK1660" s="166"/>
      <c r="AL1660" s="166"/>
      <c r="AM1660" s="166"/>
      <c r="AN1660" s="166"/>
      <c r="AO1660" s="166"/>
      <c r="AP1660" s="166"/>
      <c r="AQ1660" s="166"/>
      <c r="AR1660" s="166"/>
      <c r="AS1660" s="166"/>
      <c r="AT1660" s="166"/>
      <c r="AU1660" s="166"/>
      <c r="AV1660" s="166"/>
      <c r="AW1660" s="166"/>
      <c r="AX1660" s="166"/>
      <c r="AY1660" s="166"/>
      <c r="AZ1660" s="166"/>
      <c r="BA1660" s="166"/>
      <c r="BB1660" s="166"/>
      <c r="BC1660" s="166"/>
      <c r="BD1660" s="166"/>
      <c r="BE1660" s="166"/>
      <c r="BF1660" s="166"/>
      <c r="BG1660" s="166"/>
      <c r="BH1660" s="166"/>
    </row>
    <row r="1661" spans="1:60" ht="12.75" outlineLevel="1">
      <c r="A1661" s="182"/>
      <c r="B1661" s="183"/>
      <c r="C1661" s="184" t="s">
        <v>2310</v>
      </c>
      <c r="D1661" s="185"/>
      <c r="E1661" s="186"/>
      <c r="F1661" s="165"/>
      <c r="G1661" s="165"/>
      <c r="H1661" s="165"/>
      <c r="I1661" s="165"/>
      <c r="J1661" s="165"/>
      <c r="K1661" s="165"/>
      <c r="L1661" s="165"/>
      <c r="M1661" s="165"/>
      <c r="N1661" s="165"/>
      <c r="O1661" s="165"/>
      <c r="P1661" s="165"/>
      <c r="Q1661" s="165"/>
      <c r="R1661" s="165"/>
      <c r="S1661" s="165"/>
      <c r="T1661" s="165"/>
      <c r="U1661" s="165"/>
      <c r="V1661" s="165"/>
      <c r="W1661" s="165"/>
      <c r="X1661" s="166"/>
      <c r="Y1661" s="166"/>
      <c r="Z1661" s="166"/>
      <c r="AA1661" s="166"/>
      <c r="AB1661" s="166"/>
      <c r="AC1661" s="166"/>
      <c r="AD1661" s="166"/>
      <c r="AE1661" s="166"/>
      <c r="AF1661" s="166"/>
      <c r="AG1661" s="166" t="s">
        <v>267</v>
      </c>
      <c r="AH1661" s="166">
        <v>0</v>
      </c>
      <c r="AI1661" s="166"/>
      <c r="AJ1661" s="166"/>
      <c r="AK1661" s="166"/>
      <c r="AL1661" s="166"/>
      <c r="AM1661" s="166"/>
      <c r="AN1661" s="166"/>
      <c r="AO1661" s="166"/>
      <c r="AP1661" s="166"/>
      <c r="AQ1661" s="166"/>
      <c r="AR1661" s="166"/>
      <c r="AS1661" s="166"/>
      <c r="AT1661" s="166"/>
      <c r="AU1661" s="166"/>
      <c r="AV1661" s="166"/>
      <c r="AW1661" s="166"/>
      <c r="AX1661" s="166"/>
      <c r="AY1661" s="166"/>
      <c r="AZ1661" s="166"/>
      <c r="BA1661" s="166"/>
      <c r="BB1661" s="166"/>
      <c r="BC1661" s="166"/>
      <c r="BD1661" s="166"/>
      <c r="BE1661" s="166"/>
      <c r="BF1661" s="166"/>
      <c r="BG1661" s="166"/>
      <c r="BH1661" s="166"/>
    </row>
    <row r="1662" spans="1:60" ht="12.75" outlineLevel="1">
      <c r="A1662" s="182"/>
      <c r="B1662" s="183"/>
      <c r="C1662" s="184" t="s">
        <v>2311</v>
      </c>
      <c r="D1662" s="185"/>
      <c r="E1662" s="186"/>
      <c r="F1662" s="165"/>
      <c r="G1662" s="165"/>
      <c r="H1662" s="165"/>
      <c r="I1662" s="165"/>
      <c r="J1662" s="165"/>
      <c r="K1662" s="165"/>
      <c r="L1662" s="165"/>
      <c r="M1662" s="165"/>
      <c r="N1662" s="165"/>
      <c r="O1662" s="165"/>
      <c r="P1662" s="165"/>
      <c r="Q1662" s="165"/>
      <c r="R1662" s="165"/>
      <c r="S1662" s="165"/>
      <c r="T1662" s="165"/>
      <c r="U1662" s="165"/>
      <c r="V1662" s="165"/>
      <c r="W1662" s="165"/>
      <c r="X1662" s="166"/>
      <c r="Y1662" s="166"/>
      <c r="Z1662" s="166"/>
      <c r="AA1662" s="166"/>
      <c r="AB1662" s="166"/>
      <c r="AC1662" s="166"/>
      <c r="AD1662" s="166"/>
      <c r="AE1662" s="166"/>
      <c r="AF1662" s="166"/>
      <c r="AG1662" s="166" t="s">
        <v>267</v>
      </c>
      <c r="AH1662" s="166">
        <v>0</v>
      </c>
      <c r="AI1662" s="166"/>
      <c r="AJ1662" s="166"/>
      <c r="AK1662" s="166"/>
      <c r="AL1662" s="166"/>
      <c r="AM1662" s="166"/>
      <c r="AN1662" s="166"/>
      <c r="AO1662" s="166"/>
      <c r="AP1662" s="166"/>
      <c r="AQ1662" s="166"/>
      <c r="AR1662" s="166"/>
      <c r="AS1662" s="166"/>
      <c r="AT1662" s="166"/>
      <c r="AU1662" s="166"/>
      <c r="AV1662" s="166"/>
      <c r="AW1662" s="166"/>
      <c r="AX1662" s="166"/>
      <c r="AY1662" s="166"/>
      <c r="AZ1662" s="166"/>
      <c r="BA1662" s="166"/>
      <c r="BB1662" s="166"/>
      <c r="BC1662" s="166"/>
      <c r="BD1662" s="166"/>
      <c r="BE1662" s="166"/>
      <c r="BF1662" s="166"/>
      <c r="BG1662" s="166"/>
      <c r="BH1662" s="166"/>
    </row>
    <row r="1663" spans="1:60" ht="12.75" outlineLevel="1">
      <c r="A1663" s="182"/>
      <c r="B1663" s="183"/>
      <c r="C1663" s="184" t="s">
        <v>2312</v>
      </c>
      <c r="D1663" s="185"/>
      <c r="E1663" s="186"/>
      <c r="F1663" s="165"/>
      <c r="G1663" s="165"/>
      <c r="H1663" s="165"/>
      <c r="I1663" s="165"/>
      <c r="J1663" s="165"/>
      <c r="K1663" s="165"/>
      <c r="L1663" s="165"/>
      <c r="M1663" s="165"/>
      <c r="N1663" s="165"/>
      <c r="O1663" s="165"/>
      <c r="P1663" s="165"/>
      <c r="Q1663" s="165"/>
      <c r="R1663" s="165"/>
      <c r="S1663" s="165"/>
      <c r="T1663" s="165"/>
      <c r="U1663" s="165"/>
      <c r="V1663" s="165"/>
      <c r="W1663" s="165"/>
      <c r="X1663" s="166"/>
      <c r="Y1663" s="166"/>
      <c r="Z1663" s="166"/>
      <c r="AA1663" s="166"/>
      <c r="AB1663" s="166"/>
      <c r="AC1663" s="166"/>
      <c r="AD1663" s="166"/>
      <c r="AE1663" s="166"/>
      <c r="AF1663" s="166"/>
      <c r="AG1663" s="166" t="s">
        <v>267</v>
      </c>
      <c r="AH1663" s="166">
        <v>0</v>
      </c>
      <c r="AI1663" s="166"/>
      <c r="AJ1663" s="166"/>
      <c r="AK1663" s="166"/>
      <c r="AL1663" s="166"/>
      <c r="AM1663" s="166"/>
      <c r="AN1663" s="166"/>
      <c r="AO1663" s="166"/>
      <c r="AP1663" s="166"/>
      <c r="AQ1663" s="166"/>
      <c r="AR1663" s="166"/>
      <c r="AS1663" s="166"/>
      <c r="AT1663" s="166"/>
      <c r="AU1663" s="166"/>
      <c r="AV1663" s="166"/>
      <c r="AW1663" s="166"/>
      <c r="AX1663" s="166"/>
      <c r="AY1663" s="166"/>
      <c r="AZ1663" s="166"/>
      <c r="BA1663" s="166"/>
      <c r="BB1663" s="166"/>
      <c r="BC1663" s="166"/>
      <c r="BD1663" s="166"/>
      <c r="BE1663" s="166"/>
      <c r="BF1663" s="166"/>
      <c r="BG1663" s="166"/>
      <c r="BH1663" s="166"/>
    </row>
    <row r="1664" spans="1:60" ht="12.75" outlineLevel="1">
      <c r="A1664" s="182"/>
      <c r="B1664" s="183"/>
      <c r="C1664" s="184" t="s">
        <v>2313</v>
      </c>
      <c r="D1664" s="185"/>
      <c r="E1664" s="186"/>
      <c r="F1664" s="165"/>
      <c r="G1664" s="165"/>
      <c r="H1664" s="165"/>
      <c r="I1664" s="165"/>
      <c r="J1664" s="165"/>
      <c r="K1664" s="165"/>
      <c r="L1664" s="165"/>
      <c r="M1664" s="165"/>
      <c r="N1664" s="165"/>
      <c r="O1664" s="165"/>
      <c r="P1664" s="165"/>
      <c r="Q1664" s="165"/>
      <c r="R1664" s="165"/>
      <c r="S1664" s="165"/>
      <c r="T1664" s="165"/>
      <c r="U1664" s="165"/>
      <c r="V1664" s="165"/>
      <c r="W1664" s="165"/>
      <c r="X1664" s="166"/>
      <c r="Y1664" s="166"/>
      <c r="Z1664" s="166"/>
      <c r="AA1664" s="166"/>
      <c r="AB1664" s="166"/>
      <c r="AC1664" s="166"/>
      <c r="AD1664" s="166"/>
      <c r="AE1664" s="166"/>
      <c r="AF1664" s="166"/>
      <c r="AG1664" s="166" t="s">
        <v>267</v>
      </c>
      <c r="AH1664" s="166">
        <v>0</v>
      </c>
      <c r="AI1664" s="166"/>
      <c r="AJ1664" s="166"/>
      <c r="AK1664" s="166"/>
      <c r="AL1664" s="166"/>
      <c r="AM1664" s="166"/>
      <c r="AN1664" s="166"/>
      <c r="AO1664" s="166"/>
      <c r="AP1664" s="166"/>
      <c r="AQ1664" s="166"/>
      <c r="AR1664" s="166"/>
      <c r="AS1664" s="166"/>
      <c r="AT1664" s="166"/>
      <c r="AU1664" s="166"/>
      <c r="AV1664" s="166"/>
      <c r="AW1664" s="166"/>
      <c r="AX1664" s="166"/>
      <c r="AY1664" s="166"/>
      <c r="AZ1664" s="166"/>
      <c r="BA1664" s="166"/>
      <c r="BB1664" s="166"/>
      <c r="BC1664" s="166"/>
      <c r="BD1664" s="166"/>
      <c r="BE1664" s="166"/>
      <c r="BF1664" s="166"/>
      <c r="BG1664" s="166"/>
      <c r="BH1664" s="166"/>
    </row>
    <row r="1665" spans="1:60" ht="12.75" outlineLevel="1">
      <c r="A1665" s="182"/>
      <c r="B1665" s="183"/>
      <c r="C1665" s="184" t="s">
        <v>2314</v>
      </c>
      <c r="D1665" s="185"/>
      <c r="E1665" s="186"/>
      <c r="F1665" s="165"/>
      <c r="G1665" s="165"/>
      <c r="H1665" s="165"/>
      <c r="I1665" s="165"/>
      <c r="J1665" s="165"/>
      <c r="K1665" s="165"/>
      <c r="L1665" s="165"/>
      <c r="M1665" s="165"/>
      <c r="N1665" s="165"/>
      <c r="O1665" s="165"/>
      <c r="P1665" s="165"/>
      <c r="Q1665" s="165"/>
      <c r="R1665" s="165"/>
      <c r="S1665" s="165"/>
      <c r="T1665" s="165"/>
      <c r="U1665" s="165"/>
      <c r="V1665" s="165"/>
      <c r="W1665" s="165"/>
      <c r="X1665" s="166"/>
      <c r="Y1665" s="166"/>
      <c r="Z1665" s="166"/>
      <c r="AA1665" s="166"/>
      <c r="AB1665" s="166"/>
      <c r="AC1665" s="166"/>
      <c r="AD1665" s="166"/>
      <c r="AE1665" s="166"/>
      <c r="AF1665" s="166"/>
      <c r="AG1665" s="166" t="s">
        <v>267</v>
      </c>
      <c r="AH1665" s="166">
        <v>0</v>
      </c>
      <c r="AI1665" s="166"/>
      <c r="AJ1665" s="166"/>
      <c r="AK1665" s="166"/>
      <c r="AL1665" s="166"/>
      <c r="AM1665" s="166"/>
      <c r="AN1665" s="166"/>
      <c r="AO1665" s="166"/>
      <c r="AP1665" s="166"/>
      <c r="AQ1665" s="166"/>
      <c r="AR1665" s="166"/>
      <c r="AS1665" s="166"/>
      <c r="AT1665" s="166"/>
      <c r="AU1665" s="166"/>
      <c r="AV1665" s="166"/>
      <c r="AW1665" s="166"/>
      <c r="AX1665" s="166"/>
      <c r="AY1665" s="166"/>
      <c r="AZ1665" s="166"/>
      <c r="BA1665" s="166"/>
      <c r="BB1665" s="166"/>
      <c r="BC1665" s="166"/>
      <c r="BD1665" s="166"/>
      <c r="BE1665" s="166"/>
      <c r="BF1665" s="166"/>
      <c r="BG1665" s="166"/>
      <c r="BH1665" s="166"/>
    </row>
    <row r="1666" spans="1:60" ht="12.75" outlineLevel="1">
      <c r="A1666" s="182"/>
      <c r="B1666" s="183"/>
      <c r="C1666" s="184" t="s">
        <v>2315</v>
      </c>
      <c r="D1666" s="185"/>
      <c r="E1666" s="186"/>
      <c r="F1666" s="165"/>
      <c r="G1666" s="165"/>
      <c r="H1666" s="165"/>
      <c r="I1666" s="165"/>
      <c r="J1666" s="165"/>
      <c r="K1666" s="165"/>
      <c r="L1666" s="165"/>
      <c r="M1666" s="165"/>
      <c r="N1666" s="165"/>
      <c r="O1666" s="165"/>
      <c r="P1666" s="165"/>
      <c r="Q1666" s="165"/>
      <c r="R1666" s="165"/>
      <c r="S1666" s="165"/>
      <c r="T1666" s="165"/>
      <c r="U1666" s="165"/>
      <c r="V1666" s="165"/>
      <c r="W1666" s="165"/>
      <c r="X1666" s="166"/>
      <c r="Y1666" s="166"/>
      <c r="Z1666" s="166"/>
      <c r="AA1666" s="166"/>
      <c r="AB1666" s="166"/>
      <c r="AC1666" s="166"/>
      <c r="AD1666" s="166"/>
      <c r="AE1666" s="166"/>
      <c r="AF1666" s="166"/>
      <c r="AG1666" s="166" t="s">
        <v>267</v>
      </c>
      <c r="AH1666" s="166">
        <v>0</v>
      </c>
      <c r="AI1666" s="166"/>
      <c r="AJ1666" s="166"/>
      <c r="AK1666" s="166"/>
      <c r="AL1666" s="166"/>
      <c r="AM1666" s="166"/>
      <c r="AN1666" s="166"/>
      <c r="AO1666" s="166"/>
      <c r="AP1666" s="166"/>
      <c r="AQ1666" s="166"/>
      <c r="AR1666" s="166"/>
      <c r="AS1666" s="166"/>
      <c r="AT1666" s="166"/>
      <c r="AU1666" s="166"/>
      <c r="AV1666" s="166"/>
      <c r="AW1666" s="166"/>
      <c r="AX1666" s="166"/>
      <c r="AY1666" s="166"/>
      <c r="AZ1666" s="166"/>
      <c r="BA1666" s="166"/>
      <c r="BB1666" s="166"/>
      <c r="BC1666" s="166"/>
      <c r="BD1666" s="166"/>
      <c r="BE1666" s="166"/>
      <c r="BF1666" s="166"/>
      <c r="BG1666" s="166"/>
      <c r="BH1666" s="166"/>
    </row>
    <row r="1667" spans="1:60" ht="12.75" outlineLevel="1">
      <c r="A1667" s="182"/>
      <c r="B1667" s="183"/>
      <c r="C1667" s="184" t="s">
        <v>2316</v>
      </c>
      <c r="D1667" s="185"/>
      <c r="E1667" s="186"/>
      <c r="F1667" s="165"/>
      <c r="G1667" s="165"/>
      <c r="H1667" s="165"/>
      <c r="I1667" s="165"/>
      <c r="J1667" s="165"/>
      <c r="K1667" s="165"/>
      <c r="L1667" s="165"/>
      <c r="M1667" s="165"/>
      <c r="N1667" s="165"/>
      <c r="O1667" s="165"/>
      <c r="P1667" s="165"/>
      <c r="Q1667" s="165"/>
      <c r="R1667" s="165"/>
      <c r="S1667" s="165"/>
      <c r="T1667" s="165"/>
      <c r="U1667" s="165"/>
      <c r="V1667" s="165"/>
      <c r="W1667" s="165"/>
      <c r="X1667" s="166"/>
      <c r="Y1667" s="166"/>
      <c r="Z1667" s="166"/>
      <c r="AA1667" s="166"/>
      <c r="AB1667" s="166"/>
      <c r="AC1667" s="166"/>
      <c r="AD1667" s="166"/>
      <c r="AE1667" s="166"/>
      <c r="AF1667" s="166"/>
      <c r="AG1667" s="166" t="s">
        <v>267</v>
      </c>
      <c r="AH1667" s="166">
        <v>0</v>
      </c>
      <c r="AI1667" s="166"/>
      <c r="AJ1667" s="166"/>
      <c r="AK1667" s="166"/>
      <c r="AL1667" s="166"/>
      <c r="AM1667" s="166"/>
      <c r="AN1667" s="166"/>
      <c r="AO1667" s="166"/>
      <c r="AP1667" s="166"/>
      <c r="AQ1667" s="166"/>
      <c r="AR1667" s="166"/>
      <c r="AS1667" s="166"/>
      <c r="AT1667" s="166"/>
      <c r="AU1667" s="166"/>
      <c r="AV1667" s="166"/>
      <c r="AW1667" s="166"/>
      <c r="AX1667" s="166"/>
      <c r="AY1667" s="166"/>
      <c r="AZ1667" s="166"/>
      <c r="BA1667" s="166"/>
      <c r="BB1667" s="166"/>
      <c r="BC1667" s="166"/>
      <c r="BD1667" s="166"/>
      <c r="BE1667" s="166"/>
      <c r="BF1667" s="166"/>
      <c r="BG1667" s="166"/>
      <c r="BH1667" s="166"/>
    </row>
    <row r="1668" spans="1:60" ht="12.75" outlineLevel="1">
      <c r="A1668" s="167">
        <v>632</v>
      </c>
      <c r="B1668" s="168" t="s">
        <v>2317</v>
      </c>
      <c r="C1668" s="169" t="s">
        <v>2318</v>
      </c>
      <c r="D1668" s="170" t="s">
        <v>253</v>
      </c>
      <c r="E1668" s="171">
        <v>1</v>
      </c>
      <c r="F1668" s="172"/>
      <c r="G1668" s="173">
        <f>ROUND(E1668*F1668,2)</f>
        <v>0</v>
      </c>
      <c r="H1668" s="164"/>
      <c r="I1668" s="165">
        <f>ROUND(E1668*H1668,2)</f>
        <v>0</v>
      </c>
      <c r="J1668" s="164"/>
      <c r="K1668" s="165">
        <f>ROUND(E1668*J1668,2)</f>
        <v>0</v>
      </c>
      <c r="L1668" s="165">
        <v>21</v>
      </c>
      <c r="M1668" s="165">
        <f>G1668*(1+L1668/100)</f>
        <v>0</v>
      </c>
      <c r="N1668" s="165">
        <v>0</v>
      </c>
      <c r="O1668" s="165">
        <f>ROUND(E1668*N1668,2)</f>
        <v>0</v>
      </c>
      <c r="P1668" s="165">
        <v>0</v>
      </c>
      <c r="Q1668" s="165">
        <f>ROUND(E1668*P1668,2)</f>
        <v>0</v>
      </c>
      <c r="R1668" s="165"/>
      <c r="S1668" s="165" t="s">
        <v>243</v>
      </c>
      <c r="T1668" s="165" t="s">
        <v>221</v>
      </c>
      <c r="U1668" s="165">
        <v>0</v>
      </c>
      <c r="V1668" s="165">
        <f>ROUND(E1668*U1668,2)</f>
        <v>0</v>
      </c>
      <c r="W1668" s="165"/>
      <c r="X1668" s="166"/>
      <c r="Y1668" s="166"/>
      <c r="Z1668" s="166"/>
      <c r="AA1668" s="166"/>
      <c r="AB1668" s="166"/>
      <c r="AC1668" s="166"/>
      <c r="AD1668" s="166"/>
      <c r="AE1668" s="166"/>
      <c r="AF1668" s="166"/>
      <c r="AG1668" s="166" t="s">
        <v>420</v>
      </c>
      <c r="AH1668" s="166"/>
      <c r="AI1668" s="166"/>
      <c r="AJ1668" s="166"/>
      <c r="AK1668" s="166"/>
      <c r="AL1668" s="166"/>
      <c r="AM1668" s="166"/>
      <c r="AN1668" s="166"/>
      <c r="AO1668" s="166"/>
      <c r="AP1668" s="166"/>
      <c r="AQ1668" s="166"/>
      <c r="AR1668" s="166"/>
      <c r="AS1668" s="166"/>
      <c r="AT1668" s="166"/>
      <c r="AU1668" s="166"/>
      <c r="AV1668" s="166"/>
      <c r="AW1668" s="166"/>
      <c r="AX1668" s="166"/>
      <c r="AY1668" s="166"/>
      <c r="AZ1668" s="166"/>
      <c r="BA1668" s="166"/>
      <c r="BB1668" s="166"/>
      <c r="BC1668" s="166"/>
      <c r="BD1668" s="166"/>
      <c r="BE1668" s="166"/>
      <c r="BF1668" s="166"/>
      <c r="BG1668" s="166"/>
      <c r="BH1668" s="166"/>
    </row>
    <row r="1669" spans="1:60" ht="12.75" outlineLevel="1">
      <c r="A1669" s="182"/>
      <c r="B1669" s="183"/>
      <c r="C1669" s="184" t="s">
        <v>2319</v>
      </c>
      <c r="D1669" s="185"/>
      <c r="E1669" s="186">
        <v>1</v>
      </c>
      <c r="F1669" s="165"/>
      <c r="G1669" s="165"/>
      <c r="H1669" s="165"/>
      <c r="I1669" s="165"/>
      <c r="J1669" s="165"/>
      <c r="K1669" s="165"/>
      <c r="L1669" s="165"/>
      <c r="M1669" s="165"/>
      <c r="N1669" s="165"/>
      <c r="O1669" s="165"/>
      <c r="P1669" s="165"/>
      <c r="Q1669" s="165"/>
      <c r="R1669" s="165"/>
      <c r="S1669" s="165"/>
      <c r="T1669" s="165"/>
      <c r="U1669" s="165"/>
      <c r="V1669" s="165"/>
      <c r="W1669" s="165"/>
      <c r="X1669" s="166"/>
      <c r="Y1669" s="166"/>
      <c r="Z1669" s="166"/>
      <c r="AA1669" s="166"/>
      <c r="AB1669" s="166"/>
      <c r="AC1669" s="166"/>
      <c r="AD1669" s="166"/>
      <c r="AE1669" s="166"/>
      <c r="AF1669" s="166"/>
      <c r="AG1669" s="166" t="s">
        <v>267</v>
      </c>
      <c r="AH1669" s="166">
        <v>0</v>
      </c>
      <c r="AI1669" s="166"/>
      <c r="AJ1669" s="166"/>
      <c r="AK1669" s="166"/>
      <c r="AL1669" s="166"/>
      <c r="AM1669" s="166"/>
      <c r="AN1669" s="166"/>
      <c r="AO1669" s="166"/>
      <c r="AP1669" s="166"/>
      <c r="AQ1669" s="166"/>
      <c r="AR1669" s="166"/>
      <c r="AS1669" s="166"/>
      <c r="AT1669" s="166"/>
      <c r="AU1669" s="166"/>
      <c r="AV1669" s="166"/>
      <c r="AW1669" s="166"/>
      <c r="AX1669" s="166"/>
      <c r="AY1669" s="166"/>
      <c r="AZ1669" s="166"/>
      <c r="BA1669" s="166"/>
      <c r="BB1669" s="166"/>
      <c r="BC1669" s="166"/>
      <c r="BD1669" s="166"/>
      <c r="BE1669" s="166"/>
      <c r="BF1669" s="166"/>
      <c r="BG1669" s="166"/>
      <c r="BH1669" s="166"/>
    </row>
    <row r="1670" spans="1:60" ht="12.75" outlineLevel="1">
      <c r="A1670" s="182"/>
      <c r="B1670" s="183"/>
      <c r="C1670" s="184" t="s">
        <v>2320</v>
      </c>
      <c r="D1670" s="185"/>
      <c r="E1670" s="186"/>
      <c r="F1670" s="165"/>
      <c r="G1670" s="165"/>
      <c r="H1670" s="165"/>
      <c r="I1670" s="165"/>
      <c r="J1670" s="165"/>
      <c r="K1670" s="165"/>
      <c r="L1670" s="165"/>
      <c r="M1670" s="165"/>
      <c r="N1670" s="165"/>
      <c r="O1670" s="165"/>
      <c r="P1670" s="165"/>
      <c r="Q1670" s="165"/>
      <c r="R1670" s="165"/>
      <c r="S1670" s="165"/>
      <c r="T1670" s="165"/>
      <c r="U1670" s="165"/>
      <c r="V1670" s="165"/>
      <c r="W1670" s="165"/>
      <c r="X1670" s="166"/>
      <c r="Y1670" s="166"/>
      <c r="Z1670" s="166"/>
      <c r="AA1670" s="166"/>
      <c r="AB1670" s="166"/>
      <c r="AC1670" s="166"/>
      <c r="AD1670" s="166"/>
      <c r="AE1670" s="166"/>
      <c r="AF1670" s="166"/>
      <c r="AG1670" s="166" t="s">
        <v>267</v>
      </c>
      <c r="AH1670" s="166">
        <v>0</v>
      </c>
      <c r="AI1670" s="166"/>
      <c r="AJ1670" s="166"/>
      <c r="AK1670" s="166"/>
      <c r="AL1670" s="166"/>
      <c r="AM1670" s="166"/>
      <c r="AN1670" s="166"/>
      <c r="AO1670" s="166"/>
      <c r="AP1670" s="166"/>
      <c r="AQ1670" s="166"/>
      <c r="AR1670" s="166"/>
      <c r="AS1670" s="166"/>
      <c r="AT1670" s="166"/>
      <c r="AU1670" s="166"/>
      <c r="AV1670" s="166"/>
      <c r="AW1670" s="166"/>
      <c r="AX1670" s="166"/>
      <c r="AY1670" s="166"/>
      <c r="AZ1670" s="166"/>
      <c r="BA1670" s="166"/>
      <c r="BB1670" s="166"/>
      <c r="BC1670" s="166"/>
      <c r="BD1670" s="166"/>
      <c r="BE1670" s="166"/>
      <c r="BF1670" s="166"/>
      <c r="BG1670" s="166"/>
      <c r="BH1670" s="166"/>
    </row>
    <row r="1671" spans="1:60" ht="12.75" outlineLevel="1">
      <c r="A1671" s="182"/>
      <c r="B1671" s="183"/>
      <c r="C1671" s="184" t="s">
        <v>2321</v>
      </c>
      <c r="D1671" s="185"/>
      <c r="E1671" s="186"/>
      <c r="F1671" s="165"/>
      <c r="G1671" s="165"/>
      <c r="H1671" s="165"/>
      <c r="I1671" s="165"/>
      <c r="J1671" s="165"/>
      <c r="K1671" s="165"/>
      <c r="L1671" s="165"/>
      <c r="M1671" s="165"/>
      <c r="N1671" s="165"/>
      <c r="O1671" s="165"/>
      <c r="P1671" s="165"/>
      <c r="Q1671" s="165"/>
      <c r="R1671" s="165"/>
      <c r="S1671" s="165"/>
      <c r="T1671" s="165"/>
      <c r="U1671" s="165"/>
      <c r="V1671" s="165"/>
      <c r="W1671" s="165"/>
      <c r="X1671" s="166"/>
      <c r="Y1671" s="166"/>
      <c r="Z1671" s="166"/>
      <c r="AA1671" s="166"/>
      <c r="AB1671" s="166"/>
      <c r="AC1671" s="166"/>
      <c r="AD1671" s="166"/>
      <c r="AE1671" s="166"/>
      <c r="AF1671" s="166"/>
      <c r="AG1671" s="166" t="s">
        <v>267</v>
      </c>
      <c r="AH1671" s="166">
        <v>0</v>
      </c>
      <c r="AI1671" s="166"/>
      <c r="AJ1671" s="166"/>
      <c r="AK1671" s="166"/>
      <c r="AL1671" s="166"/>
      <c r="AM1671" s="166"/>
      <c r="AN1671" s="166"/>
      <c r="AO1671" s="166"/>
      <c r="AP1671" s="166"/>
      <c r="AQ1671" s="166"/>
      <c r="AR1671" s="166"/>
      <c r="AS1671" s="166"/>
      <c r="AT1671" s="166"/>
      <c r="AU1671" s="166"/>
      <c r="AV1671" s="166"/>
      <c r="AW1671" s="166"/>
      <c r="AX1671" s="166"/>
      <c r="AY1671" s="166"/>
      <c r="AZ1671" s="166"/>
      <c r="BA1671" s="166"/>
      <c r="BB1671" s="166"/>
      <c r="BC1671" s="166"/>
      <c r="BD1671" s="166"/>
      <c r="BE1671" s="166"/>
      <c r="BF1671" s="166"/>
      <c r="BG1671" s="166"/>
      <c r="BH1671" s="166"/>
    </row>
    <row r="1672" spans="1:60" ht="12.75" outlineLevel="1">
      <c r="A1672" s="182"/>
      <c r="B1672" s="183"/>
      <c r="C1672" s="184" t="s">
        <v>2322</v>
      </c>
      <c r="D1672" s="185"/>
      <c r="E1672" s="186"/>
      <c r="F1672" s="165"/>
      <c r="G1672" s="165"/>
      <c r="H1672" s="165"/>
      <c r="I1672" s="165"/>
      <c r="J1672" s="165"/>
      <c r="K1672" s="165"/>
      <c r="L1672" s="165"/>
      <c r="M1672" s="165"/>
      <c r="N1672" s="165"/>
      <c r="O1672" s="165"/>
      <c r="P1672" s="165"/>
      <c r="Q1672" s="165"/>
      <c r="R1672" s="165"/>
      <c r="S1672" s="165"/>
      <c r="T1672" s="165"/>
      <c r="U1672" s="165"/>
      <c r="V1672" s="165"/>
      <c r="W1672" s="165"/>
      <c r="X1672" s="166"/>
      <c r="Y1672" s="166"/>
      <c r="Z1672" s="166"/>
      <c r="AA1672" s="166"/>
      <c r="AB1672" s="166"/>
      <c r="AC1672" s="166"/>
      <c r="AD1672" s="166"/>
      <c r="AE1672" s="166"/>
      <c r="AF1672" s="166"/>
      <c r="AG1672" s="166" t="s">
        <v>267</v>
      </c>
      <c r="AH1672" s="166">
        <v>0</v>
      </c>
      <c r="AI1672" s="166"/>
      <c r="AJ1672" s="166"/>
      <c r="AK1672" s="166"/>
      <c r="AL1672" s="166"/>
      <c r="AM1672" s="166"/>
      <c r="AN1672" s="166"/>
      <c r="AO1672" s="166"/>
      <c r="AP1672" s="166"/>
      <c r="AQ1672" s="166"/>
      <c r="AR1672" s="166"/>
      <c r="AS1672" s="166"/>
      <c r="AT1672" s="166"/>
      <c r="AU1672" s="166"/>
      <c r="AV1672" s="166"/>
      <c r="AW1672" s="166"/>
      <c r="AX1672" s="166"/>
      <c r="AY1672" s="166"/>
      <c r="AZ1672" s="166"/>
      <c r="BA1672" s="166"/>
      <c r="BB1672" s="166"/>
      <c r="BC1672" s="166"/>
      <c r="BD1672" s="166"/>
      <c r="BE1672" s="166"/>
      <c r="BF1672" s="166"/>
      <c r="BG1672" s="166"/>
      <c r="BH1672" s="166"/>
    </row>
    <row r="1673" spans="1:60" ht="12.75" outlineLevel="1">
      <c r="A1673" s="182"/>
      <c r="B1673" s="183"/>
      <c r="C1673" s="184" t="s">
        <v>2304</v>
      </c>
      <c r="D1673" s="185"/>
      <c r="E1673" s="186"/>
      <c r="F1673" s="165"/>
      <c r="G1673" s="165"/>
      <c r="H1673" s="165"/>
      <c r="I1673" s="165"/>
      <c r="J1673" s="165"/>
      <c r="K1673" s="165"/>
      <c r="L1673" s="165"/>
      <c r="M1673" s="165"/>
      <c r="N1673" s="165"/>
      <c r="O1673" s="165"/>
      <c r="P1673" s="165"/>
      <c r="Q1673" s="165"/>
      <c r="R1673" s="165"/>
      <c r="S1673" s="165"/>
      <c r="T1673" s="165"/>
      <c r="U1673" s="165"/>
      <c r="V1673" s="165"/>
      <c r="W1673" s="165"/>
      <c r="X1673" s="166"/>
      <c r="Y1673" s="166"/>
      <c r="Z1673" s="166"/>
      <c r="AA1673" s="166"/>
      <c r="AB1673" s="166"/>
      <c r="AC1673" s="166"/>
      <c r="AD1673" s="166"/>
      <c r="AE1673" s="166"/>
      <c r="AF1673" s="166"/>
      <c r="AG1673" s="166" t="s">
        <v>267</v>
      </c>
      <c r="AH1673" s="166">
        <v>0</v>
      </c>
      <c r="AI1673" s="166"/>
      <c r="AJ1673" s="166"/>
      <c r="AK1673" s="166"/>
      <c r="AL1673" s="166"/>
      <c r="AM1673" s="166"/>
      <c r="AN1673" s="166"/>
      <c r="AO1673" s="166"/>
      <c r="AP1673" s="166"/>
      <c r="AQ1673" s="166"/>
      <c r="AR1673" s="166"/>
      <c r="AS1673" s="166"/>
      <c r="AT1673" s="166"/>
      <c r="AU1673" s="166"/>
      <c r="AV1673" s="166"/>
      <c r="AW1673" s="166"/>
      <c r="AX1673" s="166"/>
      <c r="AY1673" s="166"/>
      <c r="AZ1673" s="166"/>
      <c r="BA1673" s="166"/>
      <c r="BB1673" s="166"/>
      <c r="BC1673" s="166"/>
      <c r="BD1673" s="166"/>
      <c r="BE1673" s="166"/>
      <c r="BF1673" s="166"/>
      <c r="BG1673" s="166"/>
      <c r="BH1673" s="166"/>
    </row>
    <row r="1674" spans="1:60" ht="12.75" outlineLevel="1">
      <c r="A1674" s="182"/>
      <c r="B1674" s="183"/>
      <c r="C1674" s="184" t="s">
        <v>2305</v>
      </c>
      <c r="D1674" s="185"/>
      <c r="E1674" s="186"/>
      <c r="F1674" s="165"/>
      <c r="G1674" s="165"/>
      <c r="H1674" s="165"/>
      <c r="I1674" s="165"/>
      <c r="J1674" s="165"/>
      <c r="K1674" s="165"/>
      <c r="L1674" s="165"/>
      <c r="M1674" s="165"/>
      <c r="N1674" s="165"/>
      <c r="O1674" s="165"/>
      <c r="P1674" s="165"/>
      <c r="Q1674" s="165"/>
      <c r="R1674" s="165"/>
      <c r="S1674" s="165"/>
      <c r="T1674" s="165"/>
      <c r="U1674" s="165"/>
      <c r="V1674" s="165"/>
      <c r="W1674" s="165"/>
      <c r="X1674" s="166"/>
      <c r="Y1674" s="166"/>
      <c r="Z1674" s="166"/>
      <c r="AA1674" s="166"/>
      <c r="AB1674" s="166"/>
      <c r="AC1674" s="166"/>
      <c r="AD1674" s="166"/>
      <c r="AE1674" s="166"/>
      <c r="AF1674" s="166"/>
      <c r="AG1674" s="166" t="s">
        <v>267</v>
      </c>
      <c r="AH1674" s="166">
        <v>0</v>
      </c>
      <c r="AI1674" s="166"/>
      <c r="AJ1674" s="166"/>
      <c r="AK1674" s="166"/>
      <c r="AL1674" s="166"/>
      <c r="AM1674" s="166"/>
      <c r="AN1674" s="166"/>
      <c r="AO1674" s="166"/>
      <c r="AP1674" s="166"/>
      <c r="AQ1674" s="166"/>
      <c r="AR1674" s="166"/>
      <c r="AS1674" s="166"/>
      <c r="AT1674" s="166"/>
      <c r="AU1674" s="166"/>
      <c r="AV1674" s="166"/>
      <c r="AW1674" s="166"/>
      <c r="AX1674" s="166"/>
      <c r="AY1674" s="166"/>
      <c r="AZ1674" s="166"/>
      <c r="BA1674" s="166"/>
      <c r="BB1674" s="166"/>
      <c r="BC1674" s="166"/>
      <c r="BD1674" s="166"/>
      <c r="BE1674" s="166"/>
      <c r="BF1674" s="166"/>
      <c r="BG1674" s="166"/>
      <c r="BH1674" s="166"/>
    </row>
    <row r="1675" spans="1:60" ht="12.75" outlineLevel="1">
      <c r="A1675" s="182"/>
      <c r="B1675" s="183"/>
      <c r="C1675" s="184" t="s">
        <v>2306</v>
      </c>
      <c r="D1675" s="185"/>
      <c r="E1675" s="186"/>
      <c r="F1675" s="165"/>
      <c r="G1675" s="165"/>
      <c r="H1675" s="165"/>
      <c r="I1675" s="165"/>
      <c r="J1675" s="165"/>
      <c r="K1675" s="165"/>
      <c r="L1675" s="165"/>
      <c r="M1675" s="165"/>
      <c r="N1675" s="165"/>
      <c r="O1675" s="165"/>
      <c r="P1675" s="165"/>
      <c r="Q1675" s="165"/>
      <c r="R1675" s="165"/>
      <c r="S1675" s="165"/>
      <c r="T1675" s="165"/>
      <c r="U1675" s="165"/>
      <c r="V1675" s="165"/>
      <c r="W1675" s="165"/>
      <c r="X1675" s="166"/>
      <c r="Y1675" s="166"/>
      <c r="Z1675" s="166"/>
      <c r="AA1675" s="166"/>
      <c r="AB1675" s="166"/>
      <c r="AC1675" s="166"/>
      <c r="AD1675" s="166"/>
      <c r="AE1675" s="166"/>
      <c r="AF1675" s="166"/>
      <c r="AG1675" s="166" t="s">
        <v>267</v>
      </c>
      <c r="AH1675" s="166">
        <v>0</v>
      </c>
      <c r="AI1675" s="166"/>
      <c r="AJ1675" s="166"/>
      <c r="AK1675" s="166"/>
      <c r="AL1675" s="166"/>
      <c r="AM1675" s="166"/>
      <c r="AN1675" s="166"/>
      <c r="AO1675" s="166"/>
      <c r="AP1675" s="166"/>
      <c r="AQ1675" s="166"/>
      <c r="AR1675" s="166"/>
      <c r="AS1675" s="166"/>
      <c r="AT1675" s="166"/>
      <c r="AU1675" s="166"/>
      <c r="AV1675" s="166"/>
      <c r="AW1675" s="166"/>
      <c r="AX1675" s="166"/>
      <c r="AY1675" s="166"/>
      <c r="AZ1675" s="166"/>
      <c r="BA1675" s="166"/>
      <c r="BB1675" s="166"/>
      <c r="BC1675" s="166"/>
      <c r="BD1675" s="166"/>
      <c r="BE1675" s="166"/>
      <c r="BF1675" s="166"/>
      <c r="BG1675" s="166"/>
      <c r="BH1675" s="166"/>
    </row>
    <row r="1676" spans="1:60" ht="12.75" outlineLevel="1">
      <c r="A1676" s="182"/>
      <c r="B1676" s="183"/>
      <c r="C1676" s="184" t="s">
        <v>2307</v>
      </c>
      <c r="D1676" s="185"/>
      <c r="E1676" s="186"/>
      <c r="F1676" s="165"/>
      <c r="G1676" s="165"/>
      <c r="H1676" s="165"/>
      <c r="I1676" s="165"/>
      <c r="J1676" s="165"/>
      <c r="K1676" s="165"/>
      <c r="L1676" s="165"/>
      <c r="M1676" s="165"/>
      <c r="N1676" s="165"/>
      <c r="O1676" s="165"/>
      <c r="P1676" s="165"/>
      <c r="Q1676" s="165"/>
      <c r="R1676" s="165"/>
      <c r="S1676" s="165"/>
      <c r="T1676" s="165"/>
      <c r="U1676" s="165"/>
      <c r="V1676" s="165"/>
      <c r="W1676" s="165"/>
      <c r="X1676" s="166"/>
      <c r="Y1676" s="166"/>
      <c r="Z1676" s="166"/>
      <c r="AA1676" s="166"/>
      <c r="AB1676" s="166"/>
      <c r="AC1676" s="166"/>
      <c r="AD1676" s="166"/>
      <c r="AE1676" s="166"/>
      <c r="AF1676" s="166"/>
      <c r="AG1676" s="166" t="s">
        <v>267</v>
      </c>
      <c r="AH1676" s="166">
        <v>0</v>
      </c>
      <c r="AI1676" s="166"/>
      <c r="AJ1676" s="166"/>
      <c r="AK1676" s="166"/>
      <c r="AL1676" s="166"/>
      <c r="AM1676" s="166"/>
      <c r="AN1676" s="166"/>
      <c r="AO1676" s="166"/>
      <c r="AP1676" s="166"/>
      <c r="AQ1676" s="166"/>
      <c r="AR1676" s="166"/>
      <c r="AS1676" s="166"/>
      <c r="AT1676" s="166"/>
      <c r="AU1676" s="166"/>
      <c r="AV1676" s="166"/>
      <c r="AW1676" s="166"/>
      <c r="AX1676" s="166"/>
      <c r="AY1676" s="166"/>
      <c r="AZ1676" s="166"/>
      <c r="BA1676" s="166"/>
      <c r="BB1676" s="166"/>
      <c r="BC1676" s="166"/>
      <c r="BD1676" s="166"/>
      <c r="BE1676" s="166"/>
      <c r="BF1676" s="166"/>
      <c r="BG1676" s="166"/>
      <c r="BH1676" s="166"/>
    </row>
    <row r="1677" spans="1:60" ht="22.5" outlineLevel="1">
      <c r="A1677" s="182"/>
      <c r="B1677" s="183"/>
      <c r="C1677" s="184" t="s">
        <v>2308</v>
      </c>
      <c r="D1677" s="185"/>
      <c r="E1677" s="186"/>
      <c r="F1677" s="165"/>
      <c r="G1677" s="165"/>
      <c r="H1677" s="165"/>
      <c r="I1677" s="165"/>
      <c r="J1677" s="165"/>
      <c r="K1677" s="165"/>
      <c r="L1677" s="165"/>
      <c r="M1677" s="165"/>
      <c r="N1677" s="165"/>
      <c r="O1677" s="165"/>
      <c r="P1677" s="165"/>
      <c r="Q1677" s="165"/>
      <c r="R1677" s="165"/>
      <c r="S1677" s="165"/>
      <c r="T1677" s="165"/>
      <c r="U1677" s="165"/>
      <c r="V1677" s="165"/>
      <c r="W1677" s="165"/>
      <c r="X1677" s="166"/>
      <c r="Y1677" s="166"/>
      <c r="Z1677" s="166"/>
      <c r="AA1677" s="166"/>
      <c r="AB1677" s="166"/>
      <c r="AC1677" s="166"/>
      <c r="AD1677" s="166"/>
      <c r="AE1677" s="166"/>
      <c r="AF1677" s="166"/>
      <c r="AG1677" s="166" t="s">
        <v>267</v>
      </c>
      <c r="AH1677" s="166">
        <v>0</v>
      </c>
      <c r="AI1677" s="166"/>
      <c r="AJ1677" s="166"/>
      <c r="AK1677" s="166"/>
      <c r="AL1677" s="166"/>
      <c r="AM1677" s="166"/>
      <c r="AN1677" s="166"/>
      <c r="AO1677" s="166"/>
      <c r="AP1677" s="166"/>
      <c r="AQ1677" s="166"/>
      <c r="AR1677" s="166"/>
      <c r="AS1677" s="166"/>
      <c r="AT1677" s="166"/>
      <c r="AU1677" s="166"/>
      <c r="AV1677" s="166"/>
      <c r="AW1677" s="166"/>
      <c r="AX1677" s="166"/>
      <c r="AY1677" s="166"/>
      <c r="AZ1677" s="166"/>
      <c r="BA1677" s="166"/>
      <c r="BB1677" s="166"/>
      <c r="BC1677" s="166"/>
      <c r="BD1677" s="166"/>
      <c r="BE1677" s="166"/>
      <c r="BF1677" s="166"/>
      <c r="BG1677" s="166"/>
      <c r="BH1677" s="166"/>
    </row>
    <row r="1678" spans="1:60" ht="22.5" outlineLevel="1">
      <c r="A1678" s="182"/>
      <c r="B1678" s="183"/>
      <c r="C1678" s="184" t="s">
        <v>2309</v>
      </c>
      <c r="D1678" s="185"/>
      <c r="E1678" s="186"/>
      <c r="F1678" s="165"/>
      <c r="G1678" s="165"/>
      <c r="H1678" s="165"/>
      <c r="I1678" s="165"/>
      <c r="J1678" s="165"/>
      <c r="K1678" s="165"/>
      <c r="L1678" s="165"/>
      <c r="M1678" s="165"/>
      <c r="N1678" s="165"/>
      <c r="O1678" s="165"/>
      <c r="P1678" s="165"/>
      <c r="Q1678" s="165"/>
      <c r="R1678" s="165"/>
      <c r="S1678" s="165"/>
      <c r="T1678" s="165"/>
      <c r="U1678" s="165"/>
      <c r="V1678" s="165"/>
      <c r="W1678" s="165"/>
      <c r="X1678" s="166"/>
      <c r="Y1678" s="166"/>
      <c r="Z1678" s="166"/>
      <c r="AA1678" s="166"/>
      <c r="AB1678" s="166"/>
      <c r="AC1678" s="166"/>
      <c r="AD1678" s="166"/>
      <c r="AE1678" s="166"/>
      <c r="AF1678" s="166"/>
      <c r="AG1678" s="166" t="s">
        <v>267</v>
      </c>
      <c r="AH1678" s="166">
        <v>0</v>
      </c>
      <c r="AI1678" s="166"/>
      <c r="AJ1678" s="166"/>
      <c r="AK1678" s="166"/>
      <c r="AL1678" s="166"/>
      <c r="AM1678" s="166"/>
      <c r="AN1678" s="166"/>
      <c r="AO1678" s="166"/>
      <c r="AP1678" s="166"/>
      <c r="AQ1678" s="166"/>
      <c r="AR1678" s="166"/>
      <c r="AS1678" s="166"/>
      <c r="AT1678" s="166"/>
      <c r="AU1678" s="166"/>
      <c r="AV1678" s="166"/>
      <c r="AW1678" s="166"/>
      <c r="AX1678" s="166"/>
      <c r="AY1678" s="166"/>
      <c r="AZ1678" s="166"/>
      <c r="BA1678" s="166"/>
      <c r="BB1678" s="166"/>
      <c r="BC1678" s="166"/>
      <c r="BD1678" s="166"/>
      <c r="BE1678" s="166"/>
      <c r="BF1678" s="166"/>
      <c r="BG1678" s="166"/>
      <c r="BH1678" s="166"/>
    </row>
    <row r="1679" spans="1:60" ht="12.75" outlineLevel="1">
      <c r="A1679" s="182"/>
      <c r="B1679" s="183"/>
      <c r="C1679" s="184" t="s">
        <v>2310</v>
      </c>
      <c r="D1679" s="185"/>
      <c r="E1679" s="186"/>
      <c r="F1679" s="165"/>
      <c r="G1679" s="165"/>
      <c r="H1679" s="165"/>
      <c r="I1679" s="165"/>
      <c r="J1679" s="165"/>
      <c r="K1679" s="165"/>
      <c r="L1679" s="165"/>
      <c r="M1679" s="165"/>
      <c r="N1679" s="165"/>
      <c r="O1679" s="165"/>
      <c r="P1679" s="165"/>
      <c r="Q1679" s="165"/>
      <c r="R1679" s="165"/>
      <c r="S1679" s="165"/>
      <c r="T1679" s="165"/>
      <c r="U1679" s="165"/>
      <c r="V1679" s="165"/>
      <c r="W1679" s="165"/>
      <c r="X1679" s="166"/>
      <c r="Y1679" s="166"/>
      <c r="Z1679" s="166"/>
      <c r="AA1679" s="166"/>
      <c r="AB1679" s="166"/>
      <c r="AC1679" s="166"/>
      <c r="AD1679" s="166"/>
      <c r="AE1679" s="166"/>
      <c r="AF1679" s="166"/>
      <c r="AG1679" s="166" t="s">
        <v>267</v>
      </c>
      <c r="AH1679" s="166">
        <v>0</v>
      </c>
      <c r="AI1679" s="166"/>
      <c r="AJ1679" s="166"/>
      <c r="AK1679" s="166"/>
      <c r="AL1679" s="166"/>
      <c r="AM1679" s="166"/>
      <c r="AN1679" s="166"/>
      <c r="AO1679" s="166"/>
      <c r="AP1679" s="166"/>
      <c r="AQ1679" s="166"/>
      <c r="AR1679" s="166"/>
      <c r="AS1679" s="166"/>
      <c r="AT1679" s="166"/>
      <c r="AU1679" s="166"/>
      <c r="AV1679" s="166"/>
      <c r="AW1679" s="166"/>
      <c r="AX1679" s="166"/>
      <c r="AY1679" s="166"/>
      <c r="AZ1679" s="166"/>
      <c r="BA1679" s="166"/>
      <c r="BB1679" s="166"/>
      <c r="BC1679" s="166"/>
      <c r="BD1679" s="166"/>
      <c r="BE1679" s="166"/>
      <c r="BF1679" s="166"/>
      <c r="BG1679" s="166"/>
      <c r="BH1679" s="166"/>
    </row>
    <row r="1680" spans="1:60" ht="12.75" outlineLevel="1">
      <c r="A1680" s="182"/>
      <c r="B1680" s="183"/>
      <c r="C1680" s="184" t="s">
        <v>2323</v>
      </c>
      <c r="D1680" s="185"/>
      <c r="E1680" s="186"/>
      <c r="F1680" s="165"/>
      <c r="G1680" s="165"/>
      <c r="H1680" s="165"/>
      <c r="I1680" s="165"/>
      <c r="J1680" s="165"/>
      <c r="K1680" s="165"/>
      <c r="L1680" s="165"/>
      <c r="M1680" s="165"/>
      <c r="N1680" s="165"/>
      <c r="O1680" s="165"/>
      <c r="P1680" s="165"/>
      <c r="Q1680" s="165"/>
      <c r="R1680" s="165"/>
      <c r="S1680" s="165"/>
      <c r="T1680" s="165"/>
      <c r="U1680" s="165"/>
      <c r="V1680" s="165"/>
      <c r="W1680" s="165"/>
      <c r="X1680" s="166"/>
      <c r="Y1680" s="166"/>
      <c r="Z1680" s="166"/>
      <c r="AA1680" s="166"/>
      <c r="AB1680" s="166"/>
      <c r="AC1680" s="166"/>
      <c r="AD1680" s="166"/>
      <c r="AE1680" s="166"/>
      <c r="AF1680" s="166"/>
      <c r="AG1680" s="166" t="s">
        <v>267</v>
      </c>
      <c r="AH1680" s="166">
        <v>0</v>
      </c>
      <c r="AI1680" s="166"/>
      <c r="AJ1680" s="166"/>
      <c r="AK1680" s="166"/>
      <c r="AL1680" s="166"/>
      <c r="AM1680" s="166"/>
      <c r="AN1680" s="166"/>
      <c r="AO1680" s="166"/>
      <c r="AP1680" s="166"/>
      <c r="AQ1680" s="166"/>
      <c r="AR1680" s="166"/>
      <c r="AS1680" s="166"/>
      <c r="AT1680" s="166"/>
      <c r="AU1680" s="166"/>
      <c r="AV1680" s="166"/>
      <c r="AW1680" s="166"/>
      <c r="AX1680" s="166"/>
      <c r="AY1680" s="166"/>
      <c r="AZ1680" s="166"/>
      <c r="BA1680" s="166"/>
      <c r="BB1680" s="166"/>
      <c r="BC1680" s="166"/>
      <c r="BD1680" s="166"/>
      <c r="BE1680" s="166"/>
      <c r="BF1680" s="166"/>
      <c r="BG1680" s="166"/>
      <c r="BH1680" s="166"/>
    </row>
    <row r="1681" spans="1:60" ht="12.75" outlineLevel="1">
      <c r="A1681" s="182"/>
      <c r="B1681" s="183"/>
      <c r="C1681" s="184" t="s">
        <v>2312</v>
      </c>
      <c r="D1681" s="185"/>
      <c r="E1681" s="186"/>
      <c r="F1681" s="165"/>
      <c r="G1681" s="165"/>
      <c r="H1681" s="165"/>
      <c r="I1681" s="165"/>
      <c r="J1681" s="165"/>
      <c r="K1681" s="165"/>
      <c r="L1681" s="165"/>
      <c r="M1681" s="165"/>
      <c r="N1681" s="165"/>
      <c r="O1681" s="165"/>
      <c r="P1681" s="165"/>
      <c r="Q1681" s="165"/>
      <c r="R1681" s="165"/>
      <c r="S1681" s="165"/>
      <c r="T1681" s="165"/>
      <c r="U1681" s="165"/>
      <c r="V1681" s="165"/>
      <c r="W1681" s="165"/>
      <c r="X1681" s="166"/>
      <c r="Y1681" s="166"/>
      <c r="Z1681" s="166"/>
      <c r="AA1681" s="166"/>
      <c r="AB1681" s="166"/>
      <c r="AC1681" s="166"/>
      <c r="AD1681" s="166"/>
      <c r="AE1681" s="166"/>
      <c r="AF1681" s="166"/>
      <c r="AG1681" s="166" t="s">
        <v>267</v>
      </c>
      <c r="AH1681" s="166">
        <v>0</v>
      </c>
      <c r="AI1681" s="166"/>
      <c r="AJ1681" s="166"/>
      <c r="AK1681" s="166"/>
      <c r="AL1681" s="166"/>
      <c r="AM1681" s="166"/>
      <c r="AN1681" s="166"/>
      <c r="AO1681" s="166"/>
      <c r="AP1681" s="166"/>
      <c r="AQ1681" s="166"/>
      <c r="AR1681" s="166"/>
      <c r="AS1681" s="166"/>
      <c r="AT1681" s="166"/>
      <c r="AU1681" s="166"/>
      <c r="AV1681" s="166"/>
      <c r="AW1681" s="166"/>
      <c r="AX1681" s="166"/>
      <c r="AY1681" s="166"/>
      <c r="AZ1681" s="166"/>
      <c r="BA1681" s="166"/>
      <c r="BB1681" s="166"/>
      <c r="BC1681" s="166"/>
      <c r="BD1681" s="166"/>
      <c r="BE1681" s="166"/>
      <c r="BF1681" s="166"/>
      <c r="BG1681" s="166"/>
      <c r="BH1681" s="166"/>
    </row>
    <row r="1682" spans="1:60" ht="12.75" outlineLevel="1">
      <c r="A1682" s="182"/>
      <c r="B1682" s="183"/>
      <c r="C1682" s="184" t="s">
        <v>2313</v>
      </c>
      <c r="D1682" s="185"/>
      <c r="E1682" s="186"/>
      <c r="F1682" s="165"/>
      <c r="G1682" s="165"/>
      <c r="H1682" s="165"/>
      <c r="I1682" s="165"/>
      <c r="J1682" s="165"/>
      <c r="K1682" s="165"/>
      <c r="L1682" s="165"/>
      <c r="M1682" s="165"/>
      <c r="N1682" s="165"/>
      <c r="O1682" s="165"/>
      <c r="P1682" s="165"/>
      <c r="Q1682" s="165"/>
      <c r="R1682" s="165"/>
      <c r="S1682" s="165"/>
      <c r="T1682" s="165"/>
      <c r="U1682" s="165"/>
      <c r="V1682" s="165"/>
      <c r="W1682" s="165"/>
      <c r="X1682" s="166"/>
      <c r="Y1682" s="166"/>
      <c r="Z1682" s="166"/>
      <c r="AA1682" s="166"/>
      <c r="AB1682" s="166"/>
      <c r="AC1682" s="166"/>
      <c r="AD1682" s="166"/>
      <c r="AE1682" s="166"/>
      <c r="AF1682" s="166"/>
      <c r="AG1682" s="166" t="s">
        <v>267</v>
      </c>
      <c r="AH1682" s="166">
        <v>0</v>
      </c>
      <c r="AI1682" s="166"/>
      <c r="AJ1682" s="166"/>
      <c r="AK1682" s="166"/>
      <c r="AL1682" s="166"/>
      <c r="AM1682" s="166"/>
      <c r="AN1682" s="166"/>
      <c r="AO1682" s="166"/>
      <c r="AP1682" s="166"/>
      <c r="AQ1682" s="166"/>
      <c r="AR1682" s="166"/>
      <c r="AS1682" s="166"/>
      <c r="AT1682" s="166"/>
      <c r="AU1682" s="166"/>
      <c r="AV1682" s="166"/>
      <c r="AW1682" s="166"/>
      <c r="AX1682" s="166"/>
      <c r="AY1682" s="166"/>
      <c r="AZ1682" s="166"/>
      <c r="BA1682" s="166"/>
      <c r="BB1682" s="166"/>
      <c r="BC1682" s="166"/>
      <c r="BD1682" s="166"/>
      <c r="BE1682" s="166"/>
      <c r="BF1682" s="166"/>
      <c r="BG1682" s="166"/>
      <c r="BH1682" s="166"/>
    </row>
    <row r="1683" spans="1:60" ht="12.75" outlineLevel="1">
      <c r="A1683" s="182"/>
      <c r="B1683" s="183"/>
      <c r="C1683" s="184" t="s">
        <v>2314</v>
      </c>
      <c r="D1683" s="185"/>
      <c r="E1683" s="186"/>
      <c r="F1683" s="165"/>
      <c r="G1683" s="165"/>
      <c r="H1683" s="165"/>
      <c r="I1683" s="165"/>
      <c r="J1683" s="165"/>
      <c r="K1683" s="165"/>
      <c r="L1683" s="165"/>
      <c r="M1683" s="165"/>
      <c r="N1683" s="165"/>
      <c r="O1683" s="165"/>
      <c r="P1683" s="165"/>
      <c r="Q1683" s="165"/>
      <c r="R1683" s="165"/>
      <c r="S1683" s="165"/>
      <c r="T1683" s="165"/>
      <c r="U1683" s="165"/>
      <c r="V1683" s="165"/>
      <c r="W1683" s="165"/>
      <c r="X1683" s="166"/>
      <c r="Y1683" s="166"/>
      <c r="Z1683" s="166"/>
      <c r="AA1683" s="166"/>
      <c r="AB1683" s="166"/>
      <c r="AC1683" s="166"/>
      <c r="AD1683" s="166"/>
      <c r="AE1683" s="166"/>
      <c r="AF1683" s="166"/>
      <c r="AG1683" s="166" t="s">
        <v>267</v>
      </c>
      <c r="AH1683" s="166">
        <v>0</v>
      </c>
      <c r="AI1683" s="166"/>
      <c r="AJ1683" s="166"/>
      <c r="AK1683" s="166"/>
      <c r="AL1683" s="166"/>
      <c r="AM1683" s="166"/>
      <c r="AN1683" s="166"/>
      <c r="AO1683" s="166"/>
      <c r="AP1683" s="166"/>
      <c r="AQ1683" s="166"/>
      <c r="AR1683" s="166"/>
      <c r="AS1683" s="166"/>
      <c r="AT1683" s="166"/>
      <c r="AU1683" s="166"/>
      <c r="AV1683" s="166"/>
      <c r="AW1683" s="166"/>
      <c r="AX1683" s="166"/>
      <c r="AY1683" s="166"/>
      <c r="AZ1683" s="166"/>
      <c r="BA1683" s="166"/>
      <c r="BB1683" s="166"/>
      <c r="BC1683" s="166"/>
      <c r="BD1683" s="166"/>
      <c r="BE1683" s="166"/>
      <c r="BF1683" s="166"/>
      <c r="BG1683" s="166"/>
      <c r="BH1683" s="166"/>
    </row>
    <row r="1684" spans="1:60" ht="12.75" outlineLevel="1">
      <c r="A1684" s="182"/>
      <c r="B1684" s="183"/>
      <c r="C1684" s="184" t="s">
        <v>2315</v>
      </c>
      <c r="D1684" s="185"/>
      <c r="E1684" s="186"/>
      <c r="F1684" s="165"/>
      <c r="G1684" s="165"/>
      <c r="H1684" s="165"/>
      <c r="I1684" s="165"/>
      <c r="J1684" s="165"/>
      <c r="K1684" s="165"/>
      <c r="L1684" s="165"/>
      <c r="M1684" s="165"/>
      <c r="N1684" s="165"/>
      <c r="O1684" s="165"/>
      <c r="P1684" s="165"/>
      <c r="Q1684" s="165"/>
      <c r="R1684" s="165"/>
      <c r="S1684" s="165"/>
      <c r="T1684" s="165"/>
      <c r="U1684" s="165"/>
      <c r="V1684" s="165"/>
      <c r="W1684" s="165"/>
      <c r="X1684" s="166"/>
      <c r="Y1684" s="166"/>
      <c r="Z1684" s="166"/>
      <c r="AA1684" s="166"/>
      <c r="AB1684" s="166"/>
      <c r="AC1684" s="166"/>
      <c r="AD1684" s="166"/>
      <c r="AE1684" s="166"/>
      <c r="AF1684" s="166"/>
      <c r="AG1684" s="166" t="s">
        <v>267</v>
      </c>
      <c r="AH1684" s="166">
        <v>0</v>
      </c>
      <c r="AI1684" s="166"/>
      <c r="AJ1684" s="166"/>
      <c r="AK1684" s="166"/>
      <c r="AL1684" s="166"/>
      <c r="AM1684" s="166"/>
      <c r="AN1684" s="166"/>
      <c r="AO1684" s="166"/>
      <c r="AP1684" s="166"/>
      <c r="AQ1684" s="166"/>
      <c r="AR1684" s="166"/>
      <c r="AS1684" s="166"/>
      <c r="AT1684" s="166"/>
      <c r="AU1684" s="166"/>
      <c r="AV1684" s="166"/>
      <c r="AW1684" s="166"/>
      <c r="AX1684" s="166"/>
      <c r="AY1684" s="166"/>
      <c r="AZ1684" s="166"/>
      <c r="BA1684" s="166"/>
      <c r="BB1684" s="166"/>
      <c r="BC1684" s="166"/>
      <c r="BD1684" s="166"/>
      <c r="BE1684" s="166"/>
      <c r="BF1684" s="166"/>
      <c r="BG1684" s="166"/>
      <c r="BH1684" s="166"/>
    </row>
    <row r="1685" spans="1:60" ht="12.75" outlineLevel="1">
      <c r="A1685" s="182"/>
      <c r="B1685" s="183"/>
      <c r="C1685" s="184" t="s">
        <v>2316</v>
      </c>
      <c r="D1685" s="185"/>
      <c r="E1685" s="186"/>
      <c r="F1685" s="165"/>
      <c r="G1685" s="165"/>
      <c r="H1685" s="165"/>
      <c r="I1685" s="165"/>
      <c r="J1685" s="165"/>
      <c r="K1685" s="165"/>
      <c r="L1685" s="165"/>
      <c r="M1685" s="165"/>
      <c r="N1685" s="165"/>
      <c r="O1685" s="165"/>
      <c r="P1685" s="165"/>
      <c r="Q1685" s="165"/>
      <c r="R1685" s="165"/>
      <c r="S1685" s="165"/>
      <c r="T1685" s="165"/>
      <c r="U1685" s="165"/>
      <c r="V1685" s="165"/>
      <c r="W1685" s="165"/>
      <c r="X1685" s="166"/>
      <c r="Y1685" s="166"/>
      <c r="Z1685" s="166"/>
      <c r="AA1685" s="166"/>
      <c r="AB1685" s="166"/>
      <c r="AC1685" s="166"/>
      <c r="AD1685" s="166"/>
      <c r="AE1685" s="166"/>
      <c r="AF1685" s="166"/>
      <c r="AG1685" s="166" t="s">
        <v>267</v>
      </c>
      <c r="AH1685" s="166">
        <v>0</v>
      </c>
      <c r="AI1685" s="166"/>
      <c r="AJ1685" s="166"/>
      <c r="AK1685" s="166"/>
      <c r="AL1685" s="166"/>
      <c r="AM1685" s="166"/>
      <c r="AN1685" s="166"/>
      <c r="AO1685" s="166"/>
      <c r="AP1685" s="166"/>
      <c r="AQ1685" s="166"/>
      <c r="AR1685" s="166"/>
      <c r="AS1685" s="166"/>
      <c r="AT1685" s="166"/>
      <c r="AU1685" s="166"/>
      <c r="AV1685" s="166"/>
      <c r="AW1685" s="166"/>
      <c r="AX1685" s="166"/>
      <c r="AY1685" s="166"/>
      <c r="AZ1685" s="166"/>
      <c r="BA1685" s="166"/>
      <c r="BB1685" s="166"/>
      <c r="BC1685" s="166"/>
      <c r="BD1685" s="166"/>
      <c r="BE1685" s="166"/>
      <c r="BF1685" s="166"/>
      <c r="BG1685" s="166"/>
      <c r="BH1685" s="166"/>
    </row>
    <row r="1686" spans="1:60" ht="12.75" outlineLevel="1">
      <c r="A1686" s="182"/>
      <c r="B1686" s="183"/>
      <c r="C1686" s="184" t="s">
        <v>2324</v>
      </c>
      <c r="D1686" s="185"/>
      <c r="E1686" s="186"/>
      <c r="F1686" s="165"/>
      <c r="G1686" s="165"/>
      <c r="H1686" s="165"/>
      <c r="I1686" s="165"/>
      <c r="J1686" s="165"/>
      <c r="K1686" s="165"/>
      <c r="L1686" s="165"/>
      <c r="M1686" s="165"/>
      <c r="N1686" s="165"/>
      <c r="O1686" s="165"/>
      <c r="P1686" s="165"/>
      <c r="Q1686" s="165"/>
      <c r="R1686" s="165"/>
      <c r="S1686" s="165"/>
      <c r="T1686" s="165"/>
      <c r="U1686" s="165"/>
      <c r="V1686" s="165"/>
      <c r="W1686" s="165"/>
      <c r="X1686" s="166"/>
      <c r="Y1686" s="166"/>
      <c r="Z1686" s="166"/>
      <c r="AA1686" s="166"/>
      <c r="AB1686" s="166"/>
      <c r="AC1686" s="166"/>
      <c r="AD1686" s="166"/>
      <c r="AE1686" s="166"/>
      <c r="AF1686" s="166"/>
      <c r="AG1686" s="166" t="s">
        <v>267</v>
      </c>
      <c r="AH1686" s="166">
        <v>0</v>
      </c>
      <c r="AI1686" s="166"/>
      <c r="AJ1686" s="166"/>
      <c r="AK1686" s="166"/>
      <c r="AL1686" s="166"/>
      <c r="AM1686" s="166"/>
      <c r="AN1686" s="166"/>
      <c r="AO1686" s="166"/>
      <c r="AP1686" s="166"/>
      <c r="AQ1686" s="166"/>
      <c r="AR1686" s="166"/>
      <c r="AS1686" s="166"/>
      <c r="AT1686" s="166"/>
      <c r="AU1686" s="166"/>
      <c r="AV1686" s="166"/>
      <c r="AW1686" s="166"/>
      <c r="AX1686" s="166"/>
      <c r="AY1686" s="166"/>
      <c r="AZ1686" s="166"/>
      <c r="BA1686" s="166"/>
      <c r="BB1686" s="166"/>
      <c r="BC1686" s="166"/>
      <c r="BD1686" s="166"/>
      <c r="BE1686" s="166"/>
      <c r="BF1686" s="166"/>
      <c r="BG1686" s="166"/>
      <c r="BH1686" s="166"/>
    </row>
    <row r="1687" spans="1:33" ht="25.5">
      <c r="A1687" s="149" t="s">
        <v>214</v>
      </c>
      <c r="B1687" s="150" t="s">
        <v>170</v>
      </c>
      <c r="C1687" s="151" t="s">
        <v>171</v>
      </c>
      <c r="D1687" s="152"/>
      <c r="E1687" s="153"/>
      <c r="F1687" s="154"/>
      <c r="G1687" s="155">
        <f>SUMIF(AG1688:AG1694,"&lt;&gt;NOR",G1688:G1694)</f>
        <v>0</v>
      </c>
      <c r="H1687" s="156"/>
      <c r="I1687" s="156">
        <f>SUM(I1688:I1694)</f>
        <v>0</v>
      </c>
      <c r="J1687" s="156"/>
      <c r="K1687" s="156">
        <f>SUM(K1688:K1694)</f>
        <v>0</v>
      </c>
      <c r="L1687" s="156"/>
      <c r="M1687" s="156">
        <f>SUM(M1688:M1694)</f>
        <v>0</v>
      </c>
      <c r="N1687" s="156"/>
      <c r="O1687" s="156">
        <f>SUM(O1688:O1694)</f>
        <v>0</v>
      </c>
      <c r="P1687" s="156"/>
      <c r="Q1687" s="156">
        <f>SUM(Q1688:Q1694)</f>
        <v>0</v>
      </c>
      <c r="R1687" s="156"/>
      <c r="S1687" s="156"/>
      <c r="T1687" s="156"/>
      <c r="U1687" s="156"/>
      <c r="V1687" s="156">
        <f>SUM(V1688:V1694)</f>
        <v>0</v>
      </c>
      <c r="W1687" s="156"/>
      <c r="AG1687" s="1" t="s">
        <v>215</v>
      </c>
    </row>
    <row r="1688" spans="1:60" ht="22.5" outlineLevel="1">
      <c r="A1688" s="157">
        <v>633</v>
      </c>
      <c r="B1688" s="158" t="s">
        <v>2325</v>
      </c>
      <c r="C1688" s="159" t="s">
        <v>2326</v>
      </c>
      <c r="D1688" s="160" t="s">
        <v>1271</v>
      </c>
      <c r="E1688" s="161">
        <v>1</v>
      </c>
      <c r="F1688" s="162"/>
      <c r="G1688" s="163">
        <f aca="true" t="shared" si="91" ref="G1688:G1694">ROUND(E1688*F1688,2)</f>
        <v>0</v>
      </c>
      <c r="H1688" s="164"/>
      <c r="I1688" s="165">
        <f aca="true" t="shared" si="92" ref="I1688:I1694">ROUND(E1688*H1688,2)</f>
        <v>0</v>
      </c>
      <c r="J1688" s="164"/>
      <c r="K1688" s="165">
        <f aca="true" t="shared" si="93" ref="K1688:K1694">ROUND(E1688*J1688,2)</f>
        <v>0</v>
      </c>
      <c r="L1688" s="165">
        <v>21</v>
      </c>
      <c r="M1688" s="165">
        <f aca="true" t="shared" si="94" ref="M1688:M1694">G1688*(1+L1688/100)</f>
        <v>0</v>
      </c>
      <c r="N1688" s="165">
        <v>0</v>
      </c>
      <c r="O1688" s="165">
        <f aca="true" t="shared" si="95" ref="O1688:O1694">ROUND(E1688*N1688,2)</f>
        <v>0</v>
      </c>
      <c r="P1688" s="165">
        <v>0</v>
      </c>
      <c r="Q1688" s="165">
        <f aca="true" t="shared" si="96" ref="Q1688:Q1694">ROUND(E1688*P1688,2)</f>
        <v>0</v>
      </c>
      <c r="R1688" s="165"/>
      <c r="S1688" s="165" t="s">
        <v>243</v>
      </c>
      <c r="T1688" s="165" t="s">
        <v>221</v>
      </c>
      <c r="U1688" s="165">
        <v>0</v>
      </c>
      <c r="V1688" s="165">
        <f aca="true" t="shared" si="97" ref="V1688:V1694">ROUND(E1688*U1688,2)</f>
        <v>0</v>
      </c>
      <c r="W1688" s="165"/>
      <c r="X1688" s="166"/>
      <c r="Y1688" s="166"/>
      <c r="Z1688" s="166"/>
      <c r="AA1688" s="166"/>
      <c r="AB1688" s="166"/>
      <c r="AC1688" s="166"/>
      <c r="AD1688" s="166"/>
      <c r="AE1688" s="166"/>
      <c r="AF1688" s="166"/>
      <c r="AG1688" s="166" t="s">
        <v>282</v>
      </c>
      <c r="AH1688" s="166"/>
      <c r="AI1688" s="166"/>
      <c r="AJ1688" s="166"/>
      <c r="AK1688" s="166"/>
      <c r="AL1688" s="166"/>
      <c r="AM1688" s="166"/>
      <c r="AN1688" s="166"/>
      <c r="AO1688" s="166"/>
      <c r="AP1688" s="166"/>
      <c r="AQ1688" s="166"/>
      <c r="AR1688" s="166"/>
      <c r="AS1688" s="166"/>
      <c r="AT1688" s="166"/>
      <c r="AU1688" s="166"/>
      <c r="AV1688" s="166"/>
      <c r="AW1688" s="166"/>
      <c r="AX1688" s="166"/>
      <c r="AY1688" s="166"/>
      <c r="AZ1688" s="166"/>
      <c r="BA1688" s="166"/>
      <c r="BB1688" s="166"/>
      <c r="BC1688" s="166"/>
      <c r="BD1688" s="166"/>
      <c r="BE1688" s="166"/>
      <c r="BF1688" s="166"/>
      <c r="BG1688" s="166"/>
      <c r="BH1688" s="166"/>
    </row>
    <row r="1689" spans="1:60" ht="12.75" outlineLevel="1">
      <c r="A1689" s="157">
        <v>634</v>
      </c>
      <c r="B1689" s="158" t="s">
        <v>2327</v>
      </c>
      <c r="C1689" s="159" t="s">
        <v>2328</v>
      </c>
      <c r="D1689" s="160" t="s">
        <v>1271</v>
      </c>
      <c r="E1689" s="161">
        <v>1</v>
      </c>
      <c r="F1689" s="162"/>
      <c r="G1689" s="163">
        <f t="shared" si="91"/>
        <v>0</v>
      </c>
      <c r="H1689" s="164"/>
      <c r="I1689" s="165">
        <f t="shared" si="92"/>
        <v>0</v>
      </c>
      <c r="J1689" s="164"/>
      <c r="K1689" s="165">
        <f t="shared" si="93"/>
        <v>0</v>
      </c>
      <c r="L1689" s="165">
        <v>21</v>
      </c>
      <c r="M1689" s="165">
        <f t="shared" si="94"/>
        <v>0</v>
      </c>
      <c r="N1689" s="165">
        <v>0</v>
      </c>
      <c r="O1689" s="165">
        <f t="shared" si="95"/>
        <v>0</v>
      </c>
      <c r="P1689" s="165">
        <v>0</v>
      </c>
      <c r="Q1689" s="165">
        <f t="shared" si="96"/>
        <v>0</v>
      </c>
      <c r="R1689" s="165"/>
      <c r="S1689" s="165" t="s">
        <v>243</v>
      </c>
      <c r="T1689" s="165" t="s">
        <v>221</v>
      </c>
      <c r="U1689" s="165">
        <v>0</v>
      </c>
      <c r="V1689" s="165">
        <f t="shared" si="97"/>
        <v>0</v>
      </c>
      <c r="W1689" s="165"/>
      <c r="X1689" s="166"/>
      <c r="Y1689" s="166"/>
      <c r="Z1689" s="166"/>
      <c r="AA1689" s="166"/>
      <c r="AB1689" s="166"/>
      <c r="AC1689" s="166"/>
      <c r="AD1689" s="166"/>
      <c r="AE1689" s="166"/>
      <c r="AF1689" s="166"/>
      <c r="AG1689" s="166" t="s">
        <v>282</v>
      </c>
      <c r="AH1689" s="166"/>
      <c r="AI1689" s="166"/>
      <c r="AJ1689" s="166"/>
      <c r="AK1689" s="166"/>
      <c r="AL1689" s="166"/>
      <c r="AM1689" s="166"/>
      <c r="AN1689" s="166"/>
      <c r="AO1689" s="166"/>
      <c r="AP1689" s="166"/>
      <c r="AQ1689" s="166"/>
      <c r="AR1689" s="166"/>
      <c r="AS1689" s="166"/>
      <c r="AT1689" s="166"/>
      <c r="AU1689" s="166"/>
      <c r="AV1689" s="166"/>
      <c r="AW1689" s="166"/>
      <c r="AX1689" s="166"/>
      <c r="AY1689" s="166"/>
      <c r="AZ1689" s="166"/>
      <c r="BA1689" s="166"/>
      <c r="BB1689" s="166"/>
      <c r="BC1689" s="166"/>
      <c r="BD1689" s="166"/>
      <c r="BE1689" s="166"/>
      <c r="BF1689" s="166"/>
      <c r="BG1689" s="166"/>
      <c r="BH1689" s="166"/>
    </row>
    <row r="1690" spans="1:60" ht="12.75" outlineLevel="1">
      <c r="A1690" s="157">
        <v>635</v>
      </c>
      <c r="B1690" s="158" t="s">
        <v>2329</v>
      </c>
      <c r="C1690" s="159" t="s">
        <v>2330</v>
      </c>
      <c r="D1690" s="160" t="s">
        <v>1271</v>
      </c>
      <c r="E1690" s="161">
        <v>4</v>
      </c>
      <c r="F1690" s="162"/>
      <c r="G1690" s="163">
        <f t="shared" si="91"/>
        <v>0</v>
      </c>
      <c r="H1690" s="164"/>
      <c r="I1690" s="165">
        <f t="shared" si="92"/>
        <v>0</v>
      </c>
      <c r="J1690" s="164"/>
      <c r="K1690" s="165">
        <f t="shared" si="93"/>
        <v>0</v>
      </c>
      <c r="L1690" s="165">
        <v>21</v>
      </c>
      <c r="M1690" s="165">
        <f t="shared" si="94"/>
        <v>0</v>
      </c>
      <c r="N1690" s="165">
        <v>0</v>
      </c>
      <c r="O1690" s="165">
        <f t="shared" si="95"/>
        <v>0</v>
      </c>
      <c r="P1690" s="165">
        <v>0</v>
      </c>
      <c r="Q1690" s="165">
        <f t="shared" si="96"/>
        <v>0</v>
      </c>
      <c r="R1690" s="165"/>
      <c r="S1690" s="165" t="s">
        <v>243</v>
      </c>
      <c r="T1690" s="165" t="s">
        <v>221</v>
      </c>
      <c r="U1690" s="165">
        <v>0</v>
      </c>
      <c r="V1690" s="165">
        <f t="shared" si="97"/>
        <v>0</v>
      </c>
      <c r="W1690" s="165"/>
      <c r="X1690" s="166"/>
      <c r="Y1690" s="166"/>
      <c r="Z1690" s="166"/>
      <c r="AA1690" s="166"/>
      <c r="AB1690" s="166"/>
      <c r="AC1690" s="166"/>
      <c r="AD1690" s="166"/>
      <c r="AE1690" s="166"/>
      <c r="AF1690" s="166"/>
      <c r="AG1690" s="166" t="s">
        <v>282</v>
      </c>
      <c r="AH1690" s="166"/>
      <c r="AI1690" s="166"/>
      <c r="AJ1690" s="166"/>
      <c r="AK1690" s="166"/>
      <c r="AL1690" s="166"/>
      <c r="AM1690" s="166"/>
      <c r="AN1690" s="166"/>
      <c r="AO1690" s="166"/>
      <c r="AP1690" s="166"/>
      <c r="AQ1690" s="166"/>
      <c r="AR1690" s="166"/>
      <c r="AS1690" s="166"/>
      <c r="AT1690" s="166"/>
      <c r="AU1690" s="166"/>
      <c r="AV1690" s="166"/>
      <c r="AW1690" s="166"/>
      <c r="AX1690" s="166"/>
      <c r="AY1690" s="166"/>
      <c r="AZ1690" s="166"/>
      <c r="BA1690" s="166"/>
      <c r="BB1690" s="166"/>
      <c r="BC1690" s="166"/>
      <c r="BD1690" s="166"/>
      <c r="BE1690" s="166"/>
      <c r="BF1690" s="166"/>
      <c r="BG1690" s="166"/>
      <c r="BH1690" s="166"/>
    </row>
    <row r="1691" spans="1:60" ht="22.5" outlineLevel="1">
      <c r="A1691" s="157">
        <v>636</v>
      </c>
      <c r="B1691" s="158" t="s">
        <v>2331</v>
      </c>
      <c r="C1691" s="159" t="s">
        <v>2332</v>
      </c>
      <c r="D1691" s="160" t="s">
        <v>288</v>
      </c>
      <c r="E1691" s="161">
        <v>8</v>
      </c>
      <c r="F1691" s="162"/>
      <c r="G1691" s="163">
        <f t="shared" si="91"/>
        <v>0</v>
      </c>
      <c r="H1691" s="164"/>
      <c r="I1691" s="165">
        <f t="shared" si="92"/>
        <v>0</v>
      </c>
      <c r="J1691" s="164"/>
      <c r="K1691" s="165">
        <f t="shared" si="93"/>
        <v>0</v>
      </c>
      <c r="L1691" s="165">
        <v>21</v>
      </c>
      <c r="M1691" s="165">
        <f t="shared" si="94"/>
        <v>0</v>
      </c>
      <c r="N1691" s="165">
        <v>0</v>
      </c>
      <c r="O1691" s="165">
        <f t="shared" si="95"/>
        <v>0</v>
      </c>
      <c r="P1691" s="165">
        <v>0</v>
      </c>
      <c r="Q1691" s="165">
        <f t="shared" si="96"/>
        <v>0</v>
      </c>
      <c r="R1691" s="165"/>
      <c r="S1691" s="165" t="s">
        <v>243</v>
      </c>
      <c r="T1691" s="165" t="s">
        <v>221</v>
      </c>
      <c r="U1691" s="165">
        <v>0</v>
      </c>
      <c r="V1691" s="165">
        <f t="shared" si="97"/>
        <v>0</v>
      </c>
      <c r="W1691" s="165"/>
      <c r="X1691" s="166"/>
      <c r="Y1691" s="166"/>
      <c r="Z1691" s="166"/>
      <c r="AA1691" s="166"/>
      <c r="AB1691" s="166"/>
      <c r="AC1691" s="166"/>
      <c r="AD1691" s="166"/>
      <c r="AE1691" s="166"/>
      <c r="AF1691" s="166"/>
      <c r="AG1691" s="166" t="s">
        <v>282</v>
      </c>
      <c r="AH1691" s="166"/>
      <c r="AI1691" s="166"/>
      <c r="AJ1691" s="166"/>
      <c r="AK1691" s="166"/>
      <c r="AL1691" s="166"/>
      <c r="AM1691" s="166"/>
      <c r="AN1691" s="166"/>
      <c r="AO1691" s="166"/>
      <c r="AP1691" s="166"/>
      <c r="AQ1691" s="166"/>
      <c r="AR1691" s="166"/>
      <c r="AS1691" s="166"/>
      <c r="AT1691" s="166"/>
      <c r="AU1691" s="166"/>
      <c r="AV1691" s="166"/>
      <c r="AW1691" s="166"/>
      <c r="AX1691" s="166"/>
      <c r="AY1691" s="166"/>
      <c r="AZ1691" s="166"/>
      <c r="BA1691" s="166"/>
      <c r="BB1691" s="166"/>
      <c r="BC1691" s="166"/>
      <c r="BD1691" s="166"/>
      <c r="BE1691" s="166"/>
      <c r="BF1691" s="166"/>
      <c r="BG1691" s="166"/>
      <c r="BH1691" s="166"/>
    </row>
    <row r="1692" spans="1:60" ht="12.75" outlineLevel="1">
      <c r="A1692" s="157">
        <v>637</v>
      </c>
      <c r="B1692" s="158" t="s">
        <v>2333</v>
      </c>
      <c r="C1692" s="159" t="s">
        <v>2334</v>
      </c>
      <c r="D1692" s="160" t="s">
        <v>1577</v>
      </c>
      <c r="E1692" s="161">
        <v>16</v>
      </c>
      <c r="F1692" s="162"/>
      <c r="G1692" s="163">
        <f t="shared" si="91"/>
        <v>0</v>
      </c>
      <c r="H1692" s="164"/>
      <c r="I1692" s="165">
        <f t="shared" si="92"/>
        <v>0</v>
      </c>
      <c r="J1692" s="164"/>
      <c r="K1692" s="165">
        <f t="shared" si="93"/>
        <v>0</v>
      </c>
      <c r="L1692" s="165">
        <v>21</v>
      </c>
      <c r="M1692" s="165">
        <f t="shared" si="94"/>
        <v>0</v>
      </c>
      <c r="N1692" s="165">
        <v>0</v>
      </c>
      <c r="O1692" s="165">
        <f t="shared" si="95"/>
        <v>0</v>
      </c>
      <c r="P1692" s="165">
        <v>0</v>
      </c>
      <c r="Q1692" s="165">
        <f t="shared" si="96"/>
        <v>0</v>
      </c>
      <c r="R1692" s="165"/>
      <c r="S1692" s="165" t="s">
        <v>243</v>
      </c>
      <c r="T1692" s="165" t="s">
        <v>221</v>
      </c>
      <c r="U1692" s="165">
        <v>0</v>
      </c>
      <c r="V1692" s="165">
        <f t="shared" si="97"/>
        <v>0</v>
      </c>
      <c r="W1692" s="165"/>
      <c r="X1692" s="166"/>
      <c r="Y1692" s="166"/>
      <c r="Z1692" s="166"/>
      <c r="AA1692" s="166"/>
      <c r="AB1692" s="166"/>
      <c r="AC1692" s="166"/>
      <c r="AD1692" s="166"/>
      <c r="AE1692" s="166"/>
      <c r="AF1692" s="166"/>
      <c r="AG1692" s="166" t="s">
        <v>282</v>
      </c>
      <c r="AH1692" s="166"/>
      <c r="AI1692" s="166"/>
      <c r="AJ1692" s="166"/>
      <c r="AK1692" s="166"/>
      <c r="AL1692" s="166"/>
      <c r="AM1692" s="166"/>
      <c r="AN1692" s="166"/>
      <c r="AO1692" s="166"/>
      <c r="AP1692" s="166"/>
      <c r="AQ1692" s="166"/>
      <c r="AR1692" s="166"/>
      <c r="AS1692" s="166"/>
      <c r="AT1692" s="166"/>
      <c r="AU1692" s="166"/>
      <c r="AV1692" s="166"/>
      <c r="AW1692" s="166"/>
      <c r="AX1692" s="166"/>
      <c r="AY1692" s="166"/>
      <c r="AZ1692" s="166"/>
      <c r="BA1692" s="166"/>
      <c r="BB1692" s="166"/>
      <c r="BC1692" s="166"/>
      <c r="BD1692" s="166"/>
      <c r="BE1692" s="166"/>
      <c r="BF1692" s="166"/>
      <c r="BG1692" s="166"/>
      <c r="BH1692" s="166"/>
    </row>
    <row r="1693" spans="1:60" ht="12.75" outlineLevel="1">
      <c r="A1693" s="157">
        <v>638</v>
      </c>
      <c r="B1693" s="158" t="s">
        <v>2335</v>
      </c>
      <c r="C1693" s="159" t="s">
        <v>2336</v>
      </c>
      <c r="D1693" s="160" t="s">
        <v>288</v>
      </c>
      <c r="E1693" s="161">
        <v>6</v>
      </c>
      <c r="F1693" s="162"/>
      <c r="G1693" s="163">
        <f t="shared" si="91"/>
        <v>0</v>
      </c>
      <c r="H1693" s="164"/>
      <c r="I1693" s="165">
        <f t="shared" si="92"/>
        <v>0</v>
      </c>
      <c r="J1693" s="164"/>
      <c r="K1693" s="165">
        <f t="shared" si="93"/>
        <v>0</v>
      </c>
      <c r="L1693" s="165">
        <v>21</v>
      </c>
      <c r="M1693" s="165">
        <f t="shared" si="94"/>
        <v>0</v>
      </c>
      <c r="N1693" s="165">
        <v>0</v>
      </c>
      <c r="O1693" s="165">
        <f t="shared" si="95"/>
        <v>0</v>
      </c>
      <c r="P1693" s="165">
        <v>0</v>
      </c>
      <c r="Q1693" s="165">
        <f t="shared" si="96"/>
        <v>0</v>
      </c>
      <c r="R1693" s="165"/>
      <c r="S1693" s="165" t="s">
        <v>243</v>
      </c>
      <c r="T1693" s="165" t="s">
        <v>221</v>
      </c>
      <c r="U1693" s="165">
        <v>0</v>
      </c>
      <c r="V1693" s="165">
        <f t="shared" si="97"/>
        <v>0</v>
      </c>
      <c r="W1693" s="165"/>
      <c r="X1693" s="166"/>
      <c r="Y1693" s="166"/>
      <c r="Z1693" s="166"/>
      <c r="AA1693" s="166"/>
      <c r="AB1693" s="166"/>
      <c r="AC1693" s="166"/>
      <c r="AD1693" s="166"/>
      <c r="AE1693" s="166"/>
      <c r="AF1693" s="166"/>
      <c r="AG1693" s="166" t="s">
        <v>282</v>
      </c>
      <c r="AH1693" s="166"/>
      <c r="AI1693" s="166"/>
      <c r="AJ1693" s="166"/>
      <c r="AK1693" s="166"/>
      <c r="AL1693" s="166"/>
      <c r="AM1693" s="166"/>
      <c r="AN1693" s="166"/>
      <c r="AO1693" s="166"/>
      <c r="AP1693" s="166"/>
      <c r="AQ1693" s="166"/>
      <c r="AR1693" s="166"/>
      <c r="AS1693" s="166"/>
      <c r="AT1693" s="166"/>
      <c r="AU1693" s="166"/>
      <c r="AV1693" s="166"/>
      <c r="AW1693" s="166"/>
      <c r="AX1693" s="166"/>
      <c r="AY1693" s="166"/>
      <c r="AZ1693" s="166"/>
      <c r="BA1693" s="166"/>
      <c r="BB1693" s="166"/>
      <c r="BC1693" s="166"/>
      <c r="BD1693" s="166"/>
      <c r="BE1693" s="166"/>
      <c r="BF1693" s="166"/>
      <c r="BG1693" s="166"/>
      <c r="BH1693" s="166"/>
    </row>
    <row r="1694" spans="1:60" ht="12.75" outlineLevel="1">
      <c r="A1694" s="157">
        <v>639</v>
      </c>
      <c r="B1694" s="158" t="s">
        <v>2337</v>
      </c>
      <c r="C1694" s="159" t="s">
        <v>2338</v>
      </c>
      <c r="D1694" s="160" t="s">
        <v>288</v>
      </c>
      <c r="E1694" s="161">
        <v>16</v>
      </c>
      <c r="F1694" s="162"/>
      <c r="G1694" s="163">
        <f t="shared" si="91"/>
        <v>0</v>
      </c>
      <c r="H1694" s="164"/>
      <c r="I1694" s="165">
        <f t="shared" si="92"/>
        <v>0</v>
      </c>
      <c r="J1694" s="164"/>
      <c r="K1694" s="165">
        <f t="shared" si="93"/>
        <v>0</v>
      </c>
      <c r="L1694" s="165">
        <v>21</v>
      </c>
      <c r="M1694" s="165">
        <f t="shared" si="94"/>
        <v>0</v>
      </c>
      <c r="N1694" s="165">
        <v>0</v>
      </c>
      <c r="O1694" s="165">
        <f t="shared" si="95"/>
        <v>0</v>
      </c>
      <c r="P1694" s="165">
        <v>0</v>
      </c>
      <c r="Q1694" s="165">
        <f t="shared" si="96"/>
        <v>0</v>
      </c>
      <c r="R1694" s="165"/>
      <c r="S1694" s="165" t="s">
        <v>243</v>
      </c>
      <c r="T1694" s="165" t="s">
        <v>221</v>
      </c>
      <c r="U1694" s="165">
        <v>0</v>
      </c>
      <c r="V1694" s="165">
        <f t="shared" si="97"/>
        <v>0</v>
      </c>
      <c r="W1694" s="165"/>
      <c r="X1694" s="166"/>
      <c r="Y1694" s="166"/>
      <c r="Z1694" s="166"/>
      <c r="AA1694" s="166"/>
      <c r="AB1694" s="166"/>
      <c r="AC1694" s="166"/>
      <c r="AD1694" s="166"/>
      <c r="AE1694" s="166"/>
      <c r="AF1694" s="166"/>
      <c r="AG1694" s="166" t="s">
        <v>840</v>
      </c>
      <c r="AH1694" s="166"/>
      <c r="AI1694" s="166"/>
      <c r="AJ1694" s="166"/>
      <c r="AK1694" s="166"/>
      <c r="AL1694" s="166"/>
      <c r="AM1694" s="166"/>
      <c r="AN1694" s="166"/>
      <c r="AO1694" s="166"/>
      <c r="AP1694" s="166"/>
      <c r="AQ1694" s="166"/>
      <c r="AR1694" s="166"/>
      <c r="AS1694" s="166"/>
      <c r="AT1694" s="166"/>
      <c r="AU1694" s="166"/>
      <c r="AV1694" s="166"/>
      <c r="AW1694" s="166"/>
      <c r="AX1694" s="166"/>
      <c r="AY1694" s="166"/>
      <c r="AZ1694" s="166"/>
      <c r="BA1694" s="166"/>
      <c r="BB1694" s="166"/>
      <c r="BC1694" s="166"/>
      <c r="BD1694" s="166"/>
      <c r="BE1694" s="166"/>
      <c r="BF1694" s="166"/>
      <c r="BG1694" s="166"/>
      <c r="BH1694" s="166"/>
    </row>
    <row r="1695" spans="1:33" ht="12.75">
      <c r="A1695" s="149" t="s">
        <v>214</v>
      </c>
      <c r="B1695" s="150" t="s">
        <v>172</v>
      </c>
      <c r="C1695" s="151" t="s">
        <v>173</v>
      </c>
      <c r="D1695" s="152"/>
      <c r="E1695" s="153"/>
      <c r="F1695" s="154"/>
      <c r="G1695" s="155">
        <f>SUMIF(AG1696:AG1701,"&lt;&gt;NOR",G1696:G1701)</f>
        <v>0</v>
      </c>
      <c r="H1695" s="156"/>
      <c r="I1695" s="156">
        <f>SUM(I1696:I1701)</f>
        <v>0</v>
      </c>
      <c r="J1695" s="156"/>
      <c r="K1695" s="156">
        <f>SUM(K1696:K1701)</f>
        <v>0</v>
      </c>
      <c r="L1695" s="156"/>
      <c r="M1695" s="156">
        <f>SUM(M1696:M1701)</f>
        <v>0</v>
      </c>
      <c r="N1695" s="156"/>
      <c r="O1695" s="156">
        <f>SUM(O1696:O1701)</f>
        <v>0</v>
      </c>
      <c r="P1695" s="156"/>
      <c r="Q1695" s="156">
        <f>SUM(Q1696:Q1701)</f>
        <v>0</v>
      </c>
      <c r="R1695" s="156"/>
      <c r="S1695" s="156"/>
      <c r="T1695" s="156"/>
      <c r="U1695" s="156"/>
      <c r="V1695" s="156">
        <f>SUM(V1696:V1701)</f>
        <v>0</v>
      </c>
      <c r="W1695" s="156"/>
      <c r="AG1695" s="1" t="s">
        <v>215</v>
      </c>
    </row>
    <row r="1696" spans="1:60" ht="22.5" outlineLevel="1">
      <c r="A1696" s="157">
        <v>640</v>
      </c>
      <c r="B1696" s="158" t="s">
        <v>2339</v>
      </c>
      <c r="C1696" s="159" t="s">
        <v>2326</v>
      </c>
      <c r="D1696" s="160" t="s">
        <v>1271</v>
      </c>
      <c r="E1696" s="161">
        <v>1</v>
      </c>
      <c r="F1696" s="162"/>
      <c r="G1696" s="163">
        <f aca="true" t="shared" si="98" ref="G1696:G1701">ROUND(E1696*F1696,2)</f>
        <v>0</v>
      </c>
      <c r="H1696" s="164"/>
      <c r="I1696" s="165">
        <f aca="true" t="shared" si="99" ref="I1696:I1701">ROUND(E1696*H1696,2)</f>
        <v>0</v>
      </c>
      <c r="J1696" s="164"/>
      <c r="K1696" s="165">
        <f aca="true" t="shared" si="100" ref="K1696:K1701">ROUND(E1696*J1696,2)</f>
        <v>0</v>
      </c>
      <c r="L1696" s="165">
        <v>21</v>
      </c>
      <c r="M1696" s="165">
        <f aca="true" t="shared" si="101" ref="M1696:M1701">G1696*(1+L1696/100)</f>
        <v>0</v>
      </c>
      <c r="N1696" s="165">
        <v>0</v>
      </c>
      <c r="O1696" s="165">
        <f aca="true" t="shared" si="102" ref="O1696:O1701">ROUND(E1696*N1696,2)</f>
        <v>0</v>
      </c>
      <c r="P1696" s="165">
        <v>0</v>
      </c>
      <c r="Q1696" s="165">
        <f aca="true" t="shared" si="103" ref="Q1696:Q1701">ROUND(E1696*P1696,2)</f>
        <v>0</v>
      </c>
      <c r="R1696" s="165"/>
      <c r="S1696" s="165" t="s">
        <v>243</v>
      </c>
      <c r="T1696" s="165" t="s">
        <v>221</v>
      </c>
      <c r="U1696" s="165">
        <v>0</v>
      </c>
      <c r="V1696" s="165">
        <f aca="true" t="shared" si="104" ref="V1696:V1701">ROUND(E1696*U1696,2)</f>
        <v>0</v>
      </c>
      <c r="W1696" s="165"/>
      <c r="X1696" s="166"/>
      <c r="Y1696" s="166"/>
      <c r="Z1696" s="166"/>
      <c r="AA1696" s="166"/>
      <c r="AB1696" s="166"/>
      <c r="AC1696" s="166"/>
      <c r="AD1696" s="166"/>
      <c r="AE1696" s="166"/>
      <c r="AF1696" s="166"/>
      <c r="AG1696" s="166" t="s">
        <v>282</v>
      </c>
      <c r="AH1696" s="166"/>
      <c r="AI1696" s="166"/>
      <c r="AJ1696" s="166"/>
      <c r="AK1696" s="166"/>
      <c r="AL1696" s="166"/>
      <c r="AM1696" s="166"/>
      <c r="AN1696" s="166"/>
      <c r="AO1696" s="166"/>
      <c r="AP1696" s="166"/>
      <c r="AQ1696" s="166"/>
      <c r="AR1696" s="166"/>
      <c r="AS1696" s="166"/>
      <c r="AT1696" s="166"/>
      <c r="AU1696" s="166"/>
      <c r="AV1696" s="166"/>
      <c r="AW1696" s="166"/>
      <c r="AX1696" s="166"/>
      <c r="AY1696" s="166"/>
      <c r="AZ1696" s="166"/>
      <c r="BA1696" s="166"/>
      <c r="BB1696" s="166"/>
      <c r="BC1696" s="166"/>
      <c r="BD1696" s="166"/>
      <c r="BE1696" s="166"/>
      <c r="BF1696" s="166"/>
      <c r="BG1696" s="166"/>
      <c r="BH1696" s="166"/>
    </row>
    <row r="1697" spans="1:60" ht="12.75" outlineLevel="1">
      <c r="A1697" s="157">
        <v>641</v>
      </c>
      <c r="B1697" s="158" t="s">
        <v>2340</v>
      </c>
      <c r="C1697" s="159" t="s">
        <v>2341</v>
      </c>
      <c r="D1697" s="160" t="s">
        <v>1271</v>
      </c>
      <c r="E1697" s="161">
        <v>1</v>
      </c>
      <c r="F1697" s="162"/>
      <c r="G1697" s="163">
        <f t="shared" si="98"/>
        <v>0</v>
      </c>
      <c r="H1697" s="164"/>
      <c r="I1697" s="165">
        <f t="shared" si="99"/>
        <v>0</v>
      </c>
      <c r="J1697" s="164"/>
      <c r="K1697" s="165">
        <f t="shared" si="100"/>
        <v>0</v>
      </c>
      <c r="L1697" s="165">
        <v>21</v>
      </c>
      <c r="M1697" s="165">
        <f t="shared" si="101"/>
        <v>0</v>
      </c>
      <c r="N1697" s="165">
        <v>0</v>
      </c>
      <c r="O1697" s="165">
        <f t="shared" si="102"/>
        <v>0</v>
      </c>
      <c r="P1697" s="165">
        <v>0</v>
      </c>
      <c r="Q1697" s="165">
        <f t="shared" si="103"/>
        <v>0</v>
      </c>
      <c r="R1697" s="165"/>
      <c r="S1697" s="165" t="s">
        <v>243</v>
      </c>
      <c r="T1697" s="165" t="s">
        <v>221</v>
      </c>
      <c r="U1697" s="165">
        <v>0</v>
      </c>
      <c r="V1697" s="165">
        <f t="shared" si="104"/>
        <v>0</v>
      </c>
      <c r="W1697" s="165"/>
      <c r="X1697" s="166"/>
      <c r="Y1697" s="166"/>
      <c r="Z1697" s="166"/>
      <c r="AA1697" s="166"/>
      <c r="AB1697" s="166"/>
      <c r="AC1697" s="166"/>
      <c r="AD1697" s="166"/>
      <c r="AE1697" s="166"/>
      <c r="AF1697" s="166"/>
      <c r="AG1697" s="166" t="s">
        <v>282</v>
      </c>
      <c r="AH1697" s="166"/>
      <c r="AI1697" s="166"/>
      <c r="AJ1697" s="166"/>
      <c r="AK1697" s="166"/>
      <c r="AL1697" s="166"/>
      <c r="AM1697" s="166"/>
      <c r="AN1697" s="166"/>
      <c r="AO1697" s="166"/>
      <c r="AP1697" s="166"/>
      <c r="AQ1697" s="166"/>
      <c r="AR1697" s="166"/>
      <c r="AS1697" s="166"/>
      <c r="AT1697" s="166"/>
      <c r="AU1697" s="166"/>
      <c r="AV1697" s="166"/>
      <c r="AW1697" s="166"/>
      <c r="AX1697" s="166"/>
      <c r="AY1697" s="166"/>
      <c r="AZ1697" s="166"/>
      <c r="BA1697" s="166"/>
      <c r="BB1697" s="166"/>
      <c r="BC1697" s="166"/>
      <c r="BD1697" s="166"/>
      <c r="BE1697" s="166"/>
      <c r="BF1697" s="166"/>
      <c r="BG1697" s="166"/>
      <c r="BH1697" s="166"/>
    </row>
    <row r="1698" spans="1:60" ht="12.75" outlineLevel="1">
      <c r="A1698" s="157">
        <v>642</v>
      </c>
      <c r="B1698" s="158" t="s">
        <v>2342</v>
      </c>
      <c r="C1698" s="159" t="s">
        <v>2330</v>
      </c>
      <c r="D1698" s="160" t="s">
        <v>2343</v>
      </c>
      <c r="E1698" s="161">
        <v>20</v>
      </c>
      <c r="F1698" s="162"/>
      <c r="G1698" s="163">
        <f t="shared" si="98"/>
        <v>0</v>
      </c>
      <c r="H1698" s="164"/>
      <c r="I1698" s="165">
        <f t="shared" si="99"/>
        <v>0</v>
      </c>
      <c r="J1698" s="164"/>
      <c r="K1698" s="165">
        <f t="shared" si="100"/>
        <v>0</v>
      </c>
      <c r="L1698" s="165">
        <v>21</v>
      </c>
      <c r="M1698" s="165">
        <f t="shared" si="101"/>
        <v>0</v>
      </c>
      <c r="N1698" s="165">
        <v>0</v>
      </c>
      <c r="O1698" s="165">
        <f t="shared" si="102"/>
        <v>0</v>
      </c>
      <c r="P1698" s="165">
        <v>0</v>
      </c>
      <c r="Q1698" s="165">
        <f t="shared" si="103"/>
        <v>0</v>
      </c>
      <c r="R1698" s="165"/>
      <c r="S1698" s="165" t="s">
        <v>243</v>
      </c>
      <c r="T1698" s="165" t="s">
        <v>221</v>
      </c>
      <c r="U1698" s="165">
        <v>0</v>
      </c>
      <c r="V1698" s="165">
        <f t="shared" si="104"/>
        <v>0</v>
      </c>
      <c r="W1698" s="165"/>
      <c r="X1698" s="166"/>
      <c r="Y1698" s="166"/>
      <c r="Z1698" s="166"/>
      <c r="AA1698" s="166"/>
      <c r="AB1698" s="166"/>
      <c r="AC1698" s="166"/>
      <c r="AD1698" s="166"/>
      <c r="AE1698" s="166"/>
      <c r="AF1698" s="166"/>
      <c r="AG1698" s="166" t="s">
        <v>282</v>
      </c>
      <c r="AH1698" s="166"/>
      <c r="AI1698" s="166"/>
      <c r="AJ1698" s="166"/>
      <c r="AK1698" s="166"/>
      <c r="AL1698" s="166"/>
      <c r="AM1698" s="166"/>
      <c r="AN1698" s="166"/>
      <c r="AO1698" s="166"/>
      <c r="AP1698" s="166"/>
      <c r="AQ1698" s="166"/>
      <c r="AR1698" s="166"/>
      <c r="AS1698" s="166"/>
      <c r="AT1698" s="166"/>
      <c r="AU1698" s="166"/>
      <c r="AV1698" s="166"/>
      <c r="AW1698" s="166"/>
      <c r="AX1698" s="166"/>
      <c r="AY1698" s="166"/>
      <c r="AZ1698" s="166"/>
      <c r="BA1698" s="166"/>
      <c r="BB1698" s="166"/>
      <c r="BC1698" s="166"/>
      <c r="BD1698" s="166"/>
      <c r="BE1698" s="166"/>
      <c r="BF1698" s="166"/>
      <c r="BG1698" s="166"/>
      <c r="BH1698" s="166"/>
    </row>
    <row r="1699" spans="1:60" ht="12.75" outlineLevel="1">
      <c r="A1699" s="157">
        <v>643</v>
      </c>
      <c r="B1699" s="158" t="s">
        <v>2344</v>
      </c>
      <c r="C1699" s="159" t="s">
        <v>2334</v>
      </c>
      <c r="D1699" s="160" t="s">
        <v>1577</v>
      </c>
      <c r="E1699" s="161">
        <v>28</v>
      </c>
      <c r="F1699" s="162"/>
      <c r="G1699" s="163">
        <f t="shared" si="98"/>
        <v>0</v>
      </c>
      <c r="H1699" s="164"/>
      <c r="I1699" s="165">
        <f t="shared" si="99"/>
        <v>0</v>
      </c>
      <c r="J1699" s="164"/>
      <c r="K1699" s="165">
        <f t="shared" si="100"/>
        <v>0</v>
      </c>
      <c r="L1699" s="165">
        <v>21</v>
      </c>
      <c r="M1699" s="165">
        <f t="shared" si="101"/>
        <v>0</v>
      </c>
      <c r="N1699" s="165">
        <v>0</v>
      </c>
      <c r="O1699" s="165">
        <f t="shared" si="102"/>
        <v>0</v>
      </c>
      <c r="P1699" s="165">
        <v>0</v>
      </c>
      <c r="Q1699" s="165">
        <f t="shared" si="103"/>
        <v>0</v>
      </c>
      <c r="R1699" s="165"/>
      <c r="S1699" s="165" t="s">
        <v>243</v>
      </c>
      <c r="T1699" s="165" t="s">
        <v>221</v>
      </c>
      <c r="U1699" s="165">
        <v>0</v>
      </c>
      <c r="V1699" s="165">
        <f t="shared" si="104"/>
        <v>0</v>
      </c>
      <c r="W1699" s="165"/>
      <c r="X1699" s="166"/>
      <c r="Y1699" s="166"/>
      <c r="Z1699" s="166"/>
      <c r="AA1699" s="166"/>
      <c r="AB1699" s="166"/>
      <c r="AC1699" s="166"/>
      <c r="AD1699" s="166"/>
      <c r="AE1699" s="166"/>
      <c r="AF1699" s="166"/>
      <c r="AG1699" s="166" t="s">
        <v>282</v>
      </c>
      <c r="AH1699" s="166"/>
      <c r="AI1699" s="166"/>
      <c r="AJ1699" s="166"/>
      <c r="AK1699" s="166"/>
      <c r="AL1699" s="166"/>
      <c r="AM1699" s="166"/>
      <c r="AN1699" s="166"/>
      <c r="AO1699" s="166"/>
      <c r="AP1699" s="166"/>
      <c r="AQ1699" s="166"/>
      <c r="AR1699" s="166"/>
      <c r="AS1699" s="166"/>
      <c r="AT1699" s="166"/>
      <c r="AU1699" s="166"/>
      <c r="AV1699" s="166"/>
      <c r="AW1699" s="166"/>
      <c r="AX1699" s="166"/>
      <c r="AY1699" s="166"/>
      <c r="AZ1699" s="166"/>
      <c r="BA1699" s="166"/>
      <c r="BB1699" s="166"/>
      <c r="BC1699" s="166"/>
      <c r="BD1699" s="166"/>
      <c r="BE1699" s="166"/>
      <c r="BF1699" s="166"/>
      <c r="BG1699" s="166"/>
      <c r="BH1699" s="166"/>
    </row>
    <row r="1700" spans="1:60" ht="12.75" outlineLevel="1">
      <c r="A1700" s="157">
        <v>644</v>
      </c>
      <c r="B1700" s="158" t="s">
        <v>2345</v>
      </c>
      <c r="C1700" s="159" t="s">
        <v>2336</v>
      </c>
      <c r="D1700" s="160" t="s">
        <v>288</v>
      </c>
      <c r="E1700" s="161">
        <v>50</v>
      </c>
      <c r="F1700" s="162"/>
      <c r="G1700" s="163">
        <f t="shared" si="98"/>
        <v>0</v>
      </c>
      <c r="H1700" s="164"/>
      <c r="I1700" s="165">
        <f t="shared" si="99"/>
        <v>0</v>
      </c>
      <c r="J1700" s="164"/>
      <c r="K1700" s="165">
        <f t="shared" si="100"/>
        <v>0</v>
      </c>
      <c r="L1700" s="165">
        <v>21</v>
      </c>
      <c r="M1700" s="165">
        <f t="shared" si="101"/>
        <v>0</v>
      </c>
      <c r="N1700" s="165">
        <v>0</v>
      </c>
      <c r="O1700" s="165">
        <f t="shared" si="102"/>
        <v>0</v>
      </c>
      <c r="P1700" s="165">
        <v>0</v>
      </c>
      <c r="Q1700" s="165">
        <f t="shared" si="103"/>
        <v>0</v>
      </c>
      <c r="R1700" s="165"/>
      <c r="S1700" s="165" t="s">
        <v>243</v>
      </c>
      <c r="T1700" s="165" t="s">
        <v>221</v>
      </c>
      <c r="U1700" s="165">
        <v>0</v>
      </c>
      <c r="V1700" s="165">
        <f t="shared" si="104"/>
        <v>0</v>
      </c>
      <c r="W1700" s="165"/>
      <c r="X1700" s="166"/>
      <c r="Y1700" s="166"/>
      <c r="Z1700" s="166"/>
      <c r="AA1700" s="166"/>
      <c r="AB1700" s="166"/>
      <c r="AC1700" s="166"/>
      <c r="AD1700" s="166"/>
      <c r="AE1700" s="166"/>
      <c r="AF1700" s="166"/>
      <c r="AG1700" s="166" t="s">
        <v>282</v>
      </c>
      <c r="AH1700" s="166"/>
      <c r="AI1700" s="166"/>
      <c r="AJ1700" s="166"/>
      <c r="AK1700" s="166"/>
      <c r="AL1700" s="166"/>
      <c r="AM1700" s="166"/>
      <c r="AN1700" s="166"/>
      <c r="AO1700" s="166"/>
      <c r="AP1700" s="166"/>
      <c r="AQ1700" s="166"/>
      <c r="AR1700" s="166"/>
      <c r="AS1700" s="166"/>
      <c r="AT1700" s="166"/>
      <c r="AU1700" s="166"/>
      <c r="AV1700" s="166"/>
      <c r="AW1700" s="166"/>
      <c r="AX1700" s="166"/>
      <c r="AY1700" s="166"/>
      <c r="AZ1700" s="166"/>
      <c r="BA1700" s="166"/>
      <c r="BB1700" s="166"/>
      <c r="BC1700" s="166"/>
      <c r="BD1700" s="166"/>
      <c r="BE1700" s="166"/>
      <c r="BF1700" s="166"/>
      <c r="BG1700" s="166"/>
      <c r="BH1700" s="166"/>
    </row>
    <row r="1701" spans="1:60" ht="12.75" outlineLevel="1">
      <c r="A1701" s="157">
        <v>645</v>
      </c>
      <c r="B1701" s="158" t="s">
        <v>2346</v>
      </c>
      <c r="C1701" s="159" t="s">
        <v>2338</v>
      </c>
      <c r="D1701" s="160" t="s">
        <v>288</v>
      </c>
      <c r="E1701" s="161">
        <v>52</v>
      </c>
      <c r="F1701" s="162"/>
      <c r="G1701" s="163">
        <f t="shared" si="98"/>
        <v>0</v>
      </c>
      <c r="H1701" s="164"/>
      <c r="I1701" s="165">
        <f t="shared" si="99"/>
        <v>0</v>
      </c>
      <c r="J1701" s="164"/>
      <c r="K1701" s="165">
        <f t="shared" si="100"/>
        <v>0</v>
      </c>
      <c r="L1701" s="165">
        <v>21</v>
      </c>
      <c r="M1701" s="165">
        <f t="shared" si="101"/>
        <v>0</v>
      </c>
      <c r="N1701" s="165">
        <v>0</v>
      </c>
      <c r="O1701" s="165">
        <f t="shared" si="102"/>
        <v>0</v>
      </c>
      <c r="P1701" s="165">
        <v>0</v>
      </c>
      <c r="Q1701" s="165">
        <f t="shared" si="103"/>
        <v>0</v>
      </c>
      <c r="R1701" s="165"/>
      <c r="S1701" s="165" t="s">
        <v>243</v>
      </c>
      <c r="T1701" s="165" t="s">
        <v>221</v>
      </c>
      <c r="U1701" s="165">
        <v>0</v>
      </c>
      <c r="V1701" s="165">
        <f t="shared" si="104"/>
        <v>0</v>
      </c>
      <c r="W1701" s="165"/>
      <c r="X1701" s="166"/>
      <c r="Y1701" s="166"/>
      <c r="Z1701" s="166"/>
      <c r="AA1701" s="166"/>
      <c r="AB1701" s="166"/>
      <c r="AC1701" s="166"/>
      <c r="AD1701" s="166"/>
      <c r="AE1701" s="166"/>
      <c r="AF1701" s="166"/>
      <c r="AG1701" s="166" t="s">
        <v>840</v>
      </c>
      <c r="AH1701" s="166"/>
      <c r="AI1701" s="166"/>
      <c r="AJ1701" s="166"/>
      <c r="AK1701" s="166"/>
      <c r="AL1701" s="166"/>
      <c r="AM1701" s="166"/>
      <c r="AN1701" s="166"/>
      <c r="AO1701" s="166"/>
      <c r="AP1701" s="166"/>
      <c r="AQ1701" s="166"/>
      <c r="AR1701" s="166"/>
      <c r="AS1701" s="166"/>
      <c r="AT1701" s="166"/>
      <c r="AU1701" s="166"/>
      <c r="AV1701" s="166"/>
      <c r="AW1701" s="166"/>
      <c r="AX1701" s="166"/>
      <c r="AY1701" s="166"/>
      <c r="AZ1701" s="166"/>
      <c r="BA1701" s="166"/>
      <c r="BB1701" s="166"/>
      <c r="BC1701" s="166"/>
      <c r="BD1701" s="166"/>
      <c r="BE1701" s="166"/>
      <c r="BF1701" s="166"/>
      <c r="BG1701" s="166"/>
      <c r="BH1701" s="166"/>
    </row>
    <row r="1702" spans="1:33" ht="12.75">
      <c r="A1702" s="149" t="s">
        <v>214</v>
      </c>
      <c r="B1702" s="150" t="s">
        <v>174</v>
      </c>
      <c r="C1702" s="151" t="s">
        <v>175</v>
      </c>
      <c r="D1702" s="152"/>
      <c r="E1702" s="153"/>
      <c r="F1702" s="154"/>
      <c r="G1702" s="155">
        <f>SUMIF(AG1703:AG1706,"&lt;&gt;NOR",G1703:G1706)</f>
        <v>0</v>
      </c>
      <c r="H1702" s="156"/>
      <c r="I1702" s="156">
        <f>SUM(I1703:I1706)</f>
        <v>0</v>
      </c>
      <c r="J1702" s="156"/>
      <c r="K1702" s="156">
        <f>SUM(K1703:K1706)</f>
        <v>0</v>
      </c>
      <c r="L1702" s="156"/>
      <c r="M1702" s="156">
        <f>SUM(M1703:M1706)</f>
        <v>0</v>
      </c>
      <c r="N1702" s="156"/>
      <c r="O1702" s="156">
        <f>SUM(O1703:O1706)</f>
        <v>0</v>
      </c>
      <c r="P1702" s="156"/>
      <c r="Q1702" s="156">
        <f>SUM(Q1703:Q1706)</f>
        <v>0</v>
      </c>
      <c r="R1702" s="156"/>
      <c r="S1702" s="156"/>
      <c r="T1702" s="156"/>
      <c r="U1702" s="156"/>
      <c r="V1702" s="156">
        <f>SUM(V1703:V1706)</f>
        <v>0</v>
      </c>
      <c r="W1702" s="156"/>
      <c r="AG1702" s="1" t="s">
        <v>215</v>
      </c>
    </row>
    <row r="1703" spans="1:60" ht="22.5" outlineLevel="1">
      <c r="A1703" s="157">
        <v>646</v>
      </c>
      <c r="B1703" s="158" t="s">
        <v>2347</v>
      </c>
      <c r="C1703" s="159" t="s">
        <v>2348</v>
      </c>
      <c r="D1703" s="160" t="s">
        <v>2343</v>
      </c>
      <c r="E1703" s="161">
        <v>1</v>
      </c>
      <c r="F1703" s="162"/>
      <c r="G1703" s="163">
        <f>ROUND(E1703*F1703,2)</f>
        <v>0</v>
      </c>
      <c r="H1703" s="164"/>
      <c r="I1703" s="165">
        <f>ROUND(E1703*H1703,2)</f>
        <v>0</v>
      </c>
      <c r="J1703" s="164"/>
      <c r="K1703" s="165">
        <f>ROUND(E1703*J1703,2)</f>
        <v>0</v>
      </c>
      <c r="L1703" s="165">
        <v>21</v>
      </c>
      <c r="M1703" s="165">
        <f>G1703*(1+L1703/100)</f>
        <v>0</v>
      </c>
      <c r="N1703" s="165">
        <v>0</v>
      </c>
      <c r="O1703" s="165">
        <f>ROUND(E1703*N1703,2)</f>
        <v>0</v>
      </c>
      <c r="P1703" s="165">
        <v>0</v>
      </c>
      <c r="Q1703" s="165">
        <f>ROUND(E1703*P1703,2)</f>
        <v>0</v>
      </c>
      <c r="R1703" s="165"/>
      <c r="S1703" s="165" t="s">
        <v>243</v>
      </c>
      <c r="T1703" s="165" t="s">
        <v>221</v>
      </c>
      <c r="U1703" s="165">
        <v>0</v>
      </c>
      <c r="V1703" s="165">
        <f>ROUND(E1703*U1703,2)</f>
        <v>0</v>
      </c>
      <c r="W1703" s="165"/>
      <c r="X1703" s="166"/>
      <c r="Y1703" s="166"/>
      <c r="Z1703" s="166"/>
      <c r="AA1703" s="166"/>
      <c r="AB1703" s="166"/>
      <c r="AC1703" s="166"/>
      <c r="AD1703" s="166"/>
      <c r="AE1703" s="166"/>
      <c r="AF1703" s="166"/>
      <c r="AG1703" s="166" t="s">
        <v>282</v>
      </c>
      <c r="AH1703" s="166"/>
      <c r="AI1703" s="166"/>
      <c r="AJ1703" s="166"/>
      <c r="AK1703" s="166"/>
      <c r="AL1703" s="166"/>
      <c r="AM1703" s="166"/>
      <c r="AN1703" s="166"/>
      <c r="AO1703" s="166"/>
      <c r="AP1703" s="166"/>
      <c r="AQ1703" s="166"/>
      <c r="AR1703" s="166"/>
      <c r="AS1703" s="166"/>
      <c r="AT1703" s="166"/>
      <c r="AU1703" s="166"/>
      <c r="AV1703" s="166"/>
      <c r="AW1703" s="166"/>
      <c r="AX1703" s="166"/>
      <c r="AY1703" s="166"/>
      <c r="AZ1703" s="166"/>
      <c r="BA1703" s="166"/>
      <c r="BB1703" s="166"/>
      <c r="BC1703" s="166"/>
      <c r="BD1703" s="166"/>
      <c r="BE1703" s="166"/>
      <c r="BF1703" s="166"/>
      <c r="BG1703" s="166"/>
      <c r="BH1703" s="166"/>
    </row>
    <row r="1704" spans="1:60" ht="12.75" outlineLevel="1">
      <c r="A1704" s="157">
        <v>647</v>
      </c>
      <c r="B1704" s="158" t="s">
        <v>2349</v>
      </c>
      <c r="C1704" s="159" t="s">
        <v>2350</v>
      </c>
      <c r="D1704" s="160" t="s">
        <v>294</v>
      </c>
      <c r="E1704" s="161">
        <v>15</v>
      </c>
      <c r="F1704" s="162"/>
      <c r="G1704" s="163">
        <f>ROUND(E1704*F1704,2)</f>
        <v>0</v>
      </c>
      <c r="H1704" s="164"/>
      <c r="I1704" s="165">
        <f>ROUND(E1704*H1704,2)</f>
        <v>0</v>
      </c>
      <c r="J1704" s="164"/>
      <c r="K1704" s="165">
        <f>ROUND(E1704*J1704,2)</f>
        <v>0</v>
      </c>
      <c r="L1704" s="165">
        <v>21</v>
      </c>
      <c r="M1704" s="165">
        <f>G1704*(1+L1704/100)</f>
        <v>0</v>
      </c>
      <c r="N1704" s="165">
        <v>0</v>
      </c>
      <c r="O1704" s="165">
        <f>ROUND(E1704*N1704,2)</f>
        <v>0</v>
      </c>
      <c r="P1704" s="165">
        <v>0</v>
      </c>
      <c r="Q1704" s="165">
        <f>ROUND(E1704*P1704,2)</f>
        <v>0</v>
      </c>
      <c r="R1704" s="165"/>
      <c r="S1704" s="165" t="s">
        <v>243</v>
      </c>
      <c r="T1704" s="165" t="s">
        <v>221</v>
      </c>
      <c r="U1704" s="165">
        <v>0</v>
      </c>
      <c r="V1704" s="165">
        <f>ROUND(E1704*U1704,2)</f>
        <v>0</v>
      </c>
      <c r="W1704" s="165"/>
      <c r="X1704" s="166"/>
      <c r="Y1704" s="166"/>
      <c r="Z1704" s="166"/>
      <c r="AA1704" s="166"/>
      <c r="AB1704" s="166"/>
      <c r="AC1704" s="166"/>
      <c r="AD1704" s="166"/>
      <c r="AE1704" s="166"/>
      <c r="AF1704" s="166"/>
      <c r="AG1704" s="166" t="s">
        <v>282</v>
      </c>
      <c r="AH1704" s="166"/>
      <c r="AI1704" s="166"/>
      <c r="AJ1704" s="166"/>
      <c r="AK1704" s="166"/>
      <c r="AL1704" s="166"/>
      <c r="AM1704" s="166"/>
      <c r="AN1704" s="166"/>
      <c r="AO1704" s="166"/>
      <c r="AP1704" s="166"/>
      <c r="AQ1704" s="166"/>
      <c r="AR1704" s="166"/>
      <c r="AS1704" s="166"/>
      <c r="AT1704" s="166"/>
      <c r="AU1704" s="166"/>
      <c r="AV1704" s="166"/>
      <c r="AW1704" s="166"/>
      <c r="AX1704" s="166"/>
      <c r="AY1704" s="166"/>
      <c r="AZ1704" s="166"/>
      <c r="BA1704" s="166"/>
      <c r="BB1704" s="166"/>
      <c r="BC1704" s="166"/>
      <c r="BD1704" s="166"/>
      <c r="BE1704" s="166"/>
      <c r="BF1704" s="166"/>
      <c r="BG1704" s="166"/>
      <c r="BH1704" s="166"/>
    </row>
    <row r="1705" spans="1:60" ht="12.75" outlineLevel="1">
      <c r="A1705" s="157">
        <v>648</v>
      </c>
      <c r="B1705" s="158" t="s">
        <v>2351</v>
      </c>
      <c r="C1705" s="159" t="s">
        <v>2352</v>
      </c>
      <c r="D1705" s="160" t="s">
        <v>1577</v>
      </c>
      <c r="E1705" s="161">
        <v>80</v>
      </c>
      <c r="F1705" s="162"/>
      <c r="G1705" s="163">
        <f>ROUND(E1705*F1705,2)</f>
        <v>0</v>
      </c>
      <c r="H1705" s="164"/>
      <c r="I1705" s="165">
        <f>ROUND(E1705*H1705,2)</f>
        <v>0</v>
      </c>
      <c r="J1705" s="164"/>
      <c r="K1705" s="165">
        <f>ROUND(E1705*J1705,2)</f>
        <v>0</v>
      </c>
      <c r="L1705" s="165">
        <v>21</v>
      </c>
      <c r="M1705" s="165">
        <f>G1705*(1+L1705/100)</f>
        <v>0</v>
      </c>
      <c r="N1705" s="165">
        <v>0</v>
      </c>
      <c r="O1705" s="165">
        <f>ROUND(E1705*N1705,2)</f>
        <v>0</v>
      </c>
      <c r="P1705" s="165">
        <v>0</v>
      </c>
      <c r="Q1705" s="165">
        <f>ROUND(E1705*P1705,2)</f>
        <v>0</v>
      </c>
      <c r="R1705" s="165"/>
      <c r="S1705" s="165" t="s">
        <v>243</v>
      </c>
      <c r="T1705" s="165" t="s">
        <v>221</v>
      </c>
      <c r="U1705" s="165">
        <v>0</v>
      </c>
      <c r="V1705" s="165">
        <f>ROUND(E1705*U1705,2)</f>
        <v>0</v>
      </c>
      <c r="W1705" s="165"/>
      <c r="X1705" s="166"/>
      <c r="Y1705" s="166"/>
      <c r="Z1705" s="166"/>
      <c r="AA1705" s="166"/>
      <c r="AB1705" s="166"/>
      <c r="AC1705" s="166"/>
      <c r="AD1705" s="166"/>
      <c r="AE1705" s="166"/>
      <c r="AF1705" s="166"/>
      <c r="AG1705" s="166" t="s">
        <v>282</v>
      </c>
      <c r="AH1705" s="166"/>
      <c r="AI1705" s="166"/>
      <c r="AJ1705" s="166"/>
      <c r="AK1705" s="166"/>
      <c r="AL1705" s="166"/>
      <c r="AM1705" s="166"/>
      <c r="AN1705" s="166"/>
      <c r="AO1705" s="166"/>
      <c r="AP1705" s="166"/>
      <c r="AQ1705" s="166"/>
      <c r="AR1705" s="166"/>
      <c r="AS1705" s="166"/>
      <c r="AT1705" s="166"/>
      <c r="AU1705" s="166"/>
      <c r="AV1705" s="166"/>
      <c r="AW1705" s="166"/>
      <c r="AX1705" s="166"/>
      <c r="AY1705" s="166"/>
      <c r="AZ1705" s="166"/>
      <c r="BA1705" s="166"/>
      <c r="BB1705" s="166"/>
      <c r="BC1705" s="166"/>
      <c r="BD1705" s="166"/>
      <c r="BE1705" s="166"/>
      <c r="BF1705" s="166"/>
      <c r="BG1705" s="166"/>
      <c r="BH1705" s="166"/>
    </row>
    <row r="1706" spans="1:60" ht="12.75" outlineLevel="1">
      <c r="A1706" s="157">
        <v>649</v>
      </c>
      <c r="B1706" s="158" t="s">
        <v>2353</v>
      </c>
      <c r="C1706" s="159" t="s">
        <v>2354</v>
      </c>
      <c r="D1706" s="160" t="s">
        <v>288</v>
      </c>
      <c r="E1706" s="161">
        <v>10</v>
      </c>
      <c r="F1706" s="162"/>
      <c r="G1706" s="163">
        <f>ROUND(E1706*F1706,2)</f>
        <v>0</v>
      </c>
      <c r="H1706" s="164"/>
      <c r="I1706" s="165">
        <f>ROUND(E1706*H1706,2)</f>
        <v>0</v>
      </c>
      <c r="J1706" s="164"/>
      <c r="K1706" s="165">
        <f>ROUND(E1706*J1706,2)</f>
        <v>0</v>
      </c>
      <c r="L1706" s="165">
        <v>21</v>
      </c>
      <c r="M1706" s="165">
        <f>G1706*(1+L1706/100)</f>
        <v>0</v>
      </c>
      <c r="N1706" s="165">
        <v>0</v>
      </c>
      <c r="O1706" s="165">
        <f>ROUND(E1706*N1706,2)</f>
        <v>0</v>
      </c>
      <c r="P1706" s="165">
        <v>0</v>
      </c>
      <c r="Q1706" s="165">
        <f>ROUND(E1706*P1706,2)</f>
        <v>0</v>
      </c>
      <c r="R1706" s="165"/>
      <c r="S1706" s="165" t="s">
        <v>243</v>
      </c>
      <c r="T1706" s="165" t="s">
        <v>221</v>
      </c>
      <c r="U1706" s="165">
        <v>0</v>
      </c>
      <c r="V1706" s="165">
        <f>ROUND(E1706*U1706,2)</f>
        <v>0</v>
      </c>
      <c r="W1706" s="165"/>
      <c r="X1706" s="166"/>
      <c r="Y1706" s="166"/>
      <c r="Z1706" s="166"/>
      <c r="AA1706" s="166"/>
      <c r="AB1706" s="166"/>
      <c r="AC1706" s="166"/>
      <c r="AD1706" s="166"/>
      <c r="AE1706" s="166"/>
      <c r="AF1706" s="166"/>
      <c r="AG1706" s="166" t="s">
        <v>282</v>
      </c>
      <c r="AH1706" s="166"/>
      <c r="AI1706" s="166"/>
      <c r="AJ1706" s="166"/>
      <c r="AK1706" s="166"/>
      <c r="AL1706" s="166"/>
      <c r="AM1706" s="166"/>
      <c r="AN1706" s="166"/>
      <c r="AO1706" s="166"/>
      <c r="AP1706" s="166"/>
      <c r="AQ1706" s="166"/>
      <c r="AR1706" s="166"/>
      <c r="AS1706" s="166"/>
      <c r="AT1706" s="166"/>
      <c r="AU1706" s="166"/>
      <c r="AV1706" s="166"/>
      <c r="AW1706" s="166"/>
      <c r="AX1706" s="166"/>
      <c r="AY1706" s="166"/>
      <c r="AZ1706" s="166"/>
      <c r="BA1706" s="166"/>
      <c r="BB1706" s="166"/>
      <c r="BC1706" s="166"/>
      <c r="BD1706" s="166"/>
      <c r="BE1706" s="166"/>
      <c r="BF1706" s="166"/>
      <c r="BG1706" s="166"/>
      <c r="BH1706" s="166"/>
    </row>
    <row r="1707" spans="1:33" ht="12.75">
      <c r="A1707" s="149" t="s">
        <v>214</v>
      </c>
      <c r="B1707" s="150" t="s">
        <v>176</v>
      </c>
      <c r="C1707" s="151" t="s">
        <v>177</v>
      </c>
      <c r="D1707" s="152"/>
      <c r="E1707" s="153"/>
      <c r="F1707" s="154"/>
      <c r="G1707" s="155">
        <f>SUMIF(AG1708:AG1711,"&lt;&gt;NOR",G1708:G1711)</f>
        <v>0</v>
      </c>
      <c r="H1707" s="156"/>
      <c r="I1707" s="156">
        <f>SUM(I1708:I1711)</f>
        <v>0</v>
      </c>
      <c r="J1707" s="156"/>
      <c r="K1707" s="156">
        <f>SUM(K1708:K1711)</f>
        <v>0</v>
      </c>
      <c r="L1707" s="156"/>
      <c r="M1707" s="156">
        <f>SUM(M1708:M1711)</f>
        <v>0</v>
      </c>
      <c r="N1707" s="156"/>
      <c r="O1707" s="156">
        <f>SUM(O1708:O1711)</f>
        <v>0</v>
      </c>
      <c r="P1707" s="156"/>
      <c r="Q1707" s="156">
        <f>SUM(Q1708:Q1711)</f>
        <v>0</v>
      </c>
      <c r="R1707" s="156"/>
      <c r="S1707" s="156"/>
      <c r="T1707" s="156"/>
      <c r="U1707" s="156"/>
      <c r="V1707" s="156">
        <f>SUM(V1708:V1711)</f>
        <v>0</v>
      </c>
      <c r="W1707" s="156"/>
      <c r="AG1707" s="1" t="s">
        <v>215</v>
      </c>
    </row>
    <row r="1708" spans="1:60" ht="22.5" outlineLevel="1">
      <c r="A1708" s="157">
        <v>650</v>
      </c>
      <c r="B1708" s="158" t="s">
        <v>2355</v>
      </c>
      <c r="C1708" s="159" t="s">
        <v>2348</v>
      </c>
      <c r="D1708" s="160" t="s">
        <v>2343</v>
      </c>
      <c r="E1708" s="161">
        <v>1</v>
      </c>
      <c r="F1708" s="162"/>
      <c r="G1708" s="163">
        <f>ROUND(E1708*F1708,2)</f>
        <v>0</v>
      </c>
      <c r="H1708" s="164"/>
      <c r="I1708" s="165">
        <f>ROUND(E1708*H1708,2)</f>
        <v>0</v>
      </c>
      <c r="J1708" s="164"/>
      <c r="K1708" s="165">
        <f>ROUND(E1708*J1708,2)</f>
        <v>0</v>
      </c>
      <c r="L1708" s="165">
        <v>21</v>
      </c>
      <c r="M1708" s="165">
        <f>G1708*(1+L1708/100)</f>
        <v>0</v>
      </c>
      <c r="N1708" s="165">
        <v>0</v>
      </c>
      <c r="O1708" s="165">
        <f>ROUND(E1708*N1708,2)</f>
        <v>0</v>
      </c>
      <c r="P1708" s="165">
        <v>0</v>
      </c>
      <c r="Q1708" s="165">
        <f>ROUND(E1708*P1708,2)</f>
        <v>0</v>
      </c>
      <c r="R1708" s="165"/>
      <c r="S1708" s="165" t="s">
        <v>243</v>
      </c>
      <c r="T1708" s="165" t="s">
        <v>221</v>
      </c>
      <c r="U1708" s="165">
        <v>0</v>
      </c>
      <c r="V1708" s="165">
        <f>ROUND(E1708*U1708,2)</f>
        <v>0</v>
      </c>
      <c r="W1708" s="165"/>
      <c r="X1708" s="166"/>
      <c r="Y1708" s="166"/>
      <c r="Z1708" s="166"/>
      <c r="AA1708" s="166"/>
      <c r="AB1708" s="166"/>
      <c r="AC1708" s="166"/>
      <c r="AD1708" s="166"/>
      <c r="AE1708" s="166"/>
      <c r="AF1708" s="166"/>
      <c r="AG1708" s="166" t="s">
        <v>282</v>
      </c>
      <c r="AH1708" s="166"/>
      <c r="AI1708" s="166"/>
      <c r="AJ1708" s="166"/>
      <c r="AK1708" s="166"/>
      <c r="AL1708" s="166"/>
      <c r="AM1708" s="166"/>
      <c r="AN1708" s="166"/>
      <c r="AO1708" s="166"/>
      <c r="AP1708" s="166"/>
      <c r="AQ1708" s="166"/>
      <c r="AR1708" s="166"/>
      <c r="AS1708" s="166"/>
      <c r="AT1708" s="166"/>
      <c r="AU1708" s="166"/>
      <c r="AV1708" s="166"/>
      <c r="AW1708" s="166"/>
      <c r="AX1708" s="166"/>
      <c r="AY1708" s="166"/>
      <c r="AZ1708" s="166"/>
      <c r="BA1708" s="166"/>
      <c r="BB1708" s="166"/>
      <c r="BC1708" s="166"/>
      <c r="BD1708" s="166"/>
      <c r="BE1708" s="166"/>
      <c r="BF1708" s="166"/>
      <c r="BG1708" s="166"/>
      <c r="BH1708" s="166"/>
    </row>
    <row r="1709" spans="1:60" ht="12.75" outlineLevel="1">
      <c r="A1709" s="157">
        <v>651</v>
      </c>
      <c r="B1709" s="158" t="s">
        <v>2356</v>
      </c>
      <c r="C1709" s="159" t="s">
        <v>2350</v>
      </c>
      <c r="D1709" s="160" t="s">
        <v>294</v>
      </c>
      <c r="E1709" s="161">
        <v>15</v>
      </c>
      <c r="F1709" s="162"/>
      <c r="G1709" s="163">
        <f>ROUND(E1709*F1709,2)</f>
        <v>0</v>
      </c>
      <c r="H1709" s="164"/>
      <c r="I1709" s="165">
        <f>ROUND(E1709*H1709,2)</f>
        <v>0</v>
      </c>
      <c r="J1709" s="164"/>
      <c r="K1709" s="165">
        <f>ROUND(E1709*J1709,2)</f>
        <v>0</v>
      </c>
      <c r="L1709" s="165">
        <v>21</v>
      </c>
      <c r="M1709" s="165">
        <f>G1709*(1+L1709/100)</f>
        <v>0</v>
      </c>
      <c r="N1709" s="165">
        <v>0</v>
      </c>
      <c r="O1709" s="165">
        <f>ROUND(E1709*N1709,2)</f>
        <v>0</v>
      </c>
      <c r="P1709" s="165">
        <v>0</v>
      </c>
      <c r="Q1709" s="165">
        <f>ROUND(E1709*P1709,2)</f>
        <v>0</v>
      </c>
      <c r="R1709" s="165"/>
      <c r="S1709" s="165" t="s">
        <v>243</v>
      </c>
      <c r="T1709" s="165" t="s">
        <v>221</v>
      </c>
      <c r="U1709" s="165">
        <v>0</v>
      </c>
      <c r="V1709" s="165">
        <f>ROUND(E1709*U1709,2)</f>
        <v>0</v>
      </c>
      <c r="W1709" s="165"/>
      <c r="X1709" s="166"/>
      <c r="Y1709" s="166"/>
      <c r="Z1709" s="166"/>
      <c r="AA1709" s="166"/>
      <c r="AB1709" s="166"/>
      <c r="AC1709" s="166"/>
      <c r="AD1709" s="166"/>
      <c r="AE1709" s="166"/>
      <c r="AF1709" s="166"/>
      <c r="AG1709" s="166" t="s">
        <v>282</v>
      </c>
      <c r="AH1709" s="166"/>
      <c r="AI1709" s="166"/>
      <c r="AJ1709" s="166"/>
      <c r="AK1709" s="166"/>
      <c r="AL1709" s="166"/>
      <c r="AM1709" s="166"/>
      <c r="AN1709" s="166"/>
      <c r="AO1709" s="166"/>
      <c r="AP1709" s="166"/>
      <c r="AQ1709" s="166"/>
      <c r="AR1709" s="166"/>
      <c r="AS1709" s="166"/>
      <c r="AT1709" s="166"/>
      <c r="AU1709" s="166"/>
      <c r="AV1709" s="166"/>
      <c r="AW1709" s="166"/>
      <c r="AX1709" s="166"/>
      <c r="AY1709" s="166"/>
      <c r="AZ1709" s="166"/>
      <c r="BA1709" s="166"/>
      <c r="BB1709" s="166"/>
      <c r="BC1709" s="166"/>
      <c r="BD1709" s="166"/>
      <c r="BE1709" s="166"/>
      <c r="BF1709" s="166"/>
      <c r="BG1709" s="166"/>
      <c r="BH1709" s="166"/>
    </row>
    <row r="1710" spans="1:60" ht="12.75" outlineLevel="1">
      <c r="A1710" s="157">
        <v>652</v>
      </c>
      <c r="B1710" s="158" t="s">
        <v>2357</v>
      </c>
      <c r="C1710" s="159" t="s">
        <v>2358</v>
      </c>
      <c r="D1710" s="160" t="s">
        <v>1577</v>
      </c>
      <c r="E1710" s="161">
        <v>80</v>
      </c>
      <c r="F1710" s="162"/>
      <c r="G1710" s="163">
        <f>ROUND(E1710*F1710,2)</f>
        <v>0</v>
      </c>
      <c r="H1710" s="164"/>
      <c r="I1710" s="165">
        <f>ROUND(E1710*H1710,2)</f>
        <v>0</v>
      </c>
      <c r="J1710" s="164"/>
      <c r="K1710" s="165">
        <f>ROUND(E1710*J1710,2)</f>
        <v>0</v>
      </c>
      <c r="L1710" s="165">
        <v>21</v>
      </c>
      <c r="M1710" s="165">
        <f>G1710*(1+L1710/100)</f>
        <v>0</v>
      </c>
      <c r="N1710" s="165">
        <v>0</v>
      </c>
      <c r="O1710" s="165">
        <f>ROUND(E1710*N1710,2)</f>
        <v>0</v>
      </c>
      <c r="P1710" s="165">
        <v>0</v>
      </c>
      <c r="Q1710" s="165">
        <f>ROUND(E1710*P1710,2)</f>
        <v>0</v>
      </c>
      <c r="R1710" s="165"/>
      <c r="S1710" s="165" t="s">
        <v>243</v>
      </c>
      <c r="T1710" s="165" t="s">
        <v>221</v>
      </c>
      <c r="U1710" s="165">
        <v>0</v>
      </c>
      <c r="V1710" s="165">
        <f>ROUND(E1710*U1710,2)</f>
        <v>0</v>
      </c>
      <c r="W1710" s="165"/>
      <c r="X1710" s="166"/>
      <c r="Y1710" s="166"/>
      <c r="Z1710" s="166"/>
      <c r="AA1710" s="166"/>
      <c r="AB1710" s="166"/>
      <c r="AC1710" s="166"/>
      <c r="AD1710" s="166"/>
      <c r="AE1710" s="166"/>
      <c r="AF1710" s="166"/>
      <c r="AG1710" s="166" t="s">
        <v>282</v>
      </c>
      <c r="AH1710" s="166"/>
      <c r="AI1710" s="166"/>
      <c r="AJ1710" s="166"/>
      <c r="AK1710" s="166"/>
      <c r="AL1710" s="166"/>
      <c r="AM1710" s="166"/>
      <c r="AN1710" s="166"/>
      <c r="AO1710" s="166"/>
      <c r="AP1710" s="166"/>
      <c r="AQ1710" s="166"/>
      <c r="AR1710" s="166"/>
      <c r="AS1710" s="166"/>
      <c r="AT1710" s="166"/>
      <c r="AU1710" s="166"/>
      <c r="AV1710" s="166"/>
      <c r="AW1710" s="166"/>
      <c r="AX1710" s="166"/>
      <c r="AY1710" s="166"/>
      <c r="AZ1710" s="166"/>
      <c r="BA1710" s="166"/>
      <c r="BB1710" s="166"/>
      <c r="BC1710" s="166"/>
      <c r="BD1710" s="166"/>
      <c r="BE1710" s="166"/>
      <c r="BF1710" s="166"/>
      <c r="BG1710" s="166"/>
      <c r="BH1710" s="166"/>
    </row>
    <row r="1711" spans="1:60" ht="12.75" outlineLevel="1">
      <c r="A1711" s="157">
        <v>653</v>
      </c>
      <c r="B1711" s="158" t="s">
        <v>2359</v>
      </c>
      <c r="C1711" s="159" t="s">
        <v>2354</v>
      </c>
      <c r="D1711" s="160" t="s">
        <v>288</v>
      </c>
      <c r="E1711" s="161">
        <v>10</v>
      </c>
      <c r="F1711" s="162"/>
      <c r="G1711" s="163">
        <f>ROUND(E1711*F1711,2)</f>
        <v>0</v>
      </c>
      <c r="H1711" s="164"/>
      <c r="I1711" s="165">
        <f>ROUND(E1711*H1711,2)</f>
        <v>0</v>
      </c>
      <c r="J1711" s="164"/>
      <c r="K1711" s="165">
        <f>ROUND(E1711*J1711,2)</f>
        <v>0</v>
      </c>
      <c r="L1711" s="165">
        <v>21</v>
      </c>
      <c r="M1711" s="165">
        <f>G1711*(1+L1711/100)</f>
        <v>0</v>
      </c>
      <c r="N1711" s="165">
        <v>0</v>
      </c>
      <c r="O1711" s="165">
        <f>ROUND(E1711*N1711,2)</f>
        <v>0</v>
      </c>
      <c r="P1711" s="165">
        <v>0</v>
      </c>
      <c r="Q1711" s="165">
        <f>ROUND(E1711*P1711,2)</f>
        <v>0</v>
      </c>
      <c r="R1711" s="165"/>
      <c r="S1711" s="165" t="s">
        <v>243</v>
      </c>
      <c r="T1711" s="165" t="s">
        <v>221</v>
      </c>
      <c r="U1711" s="165">
        <v>0</v>
      </c>
      <c r="V1711" s="165">
        <f>ROUND(E1711*U1711,2)</f>
        <v>0</v>
      </c>
      <c r="W1711" s="165"/>
      <c r="X1711" s="166"/>
      <c r="Y1711" s="166"/>
      <c r="Z1711" s="166"/>
      <c r="AA1711" s="166"/>
      <c r="AB1711" s="166"/>
      <c r="AC1711" s="166"/>
      <c r="AD1711" s="166"/>
      <c r="AE1711" s="166"/>
      <c r="AF1711" s="166"/>
      <c r="AG1711" s="166" t="s">
        <v>282</v>
      </c>
      <c r="AH1711" s="166"/>
      <c r="AI1711" s="166"/>
      <c r="AJ1711" s="166"/>
      <c r="AK1711" s="166"/>
      <c r="AL1711" s="166"/>
      <c r="AM1711" s="166"/>
      <c r="AN1711" s="166"/>
      <c r="AO1711" s="166"/>
      <c r="AP1711" s="166"/>
      <c r="AQ1711" s="166"/>
      <c r="AR1711" s="166"/>
      <c r="AS1711" s="166"/>
      <c r="AT1711" s="166"/>
      <c r="AU1711" s="166"/>
      <c r="AV1711" s="166"/>
      <c r="AW1711" s="166"/>
      <c r="AX1711" s="166"/>
      <c r="AY1711" s="166"/>
      <c r="AZ1711" s="166"/>
      <c r="BA1711" s="166"/>
      <c r="BB1711" s="166"/>
      <c r="BC1711" s="166"/>
      <c r="BD1711" s="166"/>
      <c r="BE1711" s="166"/>
      <c r="BF1711" s="166"/>
      <c r="BG1711" s="166"/>
      <c r="BH1711" s="166"/>
    </row>
    <row r="1712" spans="1:33" ht="12.75">
      <c r="A1712" s="149" t="s">
        <v>214</v>
      </c>
      <c r="B1712" s="150" t="s">
        <v>178</v>
      </c>
      <c r="C1712" s="151" t="s">
        <v>179</v>
      </c>
      <c r="D1712" s="152"/>
      <c r="E1712" s="153"/>
      <c r="F1712" s="154"/>
      <c r="G1712" s="155">
        <f>SUMIF(AG1713:AG1729,"&lt;&gt;NOR",G1713:G1729)</f>
        <v>0</v>
      </c>
      <c r="H1712" s="156"/>
      <c r="I1712" s="156">
        <f>SUM(I1713:I1729)</f>
        <v>0</v>
      </c>
      <c r="J1712" s="156"/>
      <c r="K1712" s="156">
        <f>SUM(K1713:K1729)</f>
        <v>0</v>
      </c>
      <c r="L1712" s="156"/>
      <c r="M1712" s="156">
        <f>SUM(M1713:M1729)</f>
        <v>0</v>
      </c>
      <c r="N1712" s="156"/>
      <c r="O1712" s="156">
        <f>SUM(O1713:O1729)</f>
        <v>0</v>
      </c>
      <c r="P1712" s="156"/>
      <c r="Q1712" s="156">
        <f>SUM(Q1713:Q1729)</f>
        <v>0</v>
      </c>
      <c r="R1712" s="156"/>
      <c r="S1712" s="156"/>
      <c r="T1712" s="156"/>
      <c r="U1712" s="156"/>
      <c r="V1712" s="156">
        <f>SUM(V1713:V1729)</f>
        <v>0</v>
      </c>
      <c r="W1712" s="156"/>
      <c r="AG1712" s="1" t="s">
        <v>215</v>
      </c>
    </row>
    <row r="1713" spans="1:60" ht="12.75" outlineLevel="1">
      <c r="A1713" s="157">
        <v>654</v>
      </c>
      <c r="B1713" s="158" t="s">
        <v>2360</v>
      </c>
      <c r="C1713" s="159" t="s">
        <v>2361</v>
      </c>
      <c r="D1713" s="160" t="s">
        <v>288</v>
      </c>
      <c r="E1713" s="161">
        <v>10</v>
      </c>
      <c r="F1713" s="162"/>
      <c r="G1713" s="163">
        <f aca="true" t="shared" si="105" ref="G1713:G1729">ROUND(E1713*F1713,2)</f>
        <v>0</v>
      </c>
      <c r="H1713" s="164"/>
      <c r="I1713" s="165">
        <f aca="true" t="shared" si="106" ref="I1713:I1729">ROUND(E1713*H1713,2)</f>
        <v>0</v>
      </c>
      <c r="J1713" s="164"/>
      <c r="K1713" s="165">
        <f aca="true" t="shared" si="107" ref="K1713:K1729">ROUND(E1713*J1713,2)</f>
        <v>0</v>
      </c>
      <c r="L1713" s="165">
        <v>21</v>
      </c>
      <c r="M1713" s="165">
        <f aca="true" t="shared" si="108" ref="M1713:M1729">G1713*(1+L1713/100)</f>
        <v>0</v>
      </c>
      <c r="N1713" s="165">
        <v>0</v>
      </c>
      <c r="O1713" s="165">
        <f aca="true" t="shared" si="109" ref="O1713:O1729">ROUND(E1713*N1713,2)</f>
        <v>0</v>
      </c>
      <c r="P1713" s="165">
        <v>0</v>
      </c>
      <c r="Q1713" s="165">
        <f aca="true" t="shared" si="110" ref="Q1713:Q1729">ROUND(E1713*P1713,2)</f>
        <v>0</v>
      </c>
      <c r="R1713" s="165"/>
      <c r="S1713" s="165" t="s">
        <v>243</v>
      </c>
      <c r="T1713" s="165" t="s">
        <v>221</v>
      </c>
      <c r="U1713" s="165">
        <v>0</v>
      </c>
      <c r="V1713" s="165">
        <f aca="true" t="shared" si="111" ref="V1713:V1729">ROUND(E1713*U1713,2)</f>
        <v>0</v>
      </c>
      <c r="W1713" s="165"/>
      <c r="X1713" s="166"/>
      <c r="Y1713" s="166"/>
      <c r="Z1713" s="166"/>
      <c r="AA1713" s="166"/>
      <c r="AB1713" s="166"/>
      <c r="AC1713" s="166"/>
      <c r="AD1713" s="166"/>
      <c r="AE1713" s="166"/>
      <c r="AF1713" s="166"/>
      <c r="AG1713" s="166" t="s">
        <v>282</v>
      </c>
      <c r="AH1713" s="166"/>
      <c r="AI1713" s="166"/>
      <c r="AJ1713" s="166"/>
      <c r="AK1713" s="166"/>
      <c r="AL1713" s="166"/>
      <c r="AM1713" s="166"/>
      <c r="AN1713" s="166"/>
      <c r="AO1713" s="166"/>
      <c r="AP1713" s="166"/>
      <c r="AQ1713" s="166"/>
      <c r="AR1713" s="166"/>
      <c r="AS1713" s="166"/>
      <c r="AT1713" s="166"/>
      <c r="AU1713" s="166"/>
      <c r="AV1713" s="166"/>
      <c r="AW1713" s="166"/>
      <c r="AX1713" s="166"/>
      <c r="AY1713" s="166"/>
      <c r="AZ1713" s="166"/>
      <c r="BA1713" s="166"/>
      <c r="BB1713" s="166"/>
      <c r="BC1713" s="166"/>
      <c r="BD1713" s="166"/>
      <c r="BE1713" s="166"/>
      <c r="BF1713" s="166"/>
      <c r="BG1713" s="166"/>
      <c r="BH1713" s="166"/>
    </row>
    <row r="1714" spans="1:60" ht="22.5" outlineLevel="1">
      <c r="A1714" s="157">
        <v>655</v>
      </c>
      <c r="B1714" s="158" t="s">
        <v>2362</v>
      </c>
      <c r="C1714" s="159" t="s">
        <v>2363</v>
      </c>
      <c r="D1714" s="160" t="s">
        <v>294</v>
      </c>
      <c r="E1714" s="161">
        <v>20</v>
      </c>
      <c r="F1714" s="162"/>
      <c r="G1714" s="163">
        <f t="shared" si="105"/>
        <v>0</v>
      </c>
      <c r="H1714" s="164"/>
      <c r="I1714" s="165">
        <f t="shared" si="106"/>
        <v>0</v>
      </c>
      <c r="J1714" s="164"/>
      <c r="K1714" s="165">
        <f t="shared" si="107"/>
        <v>0</v>
      </c>
      <c r="L1714" s="165">
        <v>21</v>
      </c>
      <c r="M1714" s="165">
        <f t="shared" si="108"/>
        <v>0</v>
      </c>
      <c r="N1714" s="165">
        <v>0</v>
      </c>
      <c r="O1714" s="165">
        <f t="shared" si="109"/>
        <v>0</v>
      </c>
      <c r="P1714" s="165">
        <v>0</v>
      </c>
      <c r="Q1714" s="165">
        <f t="shared" si="110"/>
        <v>0</v>
      </c>
      <c r="R1714" s="165"/>
      <c r="S1714" s="165" t="s">
        <v>243</v>
      </c>
      <c r="T1714" s="165" t="s">
        <v>221</v>
      </c>
      <c r="U1714" s="165">
        <v>0</v>
      </c>
      <c r="V1714" s="165">
        <f t="shared" si="111"/>
        <v>0</v>
      </c>
      <c r="W1714" s="165"/>
      <c r="X1714" s="166"/>
      <c r="Y1714" s="166"/>
      <c r="Z1714" s="166"/>
      <c r="AA1714" s="166"/>
      <c r="AB1714" s="166"/>
      <c r="AC1714" s="166"/>
      <c r="AD1714" s="166"/>
      <c r="AE1714" s="166"/>
      <c r="AF1714" s="166"/>
      <c r="AG1714" s="166" t="s">
        <v>282</v>
      </c>
      <c r="AH1714" s="166"/>
      <c r="AI1714" s="166"/>
      <c r="AJ1714" s="166"/>
      <c r="AK1714" s="166"/>
      <c r="AL1714" s="166"/>
      <c r="AM1714" s="166"/>
      <c r="AN1714" s="166"/>
      <c r="AO1714" s="166"/>
      <c r="AP1714" s="166"/>
      <c r="AQ1714" s="166"/>
      <c r="AR1714" s="166"/>
      <c r="AS1714" s="166"/>
      <c r="AT1714" s="166"/>
      <c r="AU1714" s="166"/>
      <c r="AV1714" s="166"/>
      <c r="AW1714" s="166"/>
      <c r="AX1714" s="166"/>
      <c r="AY1714" s="166"/>
      <c r="AZ1714" s="166"/>
      <c r="BA1714" s="166"/>
      <c r="BB1714" s="166"/>
      <c r="BC1714" s="166"/>
      <c r="BD1714" s="166"/>
      <c r="BE1714" s="166"/>
      <c r="BF1714" s="166"/>
      <c r="BG1714" s="166"/>
      <c r="BH1714" s="166"/>
    </row>
    <row r="1715" spans="1:60" ht="22.5" outlineLevel="1">
      <c r="A1715" s="157">
        <v>656</v>
      </c>
      <c r="B1715" s="158" t="s">
        <v>2364</v>
      </c>
      <c r="C1715" s="159" t="s">
        <v>2365</v>
      </c>
      <c r="D1715" s="160" t="s">
        <v>294</v>
      </c>
      <c r="E1715" s="161">
        <v>20</v>
      </c>
      <c r="F1715" s="162"/>
      <c r="G1715" s="163">
        <f t="shared" si="105"/>
        <v>0</v>
      </c>
      <c r="H1715" s="164"/>
      <c r="I1715" s="165">
        <f t="shared" si="106"/>
        <v>0</v>
      </c>
      <c r="J1715" s="164"/>
      <c r="K1715" s="165">
        <f t="shared" si="107"/>
        <v>0</v>
      </c>
      <c r="L1715" s="165">
        <v>21</v>
      </c>
      <c r="M1715" s="165">
        <f t="shared" si="108"/>
        <v>0</v>
      </c>
      <c r="N1715" s="165">
        <v>0</v>
      </c>
      <c r="O1715" s="165">
        <f t="shared" si="109"/>
        <v>0</v>
      </c>
      <c r="P1715" s="165">
        <v>0</v>
      </c>
      <c r="Q1715" s="165">
        <f t="shared" si="110"/>
        <v>0</v>
      </c>
      <c r="R1715" s="165"/>
      <c r="S1715" s="165" t="s">
        <v>243</v>
      </c>
      <c r="T1715" s="165" t="s">
        <v>221</v>
      </c>
      <c r="U1715" s="165">
        <v>0</v>
      </c>
      <c r="V1715" s="165">
        <f t="shared" si="111"/>
        <v>0</v>
      </c>
      <c r="W1715" s="165"/>
      <c r="X1715" s="166"/>
      <c r="Y1715" s="166"/>
      <c r="Z1715" s="166"/>
      <c r="AA1715" s="166"/>
      <c r="AB1715" s="166"/>
      <c r="AC1715" s="166"/>
      <c r="AD1715" s="166"/>
      <c r="AE1715" s="166"/>
      <c r="AF1715" s="166"/>
      <c r="AG1715" s="166" t="s">
        <v>282</v>
      </c>
      <c r="AH1715" s="166"/>
      <c r="AI1715" s="166"/>
      <c r="AJ1715" s="166"/>
      <c r="AK1715" s="166"/>
      <c r="AL1715" s="166"/>
      <c r="AM1715" s="166"/>
      <c r="AN1715" s="166"/>
      <c r="AO1715" s="166"/>
      <c r="AP1715" s="166"/>
      <c r="AQ1715" s="166"/>
      <c r="AR1715" s="166"/>
      <c r="AS1715" s="166"/>
      <c r="AT1715" s="166"/>
      <c r="AU1715" s="166"/>
      <c r="AV1715" s="166"/>
      <c r="AW1715" s="166"/>
      <c r="AX1715" s="166"/>
      <c r="AY1715" s="166"/>
      <c r="AZ1715" s="166"/>
      <c r="BA1715" s="166"/>
      <c r="BB1715" s="166"/>
      <c r="BC1715" s="166"/>
      <c r="BD1715" s="166"/>
      <c r="BE1715" s="166"/>
      <c r="BF1715" s="166"/>
      <c r="BG1715" s="166"/>
      <c r="BH1715" s="166"/>
    </row>
    <row r="1716" spans="1:60" ht="22.5" outlineLevel="1">
      <c r="A1716" s="157">
        <v>657</v>
      </c>
      <c r="B1716" s="158" t="s">
        <v>2366</v>
      </c>
      <c r="C1716" s="159" t="s">
        <v>2367</v>
      </c>
      <c r="D1716" s="160" t="s">
        <v>294</v>
      </c>
      <c r="E1716" s="161">
        <v>540</v>
      </c>
      <c r="F1716" s="162"/>
      <c r="G1716" s="163">
        <f t="shared" si="105"/>
        <v>0</v>
      </c>
      <c r="H1716" s="164"/>
      <c r="I1716" s="165">
        <f t="shared" si="106"/>
        <v>0</v>
      </c>
      <c r="J1716" s="164"/>
      <c r="K1716" s="165">
        <f t="shared" si="107"/>
        <v>0</v>
      </c>
      <c r="L1716" s="165">
        <v>21</v>
      </c>
      <c r="M1716" s="165">
        <f t="shared" si="108"/>
        <v>0</v>
      </c>
      <c r="N1716" s="165">
        <v>0</v>
      </c>
      <c r="O1716" s="165">
        <f t="shared" si="109"/>
        <v>0</v>
      </c>
      <c r="P1716" s="165">
        <v>0</v>
      </c>
      <c r="Q1716" s="165">
        <f t="shared" si="110"/>
        <v>0</v>
      </c>
      <c r="R1716" s="165"/>
      <c r="S1716" s="165" t="s">
        <v>243</v>
      </c>
      <c r="T1716" s="165" t="s">
        <v>221</v>
      </c>
      <c r="U1716" s="165">
        <v>0</v>
      </c>
      <c r="V1716" s="165">
        <f t="shared" si="111"/>
        <v>0</v>
      </c>
      <c r="W1716" s="165"/>
      <c r="X1716" s="166"/>
      <c r="Y1716" s="166"/>
      <c r="Z1716" s="166"/>
      <c r="AA1716" s="166"/>
      <c r="AB1716" s="166"/>
      <c r="AC1716" s="166"/>
      <c r="AD1716" s="166"/>
      <c r="AE1716" s="166"/>
      <c r="AF1716" s="166"/>
      <c r="AG1716" s="166" t="s">
        <v>282</v>
      </c>
      <c r="AH1716" s="166"/>
      <c r="AI1716" s="166"/>
      <c r="AJ1716" s="166"/>
      <c r="AK1716" s="166"/>
      <c r="AL1716" s="166"/>
      <c r="AM1716" s="166"/>
      <c r="AN1716" s="166"/>
      <c r="AO1716" s="166"/>
      <c r="AP1716" s="166"/>
      <c r="AQ1716" s="166"/>
      <c r="AR1716" s="166"/>
      <c r="AS1716" s="166"/>
      <c r="AT1716" s="166"/>
      <c r="AU1716" s="166"/>
      <c r="AV1716" s="166"/>
      <c r="AW1716" s="166"/>
      <c r="AX1716" s="166"/>
      <c r="AY1716" s="166"/>
      <c r="AZ1716" s="166"/>
      <c r="BA1716" s="166"/>
      <c r="BB1716" s="166"/>
      <c r="BC1716" s="166"/>
      <c r="BD1716" s="166"/>
      <c r="BE1716" s="166"/>
      <c r="BF1716" s="166"/>
      <c r="BG1716" s="166"/>
      <c r="BH1716" s="166"/>
    </row>
    <row r="1717" spans="1:60" ht="22.5" outlineLevel="1">
      <c r="A1717" s="157">
        <v>658</v>
      </c>
      <c r="B1717" s="158" t="s">
        <v>2368</v>
      </c>
      <c r="C1717" s="159" t="s">
        <v>2369</v>
      </c>
      <c r="D1717" s="160" t="s">
        <v>294</v>
      </c>
      <c r="E1717" s="161">
        <v>380</v>
      </c>
      <c r="F1717" s="162"/>
      <c r="G1717" s="163">
        <f t="shared" si="105"/>
        <v>0</v>
      </c>
      <c r="H1717" s="164"/>
      <c r="I1717" s="165">
        <f t="shared" si="106"/>
        <v>0</v>
      </c>
      <c r="J1717" s="164"/>
      <c r="K1717" s="165">
        <f t="shared" si="107"/>
        <v>0</v>
      </c>
      <c r="L1717" s="165">
        <v>21</v>
      </c>
      <c r="M1717" s="165">
        <f t="shared" si="108"/>
        <v>0</v>
      </c>
      <c r="N1717" s="165">
        <v>0</v>
      </c>
      <c r="O1717" s="165">
        <f t="shared" si="109"/>
        <v>0</v>
      </c>
      <c r="P1717" s="165">
        <v>0</v>
      </c>
      <c r="Q1717" s="165">
        <f t="shared" si="110"/>
        <v>0</v>
      </c>
      <c r="R1717" s="165"/>
      <c r="S1717" s="165" t="s">
        <v>243</v>
      </c>
      <c r="T1717" s="165" t="s">
        <v>221</v>
      </c>
      <c r="U1717" s="165">
        <v>0</v>
      </c>
      <c r="V1717" s="165">
        <f t="shared" si="111"/>
        <v>0</v>
      </c>
      <c r="W1717" s="165"/>
      <c r="X1717" s="166"/>
      <c r="Y1717" s="166"/>
      <c r="Z1717" s="166"/>
      <c r="AA1717" s="166"/>
      <c r="AB1717" s="166"/>
      <c r="AC1717" s="166"/>
      <c r="AD1717" s="166"/>
      <c r="AE1717" s="166"/>
      <c r="AF1717" s="166"/>
      <c r="AG1717" s="166" t="s">
        <v>282</v>
      </c>
      <c r="AH1717" s="166"/>
      <c r="AI1717" s="166"/>
      <c r="AJ1717" s="166"/>
      <c r="AK1717" s="166"/>
      <c r="AL1717" s="166"/>
      <c r="AM1717" s="166"/>
      <c r="AN1717" s="166"/>
      <c r="AO1717" s="166"/>
      <c r="AP1717" s="166"/>
      <c r="AQ1717" s="166"/>
      <c r="AR1717" s="166"/>
      <c r="AS1717" s="166"/>
      <c r="AT1717" s="166"/>
      <c r="AU1717" s="166"/>
      <c r="AV1717" s="166"/>
      <c r="AW1717" s="166"/>
      <c r="AX1717" s="166"/>
      <c r="AY1717" s="166"/>
      <c r="AZ1717" s="166"/>
      <c r="BA1717" s="166"/>
      <c r="BB1717" s="166"/>
      <c r="BC1717" s="166"/>
      <c r="BD1717" s="166"/>
      <c r="BE1717" s="166"/>
      <c r="BF1717" s="166"/>
      <c r="BG1717" s="166"/>
      <c r="BH1717" s="166"/>
    </row>
    <row r="1718" spans="1:60" ht="22.5" outlineLevel="1">
      <c r="A1718" s="157">
        <v>659</v>
      </c>
      <c r="B1718" s="158" t="s">
        <v>2370</v>
      </c>
      <c r="C1718" s="159" t="s">
        <v>2371</v>
      </c>
      <c r="D1718" s="160" t="s">
        <v>294</v>
      </c>
      <c r="E1718" s="161">
        <v>200</v>
      </c>
      <c r="F1718" s="162"/>
      <c r="G1718" s="163">
        <f t="shared" si="105"/>
        <v>0</v>
      </c>
      <c r="H1718" s="164"/>
      <c r="I1718" s="165">
        <f t="shared" si="106"/>
        <v>0</v>
      </c>
      <c r="J1718" s="164"/>
      <c r="K1718" s="165">
        <f t="shared" si="107"/>
        <v>0</v>
      </c>
      <c r="L1718" s="165">
        <v>21</v>
      </c>
      <c r="M1718" s="165">
        <f t="shared" si="108"/>
        <v>0</v>
      </c>
      <c r="N1718" s="165">
        <v>0</v>
      </c>
      <c r="O1718" s="165">
        <f t="shared" si="109"/>
        <v>0</v>
      </c>
      <c r="P1718" s="165">
        <v>0</v>
      </c>
      <c r="Q1718" s="165">
        <f t="shared" si="110"/>
        <v>0</v>
      </c>
      <c r="R1718" s="165"/>
      <c r="S1718" s="165" t="s">
        <v>243</v>
      </c>
      <c r="T1718" s="165" t="s">
        <v>221</v>
      </c>
      <c r="U1718" s="165">
        <v>0</v>
      </c>
      <c r="V1718" s="165">
        <f t="shared" si="111"/>
        <v>0</v>
      </c>
      <c r="W1718" s="165"/>
      <c r="X1718" s="166"/>
      <c r="Y1718" s="166"/>
      <c r="Z1718" s="166"/>
      <c r="AA1718" s="166"/>
      <c r="AB1718" s="166"/>
      <c r="AC1718" s="166"/>
      <c r="AD1718" s="166"/>
      <c r="AE1718" s="166"/>
      <c r="AF1718" s="166"/>
      <c r="AG1718" s="166" t="s">
        <v>282</v>
      </c>
      <c r="AH1718" s="166"/>
      <c r="AI1718" s="166"/>
      <c r="AJ1718" s="166"/>
      <c r="AK1718" s="166"/>
      <c r="AL1718" s="166"/>
      <c r="AM1718" s="166"/>
      <c r="AN1718" s="166"/>
      <c r="AO1718" s="166"/>
      <c r="AP1718" s="166"/>
      <c r="AQ1718" s="166"/>
      <c r="AR1718" s="166"/>
      <c r="AS1718" s="166"/>
      <c r="AT1718" s="166"/>
      <c r="AU1718" s="166"/>
      <c r="AV1718" s="166"/>
      <c r="AW1718" s="166"/>
      <c r="AX1718" s="166"/>
      <c r="AY1718" s="166"/>
      <c r="AZ1718" s="166"/>
      <c r="BA1718" s="166"/>
      <c r="BB1718" s="166"/>
      <c r="BC1718" s="166"/>
      <c r="BD1718" s="166"/>
      <c r="BE1718" s="166"/>
      <c r="BF1718" s="166"/>
      <c r="BG1718" s="166"/>
      <c r="BH1718" s="166"/>
    </row>
    <row r="1719" spans="1:60" ht="22.5" outlineLevel="1">
      <c r="A1719" s="157">
        <v>660</v>
      </c>
      <c r="B1719" s="158" t="s">
        <v>2372</v>
      </c>
      <c r="C1719" s="159" t="s">
        <v>2373</v>
      </c>
      <c r="D1719" s="160" t="s">
        <v>294</v>
      </c>
      <c r="E1719" s="161">
        <v>200</v>
      </c>
      <c r="F1719" s="162"/>
      <c r="G1719" s="163">
        <f t="shared" si="105"/>
        <v>0</v>
      </c>
      <c r="H1719" s="164"/>
      <c r="I1719" s="165">
        <f t="shared" si="106"/>
        <v>0</v>
      </c>
      <c r="J1719" s="164"/>
      <c r="K1719" s="165">
        <f t="shared" si="107"/>
        <v>0</v>
      </c>
      <c r="L1719" s="165">
        <v>21</v>
      </c>
      <c r="M1719" s="165">
        <f t="shared" si="108"/>
        <v>0</v>
      </c>
      <c r="N1719" s="165">
        <v>0</v>
      </c>
      <c r="O1719" s="165">
        <f t="shared" si="109"/>
        <v>0</v>
      </c>
      <c r="P1719" s="165">
        <v>0</v>
      </c>
      <c r="Q1719" s="165">
        <f t="shared" si="110"/>
        <v>0</v>
      </c>
      <c r="R1719" s="165"/>
      <c r="S1719" s="165" t="s">
        <v>243</v>
      </c>
      <c r="T1719" s="165" t="s">
        <v>221</v>
      </c>
      <c r="U1719" s="165">
        <v>0</v>
      </c>
      <c r="V1719" s="165">
        <f t="shared" si="111"/>
        <v>0</v>
      </c>
      <c r="W1719" s="165"/>
      <c r="X1719" s="166"/>
      <c r="Y1719" s="166"/>
      <c r="Z1719" s="166"/>
      <c r="AA1719" s="166"/>
      <c r="AB1719" s="166"/>
      <c r="AC1719" s="166"/>
      <c r="AD1719" s="166"/>
      <c r="AE1719" s="166"/>
      <c r="AF1719" s="166"/>
      <c r="AG1719" s="166" t="s">
        <v>282</v>
      </c>
      <c r="AH1719" s="166"/>
      <c r="AI1719" s="166"/>
      <c r="AJ1719" s="166"/>
      <c r="AK1719" s="166"/>
      <c r="AL1719" s="166"/>
      <c r="AM1719" s="166"/>
      <c r="AN1719" s="166"/>
      <c r="AO1719" s="166"/>
      <c r="AP1719" s="166"/>
      <c r="AQ1719" s="166"/>
      <c r="AR1719" s="166"/>
      <c r="AS1719" s="166"/>
      <c r="AT1719" s="166"/>
      <c r="AU1719" s="166"/>
      <c r="AV1719" s="166"/>
      <c r="AW1719" s="166"/>
      <c r="AX1719" s="166"/>
      <c r="AY1719" s="166"/>
      <c r="AZ1719" s="166"/>
      <c r="BA1719" s="166"/>
      <c r="BB1719" s="166"/>
      <c r="BC1719" s="166"/>
      <c r="BD1719" s="166"/>
      <c r="BE1719" s="166"/>
      <c r="BF1719" s="166"/>
      <c r="BG1719" s="166"/>
      <c r="BH1719" s="166"/>
    </row>
    <row r="1720" spans="1:60" ht="22.5" outlineLevel="1">
      <c r="A1720" s="157">
        <v>661</v>
      </c>
      <c r="B1720" s="158" t="s">
        <v>2374</v>
      </c>
      <c r="C1720" s="159" t="s">
        <v>2375</v>
      </c>
      <c r="D1720" s="160" t="s">
        <v>294</v>
      </c>
      <c r="E1720" s="161">
        <v>100</v>
      </c>
      <c r="F1720" s="162"/>
      <c r="G1720" s="163">
        <f t="shared" si="105"/>
        <v>0</v>
      </c>
      <c r="H1720" s="164"/>
      <c r="I1720" s="165">
        <f t="shared" si="106"/>
        <v>0</v>
      </c>
      <c r="J1720" s="164"/>
      <c r="K1720" s="165">
        <f t="shared" si="107"/>
        <v>0</v>
      </c>
      <c r="L1720" s="165">
        <v>21</v>
      </c>
      <c r="M1720" s="165">
        <f t="shared" si="108"/>
        <v>0</v>
      </c>
      <c r="N1720" s="165">
        <v>0</v>
      </c>
      <c r="O1720" s="165">
        <f t="shared" si="109"/>
        <v>0</v>
      </c>
      <c r="P1720" s="165">
        <v>0</v>
      </c>
      <c r="Q1720" s="165">
        <f t="shared" si="110"/>
        <v>0</v>
      </c>
      <c r="R1720" s="165"/>
      <c r="S1720" s="165" t="s">
        <v>243</v>
      </c>
      <c r="T1720" s="165" t="s">
        <v>221</v>
      </c>
      <c r="U1720" s="165">
        <v>0</v>
      </c>
      <c r="V1720" s="165">
        <f t="shared" si="111"/>
        <v>0</v>
      </c>
      <c r="W1720" s="165"/>
      <c r="X1720" s="166"/>
      <c r="Y1720" s="166"/>
      <c r="Z1720" s="166"/>
      <c r="AA1720" s="166"/>
      <c r="AB1720" s="166"/>
      <c r="AC1720" s="166"/>
      <c r="AD1720" s="166"/>
      <c r="AE1720" s="166"/>
      <c r="AF1720" s="166"/>
      <c r="AG1720" s="166" t="s">
        <v>282</v>
      </c>
      <c r="AH1720" s="166"/>
      <c r="AI1720" s="166"/>
      <c r="AJ1720" s="166"/>
      <c r="AK1720" s="166"/>
      <c r="AL1720" s="166"/>
      <c r="AM1720" s="166"/>
      <c r="AN1720" s="166"/>
      <c r="AO1720" s="166"/>
      <c r="AP1720" s="166"/>
      <c r="AQ1720" s="166"/>
      <c r="AR1720" s="166"/>
      <c r="AS1720" s="166"/>
      <c r="AT1720" s="166"/>
      <c r="AU1720" s="166"/>
      <c r="AV1720" s="166"/>
      <c r="AW1720" s="166"/>
      <c r="AX1720" s="166"/>
      <c r="AY1720" s="166"/>
      <c r="AZ1720" s="166"/>
      <c r="BA1720" s="166"/>
      <c r="BB1720" s="166"/>
      <c r="BC1720" s="166"/>
      <c r="BD1720" s="166"/>
      <c r="BE1720" s="166"/>
      <c r="BF1720" s="166"/>
      <c r="BG1720" s="166"/>
      <c r="BH1720" s="166"/>
    </row>
    <row r="1721" spans="1:60" ht="22.5" outlineLevel="1">
      <c r="A1721" s="157">
        <v>662</v>
      </c>
      <c r="B1721" s="158" t="s">
        <v>2376</v>
      </c>
      <c r="C1721" s="159" t="s">
        <v>2377</v>
      </c>
      <c r="D1721" s="160" t="s">
        <v>294</v>
      </c>
      <c r="E1721" s="161">
        <v>125</v>
      </c>
      <c r="F1721" s="162"/>
      <c r="G1721" s="163">
        <f t="shared" si="105"/>
        <v>0</v>
      </c>
      <c r="H1721" s="164"/>
      <c r="I1721" s="165">
        <f t="shared" si="106"/>
        <v>0</v>
      </c>
      <c r="J1721" s="164"/>
      <c r="K1721" s="165">
        <f t="shared" si="107"/>
        <v>0</v>
      </c>
      <c r="L1721" s="165">
        <v>21</v>
      </c>
      <c r="M1721" s="165">
        <f t="shared" si="108"/>
        <v>0</v>
      </c>
      <c r="N1721" s="165">
        <v>0</v>
      </c>
      <c r="O1721" s="165">
        <f t="shared" si="109"/>
        <v>0</v>
      </c>
      <c r="P1721" s="165">
        <v>0</v>
      </c>
      <c r="Q1721" s="165">
        <f t="shared" si="110"/>
        <v>0</v>
      </c>
      <c r="R1721" s="165"/>
      <c r="S1721" s="165" t="s">
        <v>243</v>
      </c>
      <c r="T1721" s="165" t="s">
        <v>221</v>
      </c>
      <c r="U1721" s="165">
        <v>0</v>
      </c>
      <c r="V1721" s="165">
        <f t="shared" si="111"/>
        <v>0</v>
      </c>
      <c r="W1721" s="165"/>
      <c r="X1721" s="166"/>
      <c r="Y1721" s="166"/>
      <c r="Z1721" s="166"/>
      <c r="AA1721" s="166"/>
      <c r="AB1721" s="166"/>
      <c r="AC1721" s="166"/>
      <c r="AD1721" s="166"/>
      <c r="AE1721" s="166"/>
      <c r="AF1721" s="166"/>
      <c r="AG1721" s="166" t="s">
        <v>282</v>
      </c>
      <c r="AH1721" s="166"/>
      <c r="AI1721" s="166"/>
      <c r="AJ1721" s="166"/>
      <c r="AK1721" s="166"/>
      <c r="AL1721" s="166"/>
      <c r="AM1721" s="166"/>
      <c r="AN1721" s="166"/>
      <c r="AO1721" s="166"/>
      <c r="AP1721" s="166"/>
      <c r="AQ1721" s="166"/>
      <c r="AR1721" s="166"/>
      <c r="AS1721" s="166"/>
      <c r="AT1721" s="166"/>
      <c r="AU1721" s="166"/>
      <c r="AV1721" s="166"/>
      <c r="AW1721" s="166"/>
      <c r="AX1721" s="166"/>
      <c r="AY1721" s="166"/>
      <c r="AZ1721" s="166"/>
      <c r="BA1721" s="166"/>
      <c r="BB1721" s="166"/>
      <c r="BC1721" s="166"/>
      <c r="BD1721" s="166"/>
      <c r="BE1721" s="166"/>
      <c r="BF1721" s="166"/>
      <c r="BG1721" s="166"/>
      <c r="BH1721" s="166"/>
    </row>
    <row r="1722" spans="1:60" ht="22.5" outlineLevel="1">
      <c r="A1722" s="157">
        <v>663</v>
      </c>
      <c r="B1722" s="158" t="s">
        <v>2378</v>
      </c>
      <c r="C1722" s="159" t="s">
        <v>2379</v>
      </c>
      <c r="D1722" s="160" t="s">
        <v>294</v>
      </c>
      <c r="E1722" s="161">
        <v>80</v>
      </c>
      <c r="F1722" s="162"/>
      <c r="G1722" s="163">
        <f t="shared" si="105"/>
        <v>0</v>
      </c>
      <c r="H1722" s="164"/>
      <c r="I1722" s="165">
        <f t="shared" si="106"/>
        <v>0</v>
      </c>
      <c r="J1722" s="164"/>
      <c r="K1722" s="165">
        <f t="shared" si="107"/>
        <v>0</v>
      </c>
      <c r="L1722" s="165">
        <v>21</v>
      </c>
      <c r="M1722" s="165">
        <f t="shared" si="108"/>
        <v>0</v>
      </c>
      <c r="N1722" s="165">
        <v>0</v>
      </c>
      <c r="O1722" s="165">
        <f t="shared" si="109"/>
        <v>0</v>
      </c>
      <c r="P1722" s="165">
        <v>0</v>
      </c>
      <c r="Q1722" s="165">
        <f t="shared" si="110"/>
        <v>0</v>
      </c>
      <c r="R1722" s="165"/>
      <c r="S1722" s="165" t="s">
        <v>243</v>
      </c>
      <c r="T1722" s="165" t="s">
        <v>221</v>
      </c>
      <c r="U1722" s="165">
        <v>0</v>
      </c>
      <c r="V1722" s="165">
        <f t="shared" si="111"/>
        <v>0</v>
      </c>
      <c r="W1722" s="165"/>
      <c r="X1722" s="166"/>
      <c r="Y1722" s="166"/>
      <c r="Z1722" s="166"/>
      <c r="AA1722" s="166"/>
      <c r="AB1722" s="166"/>
      <c r="AC1722" s="166"/>
      <c r="AD1722" s="166"/>
      <c r="AE1722" s="166"/>
      <c r="AF1722" s="166"/>
      <c r="AG1722" s="166" t="s">
        <v>282</v>
      </c>
      <c r="AH1722" s="166"/>
      <c r="AI1722" s="166"/>
      <c r="AJ1722" s="166"/>
      <c r="AK1722" s="166"/>
      <c r="AL1722" s="166"/>
      <c r="AM1722" s="166"/>
      <c r="AN1722" s="166"/>
      <c r="AO1722" s="166"/>
      <c r="AP1722" s="166"/>
      <c r="AQ1722" s="166"/>
      <c r="AR1722" s="166"/>
      <c r="AS1722" s="166"/>
      <c r="AT1722" s="166"/>
      <c r="AU1722" s="166"/>
      <c r="AV1722" s="166"/>
      <c r="AW1722" s="166"/>
      <c r="AX1722" s="166"/>
      <c r="AY1722" s="166"/>
      <c r="AZ1722" s="166"/>
      <c r="BA1722" s="166"/>
      <c r="BB1722" s="166"/>
      <c r="BC1722" s="166"/>
      <c r="BD1722" s="166"/>
      <c r="BE1722" s="166"/>
      <c r="BF1722" s="166"/>
      <c r="BG1722" s="166"/>
      <c r="BH1722" s="166"/>
    </row>
    <row r="1723" spans="1:60" ht="22.5" outlineLevel="1">
      <c r="A1723" s="157">
        <v>664</v>
      </c>
      <c r="B1723" s="158" t="s">
        <v>2380</v>
      </c>
      <c r="C1723" s="159" t="s">
        <v>2381</v>
      </c>
      <c r="D1723" s="160" t="s">
        <v>294</v>
      </c>
      <c r="E1723" s="161">
        <v>540</v>
      </c>
      <c r="F1723" s="162"/>
      <c r="G1723" s="163">
        <f t="shared" si="105"/>
        <v>0</v>
      </c>
      <c r="H1723" s="164"/>
      <c r="I1723" s="165">
        <f t="shared" si="106"/>
        <v>0</v>
      </c>
      <c r="J1723" s="164"/>
      <c r="K1723" s="165">
        <f t="shared" si="107"/>
        <v>0</v>
      </c>
      <c r="L1723" s="165">
        <v>21</v>
      </c>
      <c r="M1723" s="165">
        <f t="shared" si="108"/>
        <v>0</v>
      </c>
      <c r="N1723" s="165">
        <v>0</v>
      </c>
      <c r="O1723" s="165">
        <f t="shared" si="109"/>
        <v>0</v>
      </c>
      <c r="P1723" s="165">
        <v>0</v>
      </c>
      <c r="Q1723" s="165">
        <f t="shared" si="110"/>
        <v>0</v>
      </c>
      <c r="R1723" s="165"/>
      <c r="S1723" s="165" t="s">
        <v>243</v>
      </c>
      <c r="T1723" s="165" t="s">
        <v>221</v>
      </c>
      <c r="U1723" s="165">
        <v>0</v>
      </c>
      <c r="V1723" s="165">
        <f t="shared" si="111"/>
        <v>0</v>
      </c>
      <c r="W1723" s="165"/>
      <c r="X1723" s="166"/>
      <c r="Y1723" s="166"/>
      <c r="Z1723" s="166"/>
      <c r="AA1723" s="166"/>
      <c r="AB1723" s="166"/>
      <c r="AC1723" s="166"/>
      <c r="AD1723" s="166"/>
      <c r="AE1723" s="166"/>
      <c r="AF1723" s="166"/>
      <c r="AG1723" s="166" t="s">
        <v>282</v>
      </c>
      <c r="AH1723" s="166"/>
      <c r="AI1723" s="166"/>
      <c r="AJ1723" s="166"/>
      <c r="AK1723" s="166"/>
      <c r="AL1723" s="166"/>
      <c r="AM1723" s="166"/>
      <c r="AN1723" s="166"/>
      <c r="AO1723" s="166"/>
      <c r="AP1723" s="166"/>
      <c r="AQ1723" s="166"/>
      <c r="AR1723" s="166"/>
      <c r="AS1723" s="166"/>
      <c r="AT1723" s="166"/>
      <c r="AU1723" s="166"/>
      <c r="AV1723" s="166"/>
      <c r="AW1723" s="166"/>
      <c r="AX1723" s="166"/>
      <c r="AY1723" s="166"/>
      <c r="AZ1723" s="166"/>
      <c r="BA1723" s="166"/>
      <c r="BB1723" s="166"/>
      <c r="BC1723" s="166"/>
      <c r="BD1723" s="166"/>
      <c r="BE1723" s="166"/>
      <c r="BF1723" s="166"/>
      <c r="BG1723" s="166"/>
      <c r="BH1723" s="166"/>
    </row>
    <row r="1724" spans="1:60" ht="22.5" outlineLevel="1">
      <c r="A1724" s="157">
        <v>665</v>
      </c>
      <c r="B1724" s="158" t="s">
        <v>2382</v>
      </c>
      <c r="C1724" s="159" t="s">
        <v>2383</v>
      </c>
      <c r="D1724" s="160" t="s">
        <v>294</v>
      </c>
      <c r="E1724" s="161">
        <v>300</v>
      </c>
      <c r="F1724" s="162"/>
      <c r="G1724" s="163">
        <f t="shared" si="105"/>
        <v>0</v>
      </c>
      <c r="H1724" s="164"/>
      <c r="I1724" s="165">
        <f t="shared" si="106"/>
        <v>0</v>
      </c>
      <c r="J1724" s="164"/>
      <c r="K1724" s="165">
        <f t="shared" si="107"/>
        <v>0</v>
      </c>
      <c r="L1724" s="165">
        <v>21</v>
      </c>
      <c r="M1724" s="165">
        <f t="shared" si="108"/>
        <v>0</v>
      </c>
      <c r="N1724" s="165">
        <v>0</v>
      </c>
      <c r="O1724" s="165">
        <f t="shared" si="109"/>
        <v>0</v>
      </c>
      <c r="P1724" s="165">
        <v>0</v>
      </c>
      <c r="Q1724" s="165">
        <f t="shared" si="110"/>
        <v>0</v>
      </c>
      <c r="R1724" s="165"/>
      <c r="S1724" s="165" t="s">
        <v>243</v>
      </c>
      <c r="T1724" s="165" t="s">
        <v>221</v>
      </c>
      <c r="U1724" s="165">
        <v>0</v>
      </c>
      <c r="V1724" s="165">
        <f t="shared" si="111"/>
        <v>0</v>
      </c>
      <c r="W1724" s="165"/>
      <c r="X1724" s="166"/>
      <c r="Y1724" s="166"/>
      <c r="Z1724" s="166"/>
      <c r="AA1724" s="166"/>
      <c r="AB1724" s="166"/>
      <c r="AC1724" s="166"/>
      <c r="AD1724" s="166"/>
      <c r="AE1724" s="166"/>
      <c r="AF1724" s="166"/>
      <c r="AG1724" s="166" t="s">
        <v>282</v>
      </c>
      <c r="AH1724" s="166"/>
      <c r="AI1724" s="166"/>
      <c r="AJ1724" s="166"/>
      <c r="AK1724" s="166"/>
      <c r="AL1724" s="166"/>
      <c r="AM1724" s="166"/>
      <c r="AN1724" s="166"/>
      <c r="AO1724" s="166"/>
      <c r="AP1724" s="166"/>
      <c r="AQ1724" s="166"/>
      <c r="AR1724" s="166"/>
      <c r="AS1724" s="166"/>
      <c r="AT1724" s="166"/>
      <c r="AU1724" s="166"/>
      <c r="AV1724" s="166"/>
      <c r="AW1724" s="166"/>
      <c r="AX1724" s="166"/>
      <c r="AY1724" s="166"/>
      <c r="AZ1724" s="166"/>
      <c r="BA1724" s="166"/>
      <c r="BB1724" s="166"/>
      <c r="BC1724" s="166"/>
      <c r="BD1724" s="166"/>
      <c r="BE1724" s="166"/>
      <c r="BF1724" s="166"/>
      <c r="BG1724" s="166"/>
      <c r="BH1724" s="166"/>
    </row>
    <row r="1725" spans="1:60" ht="22.5" outlineLevel="1">
      <c r="A1725" s="157">
        <v>666</v>
      </c>
      <c r="B1725" s="158" t="s">
        <v>2384</v>
      </c>
      <c r="C1725" s="159" t="s">
        <v>2385</v>
      </c>
      <c r="D1725" s="160" t="s">
        <v>294</v>
      </c>
      <c r="E1725" s="161">
        <v>540</v>
      </c>
      <c r="F1725" s="162"/>
      <c r="G1725" s="163">
        <f t="shared" si="105"/>
        <v>0</v>
      </c>
      <c r="H1725" s="164"/>
      <c r="I1725" s="165">
        <f t="shared" si="106"/>
        <v>0</v>
      </c>
      <c r="J1725" s="164"/>
      <c r="K1725" s="165">
        <f t="shared" si="107"/>
        <v>0</v>
      </c>
      <c r="L1725" s="165">
        <v>21</v>
      </c>
      <c r="M1725" s="165">
        <f t="shared" si="108"/>
        <v>0</v>
      </c>
      <c r="N1725" s="165">
        <v>0</v>
      </c>
      <c r="O1725" s="165">
        <f t="shared" si="109"/>
        <v>0</v>
      </c>
      <c r="P1725" s="165">
        <v>0</v>
      </c>
      <c r="Q1725" s="165">
        <f t="shared" si="110"/>
        <v>0</v>
      </c>
      <c r="R1725" s="165"/>
      <c r="S1725" s="165" t="s">
        <v>243</v>
      </c>
      <c r="T1725" s="165" t="s">
        <v>221</v>
      </c>
      <c r="U1725" s="165">
        <v>0</v>
      </c>
      <c r="V1725" s="165">
        <f t="shared" si="111"/>
        <v>0</v>
      </c>
      <c r="W1725" s="165"/>
      <c r="X1725" s="166"/>
      <c r="Y1725" s="166"/>
      <c r="Z1725" s="166"/>
      <c r="AA1725" s="166"/>
      <c r="AB1725" s="166"/>
      <c r="AC1725" s="166"/>
      <c r="AD1725" s="166"/>
      <c r="AE1725" s="166"/>
      <c r="AF1725" s="166"/>
      <c r="AG1725" s="166" t="s">
        <v>282</v>
      </c>
      <c r="AH1725" s="166"/>
      <c r="AI1725" s="166"/>
      <c r="AJ1725" s="166"/>
      <c r="AK1725" s="166"/>
      <c r="AL1725" s="166"/>
      <c r="AM1725" s="166"/>
      <c r="AN1725" s="166"/>
      <c r="AO1725" s="166"/>
      <c r="AP1725" s="166"/>
      <c r="AQ1725" s="166"/>
      <c r="AR1725" s="166"/>
      <c r="AS1725" s="166"/>
      <c r="AT1725" s="166"/>
      <c r="AU1725" s="166"/>
      <c r="AV1725" s="166"/>
      <c r="AW1725" s="166"/>
      <c r="AX1725" s="166"/>
      <c r="AY1725" s="166"/>
      <c r="AZ1725" s="166"/>
      <c r="BA1725" s="166"/>
      <c r="BB1725" s="166"/>
      <c r="BC1725" s="166"/>
      <c r="BD1725" s="166"/>
      <c r="BE1725" s="166"/>
      <c r="BF1725" s="166"/>
      <c r="BG1725" s="166"/>
      <c r="BH1725" s="166"/>
    </row>
    <row r="1726" spans="1:60" ht="22.5" outlineLevel="1">
      <c r="A1726" s="157">
        <v>667</v>
      </c>
      <c r="B1726" s="158" t="s">
        <v>2386</v>
      </c>
      <c r="C1726" s="159" t="s">
        <v>2387</v>
      </c>
      <c r="D1726" s="160" t="s">
        <v>294</v>
      </c>
      <c r="E1726" s="161">
        <v>680</v>
      </c>
      <c r="F1726" s="162"/>
      <c r="G1726" s="163">
        <f t="shared" si="105"/>
        <v>0</v>
      </c>
      <c r="H1726" s="164"/>
      <c r="I1726" s="165">
        <f t="shared" si="106"/>
        <v>0</v>
      </c>
      <c r="J1726" s="164"/>
      <c r="K1726" s="165">
        <f t="shared" si="107"/>
        <v>0</v>
      </c>
      <c r="L1726" s="165">
        <v>21</v>
      </c>
      <c r="M1726" s="165">
        <f t="shared" si="108"/>
        <v>0</v>
      </c>
      <c r="N1726" s="165">
        <v>0</v>
      </c>
      <c r="O1726" s="165">
        <f t="shared" si="109"/>
        <v>0</v>
      </c>
      <c r="P1726" s="165">
        <v>0</v>
      </c>
      <c r="Q1726" s="165">
        <f t="shared" si="110"/>
        <v>0</v>
      </c>
      <c r="R1726" s="165"/>
      <c r="S1726" s="165" t="s">
        <v>243</v>
      </c>
      <c r="T1726" s="165" t="s">
        <v>221</v>
      </c>
      <c r="U1726" s="165">
        <v>0</v>
      </c>
      <c r="V1726" s="165">
        <f t="shared" si="111"/>
        <v>0</v>
      </c>
      <c r="W1726" s="165"/>
      <c r="X1726" s="166"/>
      <c r="Y1726" s="166"/>
      <c r="Z1726" s="166"/>
      <c r="AA1726" s="166"/>
      <c r="AB1726" s="166"/>
      <c r="AC1726" s="166"/>
      <c r="AD1726" s="166"/>
      <c r="AE1726" s="166"/>
      <c r="AF1726" s="166"/>
      <c r="AG1726" s="166" t="s">
        <v>282</v>
      </c>
      <c r="AH1726" s="166"/>
      <c r="AI1726" s="166"/>
      <c r="AJ1726" s="166"/>
      <c r="AK1726" s="166"/>
      <c r="AL1726" s="166"/>
      <c r="AM1726" s="166"/>
      <c r="AN1726" s="166"/>
      <c r="AO1726" s="166"/>
      <c r="AP1726" s="166"/>
      <c r="AQ1726" s="166"/>
      <c r="AR1726" s="166"/>
      <c r="AS1726" s="166"/>
      <c r="AT1726" s="166"/>
      <c r="AU1726" s="166"/>
      <c r="AV1726" s="166"/>
      <c r="AW1726" s="166"/>
      <c r="AX1726" s="166"/>
      <c r="AY1726" s="166"/>
      <c r="AZ1726" s="166"/>
      <c r="BA1726" s="166"/>
      <c r="BB1726" s="166"/>
      <c r="BC1726" s="166"/>
      <c r="BD1726" s="166"/>
      <c r="BE1726" s="166"/>
      <c r="BF1726" s="166"/>
      <c r="BG1726" s="166"/>
      <c r="BH1726" s="166"/>
    </row>
    <row r="1727" spans="1:60" ht="22.5" outlineLevel="1">
      <c r="A1727" s="157">
        <v>668</v>
      </c>
      <c r="B1727" s="158" t="s">
        <v>2388</v>
      </c>
      <c r="C1727" s="159" t="s">
        <v>2389</v>
      </c>
      <c r="D1727" s="160" t="s">
        <v>294</v>
      </c>
      <c r="E1727" s="161">
        <v>80</v>
      </c>
      <c r="F1727" s="162"/>
      <c r="G1727" s="163">
        <f t="shared" si="105"/>
        <v>0</v>
      </c>
      <c r="H1727" s="164"/>
      <c r="I1727" s="165">
        <f t="shared" si="106"/>
        <v>0</v>
      </c>
      <c r="J1727" s="164"/>
      <c r="K1727" s="165">
        <f t="shared" si="107"/>
        <v>0</v>
      </c>
      <c r="L1727" s="165">
        <v>21</v>
      </c>
      <c r="M1727" s="165">
        <f t="shared" si="108"/>
        <v>0</v>
      </c>
      <c r="N1727" s="165">
        <v>0</v>
      </c>
      <c r="O1727" s="165">
        <f t="shared" si="109"/>
        <v>0</v>
      </c>
      <c r="P1727" s="165">
        <v>0</v>
      </c>
      <c r="Q1727" s="165">
        <f t="shared" si="110"/>
        <v>0</v>
      </c>
      <c r="R1727" s="165"/>
      <c r="S1727" s="165" t="s">
        <v>243</v>
      </c>
      <c r="T1727" s="165" t="s">
        <v>221</v>
      </c>
      <c r="U1727" s="165">
        <v>0</v>
      </c>
      <c r="V1727" s="165">
        <f t="shared" si="111"/>
        <v>0</v>
      </c>
      <c r="W1727" s="165"/>
      <c r="X1727" s="166"/>
      <c r="Y1727" s="166"/>
      <c r="Z1727" s="166"/>
      <c r="AA1727" s="166"/>
      <c r="AB1727" s="166"/>
      <c r="AC1727" s="166"/>
      <c r="AD1727" s="166"/>
      <c r="AE1727" s="166"/>
      <c r="AF1727" s="166"/>
      <c r="AG1727" s="166" t="s">
        <v>282</v>
      </c>
      <c r="AH1727" s="166"/>
      <c r="AI1727" s="166"/>
      <c r="AJ1727" s="166"/>
      <c r="AK1727" s="166"/>
      <c r="AL1727" s="166"/>
      <c r="AM1727" s="166"/>
      <c r="AN1727" s="166"/>
      <c r="AO1727" s="166"/>
      <c r="AP1727" s="166"/>
      <c r="AQ1727" s="166"/>
      <c r="AR1727" s="166"/>
      <c r="AS1727" s="166"/>
      <c r="AT1727" s="166"/>
      <c r="AU1727" s="166"/>
      <c r="AV1727" s="166"/>
      <c r="AW1727" s="166"/>
      <c r="AX1727" s="166"/>
      <c r="AY1727" s="166"/>
      <c r="AZ1727" s="166"/>
      <c r="BA1727" s="166"/>
      <c r="BB1727" s="166"/>
      <c r="BC1727" s="166"/>
      <c r="BD1727" s="166"/>
      <c r="BE1727" s="166"/>
      <c r="BF1727" s="166"/>
      <c r="BG1727" s="166"/>
      <c r="BH1727" s="166"/>
    </row>
    <row r="1728" spans="1:60" ht="22.5" outlineLevel="1">
      <c r="A1728" s="157">
        <v>669</v>
      </c>
      <c r="B1728" s="158" t="s">
        <v>2390</v>
      </c>
      <c r="C1728" s="159" t="s">
        <v>2391</v>
      </c>
      <c r="D1728" s="160" t="s">
        <v>294</v>
      </c>
      <c r="E1728" s="161">
        <v>300</v>
      </c>
      <c r="F1728" s="162"/>
      <c r="G1728" s="163">
        <f t="shared" si="105"/>
        <v>0</v>
      </c>
      <c r="H1728" s="164"/>
      <c r="I1728" s="165">
        <f t="shared" si="106"/>
        <v>0</v>
      </c>
      <c r="J1728" s="164"/>
      <c r="K1728" s="165">
        <f t="shared" si="107"/>
        <v>0</v>
      </c>
      <c r="L1728" s="165">
        <v>21</v>
      </c>
      <c r="M1728" s="165">
        <f t="shared" si="108"/>
        <v>0</v>
      </c>
      <c r="N1728" s="165">
        <v>0</v>
      </c>
      <c r="O1728" s="165">
        <f t="shared" si="109"/>
        <v>0</v>
      </c>
      <c r="P1728" s="165">
        <v>0</v>
      </c>
      <c r="Q1728" s="165">
        <f t="shared" si="110"/>
        <v>0</v>
      </c>
      <c r="R1728" s="165"/>
      <c r="S1728" s="165" t="s">
        <v>243</v>
      </c>
      <c r="T1728" s="165" t="s">
        <v>221</v>
      </c>
      <c r="U1728" s="165">
        <v>0</v>
      </c>
      <c r="V1728" s="165">
        <f t="shared" si="111"/>
        <v>0</v>
      </c>
      <c r="W1728" s="165"/>
      <c r="X1728" s="166"/>
      <c r="Y1728" s="166"/>
      <c r="Z1728" s="166"/>
      <c r="AA1728" s="166"/>
      <c r="AB1728" s="166"/>
      <c r="AC1728" s="166"/>
      <c r="AD1728" s="166"/>
      <c r="AE1728" s="166"/>
      <c r="AF1728" s="166"/>
      <c r="AG1728" s="166" t="s">
        <v>282</v>
      </c>
      <c r="AH1728" s="166"/>
      <c r="AI1728" s="166"/>
      <c r="AJ1728" s="166"/>
      <c r="AK1728" s="166"/>
      <c r="AL1728" s="166"/>
      <c r="AM1728" s="166"/>
      <c r="AN1728" s="166"/>
      <c r="AO1728" s="166"/>
      <c r="AP1728" s="166"/>
      <c r="AQ1728" s="166"/>
      <c r="AR1728" s="166"/>
      <c r="AS1728" s="166"/>
      <c r="AT1728" s="166"/>
      <c r="AU1728" s="166"/>
      <c r="AV1728" s="166"/>
      <c r="AW1728" s="166"/>
      <c r="AX1728" s="166"/>
      <c r="AY1728" s="166"/>
      <c r="AZ1728" s="166"/>
      <c r="BA1728" s="166"/>
      <c r="BB1728" s="166"/>
      <c r="BC1728" s="166"/>
      <c r="BD1728" s="166"/>
      <c r="BE1728" s="166"/>
      <c r="BF1728" s="166"/>
      <c r="BG1728" s="166"/>
      <c r="BH1728" s="166"/>
    </row>
    <row r="1729" spans="1:60" ht="22.5" outlineLevel="1">
      <c r="A1729" s="157">
        <v>670</v>
      </c>
      <c r="B1729" s="158" t="s">
        <v>2392</v>
      </c>
      <c r="C1729" s="159" t="s">
        <v>2393</v>
      </c>
      <c r="D1729" s="160" t="s">
        <v>294</v>
      </c>
      <c r="E1729" s="161">
        <v>325</v>
      </c>
      <c r="F1729" s="162"/>
      <c r="G1729" s="163">
        <f t="shared" si="105"/>
        <v>0</v>
      </c>
      <c r="H1729" s="164"/>
      <c r="I1729" s="165">
        <f t="shared" si="106"/>
        <v>0</v>
      </c>
      <c r="J1729" s="164"/>
      <c r="K1729" s="165">
        <f t="shared" si="107"/>
        <v>0</v>
      </c>
      <c r="L1729" s="165">
        <v>21</v>
      </c>
      <c r="M1729" s="165">
        <f t="shared" si="108"/>
        <v>0</v>
      </c>
      <c r="N1729" s="165">
        <v>0</v>
      </c>
      <c r="O1729" s="165">
        <f t="shared" si="109"/>
        <v>0</v>
      </c>
      <c r="P1729" s="165">
        <v>0</v>
      </c>
      <c r="Q1729" s="165">
        <f t="shared" si="110"/>
        <v>0</v>
      </c>
      <c r="R1729" s="165"/>
      <c r="S1729" s="165" t="s">
        <v>243</v>
      </c>
      <c r="T1729" s="165" t="s">
        <v>221</v>
      </c>
      <c r="U1729" s="165">
        <v>0</v>
      </c>
      <c r="V1729" s="165">
        <f t="shared" si="111"/>
        <v>0</v>
      </c>
      <c r="W1729" s="165"/>
      <c r="X1729" s="166"/>
      <c r="Y1729" s="166"/>
      <c r="Z1729" s="166"/>
      <c r="AA1729" s="166"/>
      <c r="AB1729" s="166"/>
      <c r="AC1729" s="166"/>
      <c r="AD1729" s="166"/>
      <c r="AE1729" s="166"/>
      <c r="AF1729" s="166"/>
      <c r="AG1729" s="166" t="s">
        <v>282</v>
      </c>
      <c r="AH1729" s="166"/>
      <c r="AI1729" s="166"/>
      <c r="AJ1729" s="166"/>
      <c r="AK1729" s="166"/>
      <c r="AL1729" s="166"/>
      <c r="AM1729" s="166"/>
      <c r="AN1729" s="166"/>
      <c r="AO1729" s="166"/>
      <c r="AP1729" s="166"/>
      <c r="AQ1729" s="166"/>
      <c r="AR1729" s="166"/>
      <c r="AS1729" s="166"/>
      <c r="AT1729" s="166"/>
      <c r="AU1729" s="166"/>
      <c r="AV1729" s="166"/>
      <c r="AW1729" s="166"/>
      <c r="AX1729" s="166"/>
      <c r="AY1729" s="166"/>
      <c r="AZ1729" s="166"/>
      <c r="BA1729" s="166"/>
      <c r="BB1729" s="166"/>
      <c r="BC1729" s="166"/>
      <c r="BD1729" s="166"/>
      <c r="BE1729" s="166"/>
      <c r="BF1729" s="166"/>
      <c r="BG1729" s="166"/>
      <c r="BH1729" s="166"/>
    </row>
    <row r="1730" spans="1:33" ht="12.75">
      <c r="A1730" s="149" t="s">
        <v>214</v>
      </c>
      <c r="B1730" s="150" t="s">
        <v>180</v>
      </c>
      <c r="C1730" s="151" t="s">
        <v>181</v>
      </c>
      <c r="D1730" s="152"/>
      <c r="E1730" s="153"/>
      <c r="F1730" s="154"/>
      <c r="G1730" s="155">
        <f>SUMIF(AG1731:AG1738,"&lt;&gt;NOR",G1731:G1738)</f>
        <v>0</v>
      </c>
      <c r="H1730" s="156"/>
      <c r="I1730" s="156">
        <f>SUM(I1731:I1738)</f>
        <v>0</v>
      </c>
      <c r="J1730" s="156"/>
      <c r="K1730" s="156">
        <f>SUM(K1731:K1738)</f>
        <v>0</v>
      </c>
      <c r="L1730" s="156"/>
      <c r="M1730" s="156">
        <f>SUM(M1731:M1738)</f>
        <v>0</v>
      </c>
      <c r="N1730" s="156"/>
      <c r="O1730" s="156">
        <f>SUM(O1731:O1738)</f>
        <v>0</v>
      </c>
      <c r="P1730" s="156"/>
      <c r="Q1730" s="156">
        <f>SUM(Q1731:Q1738)</f>
        <v>0</v>
      </c>
      <c r="R1730" s="156"/>
      <c r="S1730" s="156"/>
      <c r="T1730" s="156"/>
      <c r="U1730" s="156"/>
      <c r="V1730" s="156">
        <f>SUM(V1731:V1738)</f>
        <v>0</v>
      </c>
      <c r="W1730" s="156"/>
      <c r="AG1730" s="1" t="s">
        <v>215</v>
      </c>
    </row>
    <row r="1731" spans="1:60" ht="12.75" outlineLevel="1">
      <c r="A1731" s="157">
        <v>671</v>
      </c>
      <c r="B1731" s="158" t="s">
        <v>2394</v>
      </c>
      <c r="C1731" s="159" t="s">
        <v>2395</v>
      </c>
      <c r="D1731" s="160" t="s">
        <v>366</v>
      </c>
      <c r="E1731" s="161">
        <v>542.69833</v>
      </c>
      <c r="F1731" s="162"/>
      <c r="G1731" s="163">
        <f aca="true" t="shared" si="112" ref="G1731:G1738">ROUND(E1731*F1731,2)</f>
        <v>0</v>
      </c>
      <c r="H1731" s="164"/>
      <c r="I1731" s="165">
        <f aca="true" t="shared" si="113" ref="I1731:I1738">ROUND(E1731*H1731,2)</f>
        <v>0</v>
      </c>
      <c r="J1731" s="164"/>
      <c r="K1731" s="165">
        <f aca="true" t="shared" si="114" ref="K1731:K1738">ROUND(E1731*J1731,2)</f>
        <v>0</v>
      </c>
      <c r="L1731" s="165">
        <v>21</v>
      </c>
      <c r="M1731" s="165">
        <f aca="true" t="shared" si="115" ref="M1731:M1738">G1731*(1+L1731/100)</f>
        <v>0</v>
      </c>
      <c r="N1731" s="165">
        <v>0</v>
      </c>
      <c r="O1731" s="165">
        <f aca="true" t="shared" si="116" ref="O1731:O1738">ROUND(E1731*N1731,2)</f>
        <v>0</v>
      </c>
      <c r="P1731" s="165">
        <v>0</v>
      </c>
      <c r="Q1731" s="165">
        <f aca="true" t="shared" si="117" ref="Q1731:Q1738">ROUND(E1731*P1731,2)</f>
        <v>0</v>
      </c>
      <c r="R1731" s="165"/>
      <c r="S1731" s="165" t="s">
        <v>220</v>
      </c>
      <c r="T1731" s="165" t="s">
        <v>221</v>
      </c>
      <c r="U1731" s="165">
        <v>0</v>
      </c>
      <c r="V1731" s="165">
        <f aca="true" t="shared" si="118" ref="V1731:V1738">ROUND(E1731*U1731,2)</f>
        <v>0</v>
      </c>
      <c r="W1731" s="165"/>
      <c r="X1731" s="166"/>
      <c r="Y1731" s="166"/>
      <c r="Z1731" s="166"/>
      <c r="AA1731" s="166"/>
      <c r="AB1731" s="166"/>
      <c r="AC1731" s="166"/>
      <c r="AD1731" s="166"/>
      <c r="AE1731" s="166"/>
      <c r="AF1731" s="166"/>
      <c r="AG1731" s="166" t="s">
        <v>227</v>
      </c>
      <c r="AH1731" s="166"/>
      <c r="AI1731" s="166"/>
      <c r="AJ1731" s="166"/>
      <c r="AK1731" s="166"/>
      <c r="AL1731" s="166"/>
      <c r="AM1731" s="166"/>
      <c r="AN1731" s="166"/>
      <c r="AO1731" s="166"/>
      <c r="AP1731" s="166"/>
      <c r="AQ1731" s="166"/>
      <c r="AR1731" s="166"/>
      <c r="AS1731" s="166"/>
      <c r="AT1731" s="166"/>
      <c r="AU1731" s="166"/>
      <c r="AV1731" s="166"/>
      <c r="AW1731" s="166"/>
      <c r="AX1731" s="166"/>
      <c r="AY1731" s="166"/>
      <c r="AZ1731" s="166"/>
      <c r="BA1731" s="166"/>
      <c r="BB1731" s="166"/>
      <c r="BC1731" s="166"/>
      <c r="BD1731" s="166"/>
      <c r="BE1731" s="166"/>
      <c r="BF1731" s="166"/>
      <c r="BG1731" s="166"/>
      <c r="BH1731" s="166"/>
    </row>
    <row r="1732" spans="1:60" ht="22.5" outlineLevel="1">
      <c r="A1732" s="157">
        <v>672</v>
      </c>
      <c r="B1732" s="158" t="s">
        <v>2396</v>
      </c>
      <c r="C1732" s="159" t="s">
        <v>2397</v>
      </c>
      <c r="D1732" s="160" t="s">
        <v>366</v>
      </c>
      <c r="E1732" s="161">
        <v>271.3491</v>
      </c>
      <c r="F1732" s="162"/>
      <c r="G1732" s="163">
        <f t="shared" si="112"/>
        <v>0</v>
      </c>
      <c r="H1732" s="164"/>
      <c r="I1732" s="165">
        <f t="shared" si="113"/>
        <v>0</v>
      </c>
      <c r="J1732" s="164"/>
      <c r="K1732" s="165">
        <f t="shared" si="114"/>
        <v>0</v>
      </c>
      <c r="L1732" s="165">
        <v>21</v>
      </c>
      <c r="M1732" s="165">
        <f t="shared" si="115"/>
        <v>0</v>
      </c>
      <c r="N1732" s="165">
        <v>0</v>
      </c>
      <c r="O1732" s="165">
        <f t="shared" si="116"/>
        <v>0</v>
      </c>
      <c r="P1732" s="165">
        <v>0</v>
      </c>
      <c r="Q1732" s="165">
        <f t="shared" si="117"/>
        <v>0</v>
      </c>
      <c r="R1732" s="165"/>
      <c r="S1732" s="165" t="s">
        <v>220</v>
      </c>
      <c r="T1732" s="165" t="s">
        <v>221</v>
      </c>
      <c r="U1732" s="165">
        <v>0</v>
      </c>
      <c r="V1732" s="165">
        <f t="shared" si="118"/>
        <v>0</v>
      </c>
      <c r="W1732" s="165"/>
      <c r="X1732" s="166"/>
      <c r="Y1732" s="166"/>
      <c r="Z1732" s="166"/>
      <c r="AA1732" s="166"/>
      <c r="AB1732" s="166"/>
      <c r="AC1732" s="166"/>
      <c r="AD1732" s="166"/>
      <c r="AE1732" s="166"/>
      <c r="AF1732" s="166"/>
      <c r="AG1732" s="166" t="s">
        <v>227</v>
      </c>
      <c r="AH1732" s="166"/>
      <c r="AI1732" s="166"/>
      <c r="AJ1732" s="166"/>
      <c r="AK1732" s="166"/>
      <c r="AL1732" s="166"/>
      <c r="AM1732" s="166"/>
      <c r="AN1732" s="166"/>
      <c r="AO1732" s="166"/>
      <c r="AP1732" s="166"/>
      <c r="AQ1732" s="166"/>
      <c r="AR1732" s="166"/>
      <c r="AS1732" s="166"/>
      <c r="AT1732" s="166"/>
      <c r="AU1732" s="166"/>
      <c r="AV1732" s="166"/>
      <c r="AW1732" s="166"/>
      <c r="AX1732" s="166"/>
      <c r="AY1732" s="166"/>
      <c r="AZ1732" s="166"/>
      <c r="BA1732" s="166"/>
      <c r="BB1732" s="166"/>
      <c r="BC1732" s="166"/>
      <c r="BD1732" s="166"/>
      <c r="BE1732" s="166"/>
      <c r="BF1732" s="166"/>
      <c r="BG1732" s="166"/>
      <c r="BH1732" s="166"/>
    </row>
    <row r="1733" spans="1:60" ht="12.75" outlineLevel="1">
      <c r="A1733" s="157">
        <v>673</v>
      </c>
      <c r="B1733" s="158" t="s">
        <v>2398</v>
      </c>
      <c r="C1733" s="159" t="s">
        <v>2399</v>
      </c>
      <c r="D1733" s="160" t="s">
        <v>366</v>
      </c>
      <c r="E1733" s="161">
        <v>542.6983</v>
      </c>
      <c r="F1733" s="162"/>
      <c r="G1733" s="163">
        <f t="shared" si="112"/>
        <v>0</v>
      </c>
      <c r="H1733" s="164"/>
      <c r="I1733" s="165">
        <f t="shared" si="113"/>
        <v>0</v>
      </c>
      <c r="J1733" s="164"/>
      <c r="K1733" s="165">
        <f t="shared" si="114"/>
        <v>0</v>
      </c>
      <c r="L1733" s="165">
        <v>21</v>
      </c>
      <c r="M1733" s="165">
        <f t="shared" si="115"/>
        <v>0</v>
      </c>
      <c r="N1733" s="165">
        <v>0</v>
      </c>
      <c r="O1733" s="165">
        <f t="shared" si="116"/>
        <v>0</v>
      </c>
      <c r="P1733" s="165">
        <v>0</v>
      </c>
      <c r="Q1733" s="165">
        <f t="shared" si="117"/>
        <v>0</v>
      </c>
      <c r="R1733" s="165"/>
      <c r="S1733" s="165" t="s">
        <v>220</v>
      </c>
      <c r="T1733" s="165" t="s">
        <v>221</v>
      </c>
      <c r="U1733" s="165">
        <v>0</v>
      </c>
      <c r="V1733" s="165">
        <f t="shared" si="118"/>
        <v>0</v>
      </c>
      <c r="W1733" s="165"/>
      <c r="X1733" s="166"/>
      <c r="Y1733" s="166"/>
      <c r="Z1733" s="166"/>
      <c r="AA1733" s="166"/>
      <c r="AB1733" s="166"/>
      <c r="AC1733" s="166"/>
      <c r="AD1733" s="166"/>
      <c r="AE1733" s="166"/>
      <c r="AF1733" s="166"/>
      <c r="AG1733" s="166" t="s">
        <v>227</v>
      </c>
      <c r="AH1733" s="166"/>
      <c r="AI1733" s="166"/>
      <c r="AJ1733" s="166"/>
      <c r="AK1733" s="166"/>
      <c r="AL1733" s="166"/>
      <c r="AM1733" s="166"/>
      <c r="AN1733" s="166"/>
      <c r="AO1733" s="166"/>
      <c r="AP1733" s="166"/>
      <c r="AQ1733" s="166"/>
      <c r="AR1733" s="166"/>
      <c r="AS1733" s="166"/>
      <c r="AT1733" s="166"/>
      <c r="AU1733" s="166"/>
      <c r="AV1733" s="166"/>
      <c r="AW1733" s="166"/>
      <c r="AX1733" s="166"/>
      <c r="AY1733" s="166"/>
      <c r="AZ1733" s="166"/>
      <c r="BA1733" s="166"/>
      <c r="BB1733" s="166"/>
      <c r="BC1733" s="166"/>
      <c r="BD1733" s="166"/>
      <c r="BE1733" s="166"/>
      <c r="BF1733" s="166"/>
      <c r="BG1733" s="166"/>
      <c r="BH1733" s="166"/>
    </row>
    <row r="1734" spans="1:60" ht="22.5" outlineLevel="1">
      <c r="A1734" s="157">
        <v>674</v>
      </c>
      <c r="B1734" s="158" t="s">
        <v>2400</v>
      </c>
      <c r="C1734" s="159" t="s">
        <v>2401</v>
      </c>
      <c r="D1734" s="160" t="s">
        <v>366</v>
      </c>
      <c r="E1734" s="161">
        <v>5426.983</v>
      </c>
      <c r="F1734" s="162"/>
      <c r="G1734" s="163">
        <f t="shared" si="112"/>
        <v>0</v>
      </c>
      <c r="H1734" s="164"/>
      <c r="I1734" s="165">
        <f t="shared" si="113"/>
        <v>0</v>
      </c>
      <c r="J1734" s="164"/>
      <c r="K1734" s="165">
        <f t="shared" si="114"/>
        <v>0</v>
      </c>
      <c r="L1734" s="165">
        <v>21</v>
      </c>
      <c r="M1734" s="165">
        <f t="shared" si="115"/>
        <v>0</v>
      </c>
      <c r="N1734" s="165">
        <v>0</v>
      </c>
      <c r="O1734" s="165">
        <f t="shared" si="116"/>
        <v>0</v>
      </c>
      <c r="P1734" s="165">
        <v>0</v>
      </c>
      <c r="Q1734" s="165">
        <f t="shared" si="117"/>
        <v>0</v>
      </c>
      <c r="R1734" s="165"/>
      <c r="S1734" s="165" t="s">
        <v>220</v>
      </c>
      <c r="T1734" s="165" t="s">
        <v>221</v>
      </c>
      <c r="U1734" s="165">
        <v>0</v>
      </c>
      <c r="V1734" s="165">
        <f t="shared" si="118"/>
        <v>0</v>
      </c>
      <c r="W1734" s="165"/>
      <c r="X1734" s="166"/>
      <c r="Y1734" s="166"/>
      <c r="Z1734" s="166"/>
      <c r="AA1734" s="166"/>
      <c r="AB1734" s="166"/>
      <c r="AC1734" s="166"/>
      <c r="AD1734" s="166"/>
      <c r="AE1734" s="166"/>
      <c r="AF1734" s="166"/>
      <c r="AG1734" s="166" t="s">
        <v>227</v>
      </c>
      <c r="AH1734" s="166"/>
      <c r="AI1734" s="166"/>
      <c r="AJ1734" s="166"/>
      <c r="AK1734" s="166"/>
      <c r="AL1734" s="166"/>
      <c r="AM1734" s="166"/>
      <c r="AN1734" s="166"/>
      <c r="AO1734" s="166"/>
      <c r="AP1734" s="166"/>
      <c r="AQ1734" s="166"/>
      <c r="AR1734" s="166"/>
      <c r="AS1734" s="166"/>
      <c r="AT1734" s="166"/>
      <c r="AU1734" s="166"/>
      <c r="AV1734" s="166"/>
      <c r="AW1734" s="166"/>
      <c r="AX1734" s="166"/>
      <c r="AY1734" s="166"/>
      <c r="AZ1734" s="166"/>
      <c r="BA1734" s="166"/>
      <c r="BB1734" s="166"/>
      <c r="BC1734" s="166"/>
      <c r="BD1734" s="166"/>
      <c r="BE1734" s="166"/>
      <c r="BF1734" s="166"/>
      <c r="BG1734" s="166"/>
      <c r="BH1734" s="166"/>
    </row>
    <row r="1735" spans="1:60" ht="22.5" outlineLevel="1">
      <c r="A1735" s="157">
        <v>675</v>
      </c>
      <c r="B1735" s="158" t="s">
        <v>2402</v>
      </c>
      <c r="C1735" s="159" t="s">
        <v>2403</v>
      </c>
      <c r="D1735" s="160" t="s">
        <v>366</v>
      </c>
      <c r="E1735" s="161">
        <v>542.6983</v>
      </c>
      <c r="F1735" s="162"/>
      <c r="G1735" s="163">
        <f t="shared" si="112"/>
        <v>0</v>
      </c>
      <c r="H1735" s="164"/>
      <c r="I1735" s="165">
        <f t="shared" si="113"/>
        <v>0</v>
      </c>
      <c r="J1735" s="164"/>
      <c r="K1735" s="165">
        <f t="shared" si="114"/>
        <v>0</v>
      </c>
      <c r="L1735" s="165">
        <v>21</v>
      </c>
      <c r="M1735" s="165">
        <f t="shared" si="115"/>
        <v>0</v>
      </c>
      <c r="N1735" s="165">
        <v>0</v>
      </c>
      <c r="O1735" s="165">
        <f t="shared" si="116"/>
        <v>0</v>
      </c>
      <c r="P1735" s="165">
        <v>0</v>
      </c>
      <c r="Q1735" s="165">
        <f t="shared" si="117"/>
        <v>0</v>
      </c>
      <c r="R1735" s="165"/>
      <c r="S1735" s="165" t="s">
        <v>220</v>
      </c>
      <c r="T1735" s="165" t="s">
        <v>221</v>
      </c>
      <c r="U1735" s="165">
        <v>0</v>
      </c>
      <c r="V1735" s="165">
        <f t="shared" si="118"/>
        <v>0</v>
      </c>
      <c r="W1735" s="165"/>
      <c r="X1735" s="166"/>
      <c r="Y1735" s="166"/>
      <c r="Z1735" s="166"/>
      <c r="AA1735" s="166"/>
      <c r="AB1735" s="166"/>
      <c r="AC1735" s="166"/>
      <c r="AD1735" s="166"/>
      <c r="AE1735" s="166"/>
      <c r="AF1735" s="166"/>
      <c r="AG1735" s="166" t="s">
        <v>227</v>
      </c>
      <c r="AH1735" s="166"/>
      <c r="AI1735" s="166"/>
      <c r="AJ1735" s="166"/>
      <c r="AK1735" s="166"/>
      <c r="AL1735" s="166"/>
      <c r="AM1735" s="166"/>
      <c r="AN1735" s="166"/>
      <c r="AO1735" s="166"/>
      <c r="AP1735" s="166"/>
      <c r="AQ1735" s="166"/>
      <c r="AR1735" s="166"/>
      <c r="AS1735" s="166"/>
      <c r="AT1735" s="166"/>
      <c r="AU1735" s="166"/>
      <c r="AV1735" s="166"/>
      <c r="AW1735" s="166"/>
      <c r="AX1735" s="166"/>
      <c r="AY1735" s="166"/>
      <c r="AZ1735" s="166"/>
      <c r="BA1735" s="166"/>
      <c r="BB1735" s="166"/>
      <c r="BC1735" s="166"/>
      <c r="BD1735" s="166"/>
      <c r="BE1735" s="166"/>
      <c r="BF1735" s="166"/>
      <c r="BG1735" s="166"/>
      <c r="BH1735" s="166"/>
    </row>
    <row r="1736" spans="1:60" ht="22.5" outlineLevel="1">
      <c r="A1736" s="157">
        <v>676</v>
      </c>
      <c r="B1736" s="158" t="s">
        <v>2404</v>
      </c>
      <c r="C1736" s="159" t="s">
        <v>2405</v>
      </c>
      <c r="D1736" s="160" t="s">
        <v>366</v>
      </c>
      <c r="E1736" s="161">
        <v>1085.3966</v>
      </c>
      <c r="F1736" s="162"/>
      <c r="G1736" s="163">
        <f t="shared" si="112"/>
        <v>0</v>
      </c>
      <c r="H1736" s="164"/>
      <c r="I1736" s="165">
        <f t="shared" si="113"/>
        <v>0</v>
      </c>
      <c r="J1736" s="164"/>
      <c r="K1736" s="165">
        <f t="shared" si="114"/>
        <v>0</v>
      </c>
      <c r="L1736" s="165">
        <v>21</v>
      </c>
      <c r="M1736" s="165">
        <f t="shared" si="115"/>
        <v>0</v>
      </c>
      <c r="N1736" s="165">
        <v>0</v>
      </c>
      <c r="O1736" s="165">
        <f t="shared" si="116"/>
        <v>0</v>
      </c>
      <c r="P1736" s="165">
        <v>0</v>
      </c>
      <c r="Q1736" s="165">
        <f t="shared" si="117"/>
        <v>0</v>
      </c>
      <c r="R1736" s="165"/>
      <c r="S1736" s="165" t="s">
        <v>220</v>
      </c>
      <c r="T1736" s="165" t="s">
        <v>221</v>
      </c>
      <c r="U1736" s="165">
        <v>0</v>
      </c>
      <c r="V1736" s="165">
        <f t="shared" si="118"/>
        <v>0</v>
      </c>
      <c r="W1736" s="165"/>
      <c r="X1736" s="166"/>
      <c r="Y1736" s="166"/>
      <c r="Z1736" s="166"/>
      <c r="AA1736" s="166"/>
      <c r="AB1736" s="166"/>
      <c r="AC1736" s="166"/>
      <c r="AD1736" s="166"/>
      <c r="AE1736" s="166"/>
      <c r="AF1736" s="166"/>
      <c r="AG1736" s="166" t="s">
        <v>227</v>
      </c>
      <c r="AH1736" s="166"/>
      <c r="AI1736" s="166"/>
      <c r="AJ1736" s="166"/>
      <c r="AK1736" s="166"/>
      <c r="AL1736" s="166"/>
      <c r="AM1736" s="166"/>
      <c r="AN1736" s="166"/>
      <c r="AO1736" s="166"/>
      <c r="AP1736" s="166"/>
      <c r="AQ1736" s="166"/>
      <c r="AR1736" s="166"/>
      <c r="AS1736" s="166"/>
      <c r="AT1736" s="166"/>
      <c r="AU1736" s="166"/>
      <c r="AV1736" s="166"/>
      <c r="AW1736" s="166"/>
      <c r="AX1736" s="166"/>
      <c r="AY1736" s="166"/>
      <c r="AZ1736" s="166"/>
      <c r="BA1736" s="166"/>
      <c r="BB1736" s="166"/>
      <c r="BC1736" s="166"/>
      <c r="BD1736" s="166"/>
      <c r="BE1736" s="166"/>
      <c r="BF1736" s="166"/>
      <c r="BG1736" s="166"/>
      <c r="BH1736" s="166"/>
    </row>
    <row r="1737" spans="1:60" ht="12.75" outlineLevel="1">
      <c r="A1737" s="157">
        <v>677</v>
      </c>
      <c r="B1737" s="158" t="s">
        <v>2406</v>
      </c>
      <c r="C1737" s="159" t="s">
        <v>2407</v>
      </c>
      <c r="D1737" s="160" t="s">
        <v>366</v>
      </c>
      <c r="E1737" s="161">
        <v>542.6983</v>
      </c>
      <c r="F1737" s="162"/>
      <c r="G1737" s="163">
        <f t="shared" si="112"/>
        <v>0</v>
      </c>
      <c r="H1737" s="164"/>
      <c r="I1737" s="165">
        <f t="shared" si="113"/>
        <v>0</v>
      </c>
      <c r="J1737" s="164"/>
      <c r="K1737" s="165">
        <f t="shared" si="114"/>
        <v>0</v>
      </c>
      <c r="L1737" s="165">
        <v>21</v>
      </c>
      <c r="M1737" s="165">
        <f t="shared" si="115"/>
        <v>0</v>
      </c>
      <c r="N1737" s="165">
        <v>0</v>
      </c>
      <c r="O1737" s="165">
        <f t="shared" si="116"/>
        <v>0</v>
      </c>
      <c r="P1737" s="165">
        <v>0</v>
      </c>
      <c r="Q1737" s="165">
        <f t="shared" si="117"/>
        <v>0</v>
      </c>
      <c r="R1737" s="165"/>
      <c r="S1737" s="165" t="s">
        <v>220</v>
      </c>
      <c r="T1737" s="165" t="s">
        <v>221</v>
      </c>
      <c r="U1737" s="165">
        <v>0</v>
      </c>
      <c r="V1737" s="165">
        <f t="shared" si="118"/>
        <v>0</v>
      </c>
      <c r="W1737" s="165"/>
      <c r="X1737" s="166"/>
      <c r="Y1737" s="166"/>
      <c r="Z1737" s="166"/>
      <c r="AA1737" s="166"/>
      <c r="AB1737" s="166"/>
      <c r="AC1737" s="166"/>
      <c r="AD1737" s="166"/>
      <c r="AE1737" s="166"/>
      <c r="AF1737" s="166"/>
      <c r="AG1737" s="166" t="s">
        <v>227</v>
      </c>
      <c r="AH1737" s="166"/>
      <c r="AI1737" s="166"/>
      <c r="AJ1737" s="166"/>
      <c r="AK1737" s="166"/>
      <c r="AL1737" s="166"/>
      <c r="AM1737" s="166"/>
      <c r="AN1737" s="166"/>
      <c r="AO1737" s="166"/>
      <c r="AP1737" s="166"/>
      <c r="AQ1737" s="166"/>
      <c r="AR1737" s="166"/>
      <c r="AS1737" s="166"/>
      <c r="AT1737" s="166"/>
      <c r="AU1737" s="166"/>
      <c r="AV1737" s="166"/>
      <c r="AW1737" s="166"/>
      <c r="AX1737" s="166"/>
      <c r="AY1737" s="166"/>
      <c r="AZ1737" s="166"/>
      <c r="BA1737" s="166"/>
      <c r="BB1737" s="166"/>
      <c r="BC1737" s="166"/>
      <c r="BD1737" s="166"/>
      <c r="BE1737" s="166"/>
      <c r="BF1737" s="166"/>
      <c r="BG1737" s="166"/>
      <c r="BH1737" s="166"/>
    </row>
    <row r="1738" spans="1:60" ht="12.75" outlineLevel="1">
      <c r="A1738" s="157">
        <v>678</v>
      </c>
      <c r="B1738" s="158" t="s">
        <v>2408</v>
      </c>
      <c r="C1738" s="159" t="s">
        <v>2409</v>
      </c>
      <c r="D1738" s="160" t="s">
        <v>366</v>
      </c>
      <c r="E1738" s="161">
        <v>542.6983</v>
      </c>
      <c r="F1738" s="162"/>
      <c r="G1738" s="163">
        <f t="shared" si="112"/>
        <v>0</v>
      </c>
      <c r="H1738" s="164"/>
      <c r="I1738" s="165">
        <f t="shared" si="113"/>
        <v>0</v>
      </c>
      <c r="J1738" s="164"/>
      <c r="K1738" s="165">
        <f t="shared" si="114"/>
        <v>0</v>
      </c>
      <c r="L1738" s="165">
        <v>21</v>
      </c>
      <c r="M1738" s="165">
        <f t="shared" si="115"/>
        <v>0</v>
      </c>
      <c r="N1738" s="165">
        <v>0</v>
      </c>
      <c r="O1738" s="165">
        <f t="shared" si="116"/>
        <v>0</v>
      </c>
      <c r="P1738" s="165">
        <v>0</v>
      </c>
      <c r="Q1738" s="165">
        <f t="shared" si="117"/>
        <v>0</v>
      </c>
      <c r="R1738" s="165"/>
      <c r="S1738" s="165" t="s">
        <v>220</v>
      </c>
      <c r="T1738" s="165" t="s">
        <v>221</v>
      </c>
      <c r="U1738" s="165">
        <v>0</v>
      </c>
      <c r="V1738" s="165">
        <f t="shared" si="118"/>
        <v>0</v>
      </c>
      <c r="W1738" s="165"/>
      <c r="X1738" s="166"/>
      <c r="Y1738" s="166"/>
      <c r="Z1738" s="166"/>
      <c r="AA1738" s="166"/>
      <c r="AB1738" s="166"/>
      <c r="AC1738" s="166"/>
      <c r="AD1738" s="166"/>
      <c r="AE1738" s="166"/>
      <c r="AF1738" s="166"/>
      <c r="AG1738" s="166" t="s">
        <v>227</v>
      </c>
      <c r="AH1738" s="166"/>
      <c r="AI1738" s="166"/>
      <c r="AJ1738" s="166"/>
      <c r="AK1738" s="166"/>
      <c r="AL1738" s="166"/>
      <c r="AM1738" s="166"/>
      <c r="AN1738" s="166"/>
      <c r="AO1738" s="166"/>
      <c r="AP1738" s="166"/>
      <c r="AQ1738" s="166"/>
      <c r="AR1738" s="166"/>
      <c r="AS1738" s="166"/>
      <c r="AT1738" s="166"/>
      <c r="AU1738" s="166"/>
      <c r="AV1738" s="166"/>
      <c r="AW1738" s="166"/>
      <c r="AX1738" s="166"/>
      <c r="AY1738" s="166"/>
      <c r="AZ1738" s="166"/>
      <c r="BA1738" s="166"/>
      <c r="BB1738" s="166"/>
      <c r="BC1738" s="166"/>
      <c r="BD1738" s="166"/>
      <c r="BE1738" s="166"/>
      <c r="BF1738" s="166"/>
      <c r="BG1738" s="166"/>
      <c r="BH1738" s="166"/>
    </row>
    <row r="1739" spans="1:33" ht="12.75">
      <c r="A1739" s="149" t="s">
        <v>214</v>
      </c>
      <c r="B1739" s="150" t="s">
        <v>172</v>
      </c>
      <c r="C1739" s="151" t="s">
        <v>173</v>
      </c>
      <c r="D1739" s="152"/>
      <c r="E1739" s="153"/>
      <c r="F1739" s="154"/>
      <c r="G1739" s="155">
        <f>SUMIF(AG1740:AG1740,"&lt;&gt;NOR",G1740:G1740)</f>
        <v>0</v>
      </c>
      <c r="H1739" s="156"/>
      <c r="I1739" s="156">
        <f>SUM(I1740:I1740)</f>
        <v>0</v>
      </c>
      <c r="J1739" s="156"/>
      <c r="K1739" s="156">
        <f>SUM(K1740:K1740)</f>
        <v>0</v>
      </c>
      <c r="L1739" s="156"/>
      <c r="M1739" s="156">
        <f>SUM(M1740:M1740)</f>
        <v>0</v>
      </c>
      <c r="N1739" s="156"/>
      <c r="O1739" s="156">
        <f>SUM(O1740:O1740)</f>
        <v>0</v>
      </c>
      <c r="P1739" s="156"/>
      <c r="Q1739" s="156">
        <f>SUM(Q1740:Q1740)</f>
        <v>0</v>
      </c>
      <c r="R1739" s="156"/>
      <c r="S1739" s="156"/>
      <c r="T1739" s="156"/>
      <c r="U1739" s="156"/>
      <c r="V1739" s="156">
        <f>SUM(V1740:V1740)</f>
        <v>0</v>
      </c>
      <c r="W1739" s="156"/>
      <c r="AG1739" s="1" t="s">
        <v>215</v>
      </c>
    </row>
    <row r="1740" spans="1:60" ht="22.5" outlineLevel="1">
      <c r="A1740" s="167">
        <v>679</v>
      </c>
      <c r="B1740" s="168" t="s">
        <v>2410</v>
      </c>
      <c r="C1740" s="169" t="s">
        <v>2411</v>
      </c>
      <c r="D1740" s="170" t="s">
        <v>288</v>
      </c>
      <c r="E1740" s="171">
        <v>15</v>
      </c>
      <c r="F1740" s="172"/>
      <c r="G1740" s="173">
        <f>ROUND(E1740*F1740,2)</f>
        <v>0</v>
      </c>
      <c r="H1740" s="164"/>
      <c r="I1740" s="165">
        <f>ROUND(E1740*H1740,2)</f>
        <v>0</v>
      </c>
      <c r="J1740" s="164"/>
      <c r="K1740" s="165">
        <f>ROUND(E1740*J1740,2)</f>
        <v>0</v>
      </c>
      <c r="L1740" s="165">
        <v>21</v>
      </c>
      <c r="M1740" s="165">
        <f>G1740*(1+L1740/100)</f>
        <v>0</v>
      </c>
      <c r="N1740" s="165">
        <v>0</v>
      </c>
      <c r="O1740" s="165">
        <f>ROUND(E1740*N1740,2)</f>
        <v>0</v>
      </c>
      <c r="P1740" s="165">
        <v>0</v>
      </c>
      <c r="Q1740" s="165">
        <f>ROUND(E1740*P1740,2)</f>
        <v>0</v>
      </c>
      <c r="R1740" s="165"/>
      <c r="S1740" s="165" t="s">
        <v>243</v>
      </c>
      <c r="T1740" s="165" t="s">
        <v>221</v>
      </c>
      <c r="U1740" s="165">
        <v>0</v>
      </c>
      <c r="V1740" s="165">
        <f>ROUND(E1740*U1740,2)</f>
        <v>0</v>
      </c>
      <c r="W1740" s="165"/>
      <c r="X1740" s="166"/>
      <c r="Y1740" s="166"/>
      <c r="Z1740" s="166"/>
      <c r="AA1740" s="166"/>
      <c r="AB1740" s="166"/>
      <c r="AC1740" s="166"/>
      <c r="AD1740" s="166"/>
      <c r="AE1740" s="166"/>
      <c r="AF1740" s="166"/>
      <c r="AG1740" s="166" t="s">
        <v>2412</v>
      </c>
      <c r="AH1740" s="166"/>
      <c r="AI1740" s="166"/>
      <c r="AJ1740" s="166"/>
      <c r="AK1740" s="166"/>
      <c r="AL1740" s="166"/>
      <c r="AM1740" s="166"/>
      <c r="AN1740" s="166"/>
      <c r="AO1740" s="166"/>
      <c r="AP1740" s="166"/>
      <c r="AQ1740" s="166"/>
      <c r="AR1740" s="166"/>
      <c r="AS1740" s="166"/>
      <c r="AT1740" s="166"/>
      <c r="AU1740" s="166"/>
      <c r="AV1740" s="166"/>
      <c r="AW1740" s="166"/>
      <c r="AX1740" s="166"/>
      <c r="AY1740" s="166"/>
      <c r="AZ1740" s="166"/>
      <c r="BA1740" s="166"/>
      <c r="BB1740" s="166"/>
      <c r="BC1740" s="166"/>
      <c r="BD1740" s="166"/>
      <c r="BE1740" s="166"/>
      <c r="BF1740" s="166"/>
      <c r="BG1740" s="166"/>
      <c r="BH1740" s="166"/>
    </row>
    <row r="1741" spans="1:32" ht="12.75">
      <c r="A1741" s="131"/>
      <c r="B1741" s="135"/>
      <c r="C1741" s="174"/>
      <c r="D1741" s="137"/>
      <c r="E1741" s="131"/>
      <c r="F1741" s="131"/>
      <c r="G1741" s="131"/>
      <c r="H1741" s="131"/>
      <c r="I1741" s="131"/>
      <c r="J1741" s="131"/>
      <c r="K1741" s="131"/>
      <c r="L1741" s="131"/>
      <c r="M1741" s="131"/>
      <c r="N1741" s="131"/>
      <c r="O1741" s="131"/>
      <c r="P1741" s="131"/>
      <c r="Q1741" s="131"/>
      <c r="R1741" s="131"/>
      <c r="S1741" s="131"/>
      <c r="T1741" s="131"/>
      <c r="U1741" s="131"/>
      <c r="V1741" s="131"/>
      <c r="W1741" s="131"/>
      <c r="AE1741" s="1">
        <v>15</v>
      </c>
      <c r="AF1741" s="1">
        <v>21</v>
      </c>
    </row>
    <row r="1742" spans="1:33" ht="12.75">
      <c r="A1742" s="175"/>
      <c r="B1742" s="176" t="s">
        <v>14</v>
      </c>
      <c r="C1742" s="177"/>
      <c r="D1742" s="178"/>
      <c r="E1742" s="179"/>
      <c r="F1742" s="179"/>
      <c r="G1742" s="180">
        <f>G8+G24+G26+G29+G67+G77+G143+G156+G204+G221+G244+G323+G471+G577+G596+G640+G642+G661+G676+G777+G784+G786+G800+G838+G848+G863+G886+G900+G902+G906+G918+G929+G952+G1024+G1051+G1064+G1073+G1114+G1187+G1231+G1272+G1305+G1347+G1396+G1490+G1502+G1619+G1649+G1687+G1695+G1702+G1707+G1712+G1730+G1739</f>
        <v>0</v>
      </c>
      <c r="H1742" s="131"/>
      <c r="I1742" s="131"/>
      <c r="J1742" s="131"/>
      <c r="K1742" s="131"/>
      <c r="L1742" s="131"/>
      <c r="M1742" s="131"/>
      <c r="N1742" s="131"/>
      <c r="O1742" s="131"/>
      <c r="P1742" s="131"/>
      <c r="Q1742" s="131"/>
      <c r="R1742" s="131"/>
      <c r="S1742" s="131"/>
      <c r="T1742" s="131"/>
      <c r="U1742" s="131"/>
      <c r="V1742" s="131"/>
      <c r="W1742" s="131"/>
      <c r="AE1742" s="1">
        <f>SUMIF(L7:L1740,AE1741,G7:G1740)</f>
        <v>0</v>
      </c>
      <c r="AF1742" s="1">
        <f>SUMIF(L7:L1740,AF1741,G7:G1740)</f>
        <v>0</v>
      </c>
      <c r="AG1742" s="1" t="s">
        <v>258</v>
      </c>
    </row>
    <row r="1743" spans="1:23" ht="12.75">
      <c r="A1743" s="131"/>
      <c r="B1743" s="135"/>
      <c r="C1743" s="174"/>
      <c r="D1743" s="137"/>
      <c r="E1743" s="131"/>
      <c r="F1743" s="131"/>
      <c r="G1743" s="131"/>
      <c r="H1743" s="131"/>
      <c r="I1743" s="131"/>
      <c r="J1743" s="131"/>
      <c r="K1743" s="131"/>
      <c r="L1743" s="131"/>
      <c r="M1743" s="131"/>
      <c r="N1743" s="131"/>
      <c r="O1743" s="131"/>
      <c r="P1743" s="131"/>
      <c r="Q1743" s="131"/>
      <c r="R1743" s="131"/>
      <c r="S1743" s="131"/>
      <c r="T1743" s="131"/>
      <c r="U1743" s="131"/>
      <c r="V1743" s="131"/>
      <c r="W1743" s="131"/>
    </row>
    <row r="1744" spans="1:23" ht="12.75">
      <c r="A1744" s="131"/>
      <c r="B1744" s="135"/>
      <c r="C1744" s="174"/>
      <c r="D1744" s="137"/>
      <c r="E1744" s="131"/>
      <c r="F1744" s="131"/>
      <c r="G1744" s="131"/>
      <c r="H1744" s="131"/>
      <c r="I1744" s="131"/>
      <c r="J1744" s="131"/>
      <c r="K1744" s="131"/>
      <c r="L1744" s="131"/>
      <c r="M1744" s="131"/>
      <c r="N1744" s="131"/>
      <c r="O1744" s="131"/>
      <c r="P1744" s="131"/>
      <c r="Q1744" s="131"/>
      <c r="R1744" s="131"/>
      <c r="S1744" s="131"/>
      <c r="T1744" s="131"/>
      <c r="U1744" s="131"/>
      <c r="V1744" s="131"/>
      <c r="W1744" s="131"/>
    </row>
    <row r="1745" spans="1:23" ht="12.75">
      <c r="A1745" s="234" t="s">
        <v>259</v>
      </c>
      <c r="B1745" s="234"/>
      <c r="C1745" s="234"/>
      <c r="D1745" s="137"/>
      <c r="E1745" s="131"/>
      <c r="F1745" s="131"/>
      <c r="G1745" s="131"/>
      <c r="H1745" s="131"/>
      <c r="I1745" s="131"/>
      <c r="J1745" s="131"/>
      <c r="K1745" s="131"/>
      <c r="L1745" s="131"/>
      <c r="M1745" s="131"/>
      <c r="N1745" s="131"/>
      <c r="O1745" s="131"/>
      <c r="P1745" s="131"/>
      <c r="Q1745" s="131"/>
      <c r="R1745" s="131"/>
      <c r="S1745" s="131"/>
      <c r="T1745" s="131"/>
      <c r="U1745" s="131"/>
      <c r="V1745" s="131"/>
      <c r="W1745" s="131"/>
    </row>
    <row r="1746" spans="1:33" ht="12.75">
      <c r="A1746" s="235"/>
      <c r="B1746" s="235"/>
      <c r="C1746" s="235"/>
      <c r="D1746" s="235"/>
      <c r="E1746" s="235"/>
      <c r="F1746" s="235"/>
      <c r="G1746" s="235"/>
      <c r="H1746" s="131"/>
      <c r="I1746" s="131"/>
      <c r="J1746" s="131"/>
      <c r="K1746" s="131"/>
      <c r="L1746" s="131"/>
      <c r="M1746" s="131"/>
      <c r="N1746" s="131"/>
      <c r="O1746" s="131"/>
      <c r="P1746" s="131"/>
      <c r="Q1746" s="131"/>
      <c r="R1746" s="131"/>
      <c r="S1746" s="131"/>
      <c r="T1746" s="131"/>
      <c r="U1746" s="131"/>
      <c r="V1746" s="131"/>
      <c r="W1746" s="131"/>
      <c r="AG1746" s="1" t="s">
        <v>260</v>
      </c>
    </row>
    <row r="1747" spans="1:23" ht="12.75">
      <c r="A1747" s="235"/>
      <c r="B1747" s="235"/>
      <c r="C1747" s="235"/>
      <c r="D1747" s="235"/>
      <c r="E1747" s="235"/>
      <c r="F1747" s="235"/>
      <c r="G1747" s="235"/>
      <c r="H1747" s="131"/>
      <c r="I1747" s="131"/>
      <c r="J1747" s="131"/>
      <c r="K1747" s="131"/>
      <c r="L1747" s="131"/>
      <c r="M1747" s="131"/>
      <c r="N1747" s="131"/>
      <c r="O1747" s="131"/>
      <c r="P1747" s="131"/>
      <c r="Q1747" s="131"/>
      <c r="R1747" s="131"/>
      <c r="S1747" s="131"/>
      <c r="T1747" s="131"/>
      <c r="U1747" s="131"/>
      <c r="V1747" s="131"/>
      <c r="W1747" s="131"/>
    </row>
    <row r="1748" spans="1:23" ht="12.75">
      <c r="A1748" s="235"/>
      <c r="B1748" s="235"/>
      <c r="C1748" s="235"/>
      <c r="D1748" s="235"/>
      <c r="E1748" s="235"/>
      <c r="F1748" s="235"/>
      <c r="G1748" s="235"/>
      <c r="H1748" s="131"/>
      <c r="I1748" s="131"/>
      <c r="J1748" s="131"/>
      <c r="K1748" s="131"/>
      <c r="L1748" s="131"/>
      <c r="M1748" s="131"/>
      <c r="N1748" s="131"/>
      <c r="O1748" s="131"/>
      <c r="P1748" s="131"/>
      <c r="Q1748" s="131"/>
      <c r="R1748" s="131"/>
      <c r="S1748" s="131"/>
      <c r="T1748" s="131"/>
      <c r="U1748" s="131"/>
      <c r="V1748" s="131"/>
      <c r="W1748" s="131"/>
    </row>
    <row r="1749" spans="1:23" ht="12.75">
      <c r="A1749" s="235"/>
      <c r="B1749" s="235"/>
      <c r="C1749" s="235"/>
      <c r="D1749" s="235"/>
      <c r="E1749" s="235"/>
      <c r="F1749" s="235"/>
      <c r="G1749" s="235"/>
      <c r="H1749" s="131"/>
      <c r="I1749" s="131"/>
      <c r="J1749" s="131"/>
      <c r="K1749" s="131"/>
      <c r="L1749" s="131"/>
      <c r="M1749" s="131"/>
      <c r="N1749" s="131"/>
      <c r="O1749" s="131"/>
      <c r="P1749" s="131"/>
      <c r="Q1749" s="131"/>
      <c r="R1749" s="131"/>
      <c r="S1749" s="131"/>
      <c r="T1749" s="131"/>
      <c r="U1749" s="131"/>
      <c r="V1749" s="131"/>
      <c r="W1749" s="131"/>
    </row>
    <row r="1750" spans="1:23" ht="12.75">
      <c r="A1750" s="235"/>
      <c r="B1750" s="235"/>
      <c r="C1750" s="235"/>
      <c r="D1750" s="235"/>
      <c r="E1750" s="235"/>
      <c r="F1750" s="235"/>
      <c r="G1750" s="235"/>
      <c r="H1750" s="131"/>
      <c r="I1750" s="131"/>
      <c r="J1750" s="131"/>
      <c r="K1750" s="131"/>
      <c r="L1750" s="131"/>
      <c r="M1750" s="131"/>
      <c r="N1750" s="131"/>
      <c r="O1750" s="131"/>
      <c r="P1750" s="131"/>
      <c r="Q1750" s="131"/>
      <c r="R1750" s="131"/>
      <c r="S1750" s="131"/>
      <c r="T1750" s="131"/>
      <c r="U1750" s="131"/>
      <c r="V1750" s="131"/>
      <c r="W1750" s="131"/>
    </row>
    <row r="1751" spans="1:23" ht="12.75">
      <c r="A1751" s="131"/>
      <c r="B1751" s="135"/>
      <c r="C1751" s="174"/>
      <c r="D1751" s="137"/>
      <c r="E1751" s="131"/>
      <c r="F1751" s="131"/>
      <c r="G1751" s="131"/>
      <c r="H1751" s="131"/>
      <c r="I1751" s="131"/>
      <c r="J1751" s="131"/>
      <c r="K1751" s="131"/>
      <c r="L1751" s="131"/>
      <c r="M1751" s="131"/>
      <c r="N1751" s="131"/>
      <c r="O1751" s="131"/>
      <c r="P1751" s="131"/>
      <c r="Q1751" s="131"/>
      <c r="R1751" s="131"/>
      <c r="S1751" s="131"/>
      <c r="T1751" s="131"/>
      <c r="U1751" s="131"/>
      <c r="V1751" s="131"/>
      <c r="W1751" s="131"/>
    </row>
    <row r="1752" spans="3:33" ht="12.75">
      <c r="C1752" s="181"/>
      <c r="D1752" s="141"/>
      <c r="AG1752" s="1" t="s">
        <v>261</v>
      </c>
    </row>
    <row r="1753" ht="12.75">
      <c r="D1753" s="141"/>
    </row>
    <row r="1754" ht="12.75">
      <c r="D1754" s="141"/>
    </row>
    <row r="1755" ht="12.75">
      <c r="D1755" s="141"/>
    </row>
    <row r="1756" ht="12.75">
      <c r="D1756" s="141"/>
    </row>
    <row r="1757" ht="12.75">
      <c r="D1757" s="141"/>
    </row>
    <row r="1758" ht="12.75">
      <c r="D1758" s="141"/>
    </row>
    <row r="1759" ht="12.75">
      <c r="D1759" s="141"/>
    </row>
    <row r="1760" ht="12.75">
      <c r="D1760" s="141"/>
    </row>
    <row r="1761" ht="12.75">
      <c r="D1761" s="141"/>
    </row>
    <row r="1762" ht="12.75">
      <c r="D1762" s="141"/>
    </row>
    <row r="1763" ht="12.75">
      <c r="D1763" s="141"/>
    </row>
    <row r="1764" ht="12.75">
      <c r="D1764" s="141"/>
    </row>
    <row r="1765" ht="12.75">
      <c r="D1765" s="141"/>
    </row>
    <row r="1766" ht="12.75">
      <c r="D1766" s="141"/>
    </row>
    <row r="1767" ht="12.75">
      <c r="D1767" s="141"/>
    </row>
    <row r="1768" ht="12.75">
      <c r="D1768" s="141"/>
    </row>
    <row r="1769" ht="12.75">
      <c r="D1769" s="141"/>
    </row>
    <row r="1770" ht="12.75">
      <c r="D1770" s="141"/>
    </row>
    <row r="1771" ht="12.75">
      <c r="D1771" s="141"/>
    </row>
    <row r="1772" ht="12.75">
      <c r="D1772" s="141"/>
    </row>
    <row r="1773" ht="12.75">
      <c r="D1773" s="141"/>
    </row>
    <row r="1774" ht="12.75">
      <c r="D1774" s="141"/>
    </row>
    <row r="1775" ht="12.75">
      <c r="D1775" s="141"/>
    </row>
    <row r="1776" ht="12.75">
      <c r="D1776" s="141"/>
    </row>
    <row r="1777" ht="12.75">
      <c r="D1777" s="141"/>
    </row>
    <row r="1778" ht="12.75">
      <c r="D1778" s="141"/>
    </row>
    <row r="1779" ht="12.75">
      <c r="D1779" s="141"/>
    </row>
    <row r="1780" ht="12.75">
      <c r="D1780" s="141"/>
    </row>
    <row r="1781" ht="12.75">
      <c r="D1781" s="141"/>
    </row>
    <row r="1782" ht="12.75">
      <c r="D1782" s="141"/>
    </row>
    <row r="1783" ht="12.75">
      <c r="D1783" s="141"/>
    </row>
    <row r="1784" ht="12.75">
      <c r="D1784" s="141"/>
    </row>
    <row r="1785" ht="12.75">
      <c r="D1785" s="141"/>
    </row>
    <row r="1786" ht="12.75">
      <c r="D1786" s="141"/>
    </row>
    <row r="1787" ht="12.75">
      <c r="D1787" s="141"/>
    </row>
    <row r="1788" ht="12.75">
      <c r="D1788" s="141"/>
    </row>
    <row r="1789" ht="12.75">
      <c r="D1789" s="141"/>
    </row>
    <row r="1790" ht="12.75">
      <c r="D1790" s="141"/>
    </row>
    <row r="1791" ht="12.75">
      <c r="D1791" s="141"/>
    </row>
    <row r="1792" ht="12.75">
      <c r="D1792" s="141"/>
    </row>
    <row r="1793" ht="12.75">
      <c r="D1793" s="141"/>
    </row>
    <row r="1794" ht="12.75">
      <c r="D1794" s="141"/>
    </row>
    <row r="1795" ht="12.75">
      <c r="D1795" s="141"/>
    </row>
    <row r="1796" ht="12.75">
      <c r="D1796" s="141"/>
    </row>
    <row r="1797" ht="12.75">
      <c r="D1797" s="141"/>
    </row>
    <row r="1798" ht="12.75">
      <c r="D1798" s="141"/>
    </row>
    <row r="1799" ht="12.75">
      <c r="D1799" s="141"/>
    </row>
    <row r="1800" ht="12.75">
      <c r="D1800" s="141"/>
    </row>
    <row r="1801" ht="12.75">
      <c r="D1801" s="141"/>
    </row>
    <row r="1802" ht="12.75">
      <c r="D1802" s="141"/>
    </row>
    <row r="1803" ht="12.75">
      <c r="D1803" s="141"/>
    </row>
    <row r="1804" ht="12.75">
      <c r="D1804" s="141"/>
    </row>
    <row r="1805" ht="12.75">
      <c r="D1805" s="141"/>
    </row>
    <row r="1806" ht="12.75">
      <c r="D1806" s="141"/>
    </row>
    <row r="1807" ht="12.75">
      <c r="D1807" s="141"/>
    </row>
    <row r="1808" ht="12.75">
      <c r="D1808" s="141"/>
    </row>
    <row r="1809" ht="12.75">
      <c r="D1809" s="141"/>
    </row>
    <row r="1810" ht="12.75">
      <c r="D1810" s="141"/>
    </row>
    <row r="1811" ht="12.75">
      <c r="D1811" s="141"/>
    </row>
    <row r="1812" ht="12.75">
      <c r="D1812" s="141"/>
    </row>
    <row r="1813" ht="12.75">
      <c r="D1813" s="141"/>
    </row>
    <row r="1814" ht="12.75">
      <c r="D1814" s="141"/>
    </row>
    <row r="1815" ht="12.75">
      <c r="D1815" s="141"/>
    </row>
    <row r="1816" ht="12.75">
      <c r="D1816" s="141"/>
    </row>
    <row r="1817" ht="12.75">
      <c r="D1817" s="141"/>
    </row>
    <row r="1818" ht="12.75">
      <c r="D1818" s="141"/>
    </row>
    <row r="1819" ht="12.75">
      <c r="D1819" s="141"/>
    </row>
    <row r="1820" ht="12.75">
      <c r="D1820" s="141"/>
    </row>
    <row r="1821" ht="12.75">
      <c r="D1821" s="141"/>
    </row>
    <row r="1822" ht="12.75">
      <c r="D1822" s="141"/>
    </row>
    <row r="1823" ht="12.75">
      <c r="D1823" s="141"/>
    </row>
    <row r="1824" ht="12.75">
      <c r="D1824" s="141"/>
    </row>
    <row r="1825" ht="12.75">
      <c r="D1825" s="141"/>
    </row>
    <row r="1826" ht="12.75">
      <c r="D1826" s="141"/>
    </row>
    <row r="1827" ht="12.75">
      <c r="D1827" s="141"/>
    </row>
    <row r="1828" ht="12.75">
      <c r="D1828" s="141"/>
    </row>
    <row r="1829" ht="12.75">
      <c r="D1829" s="141"/>
    </row>
    <row r="1830" ht="12.75">
      <c r="D1830" s="141"/>
    </row>
    <row r="1831" ht="12.75">
      <c r="D1831" s="141"/>
    </row>
    <row r="1832" ht="12.75">
      <c r="D1832" s="141"/>
    </row>
    <row r="1833" ht="12.75">
      <c r="D1833" s="141"/>
    </row>
    <row r="1834" ht="12.75">
      <c r="D1834" s="141"/>
    </row>
    <row r="1835" ht="12.75">
      <c r="D1835" s="141"/>
    </row>
    <row r="1836" ht="12.75">
      <c r="D1836" s="141"/>
    </row>
    <row r="1837" ht="12.75">
      <c r="D1837" s="141"/>
    </row>
    <row r="1838" ht="12.75">
      <c r="D1838" s="141"/>
    </row>
    <row r="1839" ht="12.75">
      <c r="D1839" s="141"/>
    </row>
    <row r="1840" ht="12.75">
      <c r="D1840" s="141"/>
    </row>
    <row r="1841" ht="12.75">
      <c r="D1841" s="141"/>
    </row>
    <row r="1842" ht="12.75">
      <c r="D1842" s="141"/>
    </row>
    <row r="1843" ht="12.75">
      <c r="D1843" s="141"/>
    </row>
    <row r="1844" ht="12.75">
      <c r="D1844" s="141"/>
    </row>
    <row r="1845" ht="12.75">
      <c r="D1845" s="141"/>
    </row>
    <row r="1846" ht="12.75">
      <c r="D1846" s="141"/>
    </row>
    <row r="1847" ht="12.75">
      <c r="D1847" s="141"/>
    </row>
    <row r="1848" ht="12.75">
      <c r="D1848" s="141"/>
    </row>
    <row r="1849" ht="12.75">
      <c r="D1849" s="141"/>
    </row>
    <row r="1850" ht="12.75">
      <c r="D1850" s="141"/>
    </row>
    <row r="1851" ht="12.75">
      <c r="D1851" s="141"/>
    </row>
    <row r="1852" ht="12.75">
      <c r="D1852" s="141"/>
    </row>
    <row r="1853" ht="12.75">
      <c r="D1853" s="141"/>
    </row>
    <row r="1854" ht="12.75">
      <c r="D1854" s="141"/>
    </row>
    <row r="1855" ht="12.75">
      <c r="D1855" s="141"/>
    </row>
    <row r="1856" ht="12.75">
      <c r="D1856" s="141"/>
    </row>
    <row r="1857" ht="12.75">
      <c r="D1857" s="141"/>
    </row>
    <row r="1858" ht="12.75">
      <c r="D1858" s="141"/>
    </row>
    <row r="1859" ht="12.75">
      <c r="D1859" s="141"/>
    </row>
    <row r="1860" ht="12.75">
      <c r="D1860" s="141"/>
    </row>
    <row r="1861" ht="12.75">
      <c r="D1861" s="141"/>
    </row>
    <row r="1862" ht="12.75">
      <c r="D1862" s="141"/>
    </row>
    <row r="1863" ht="12.75">
      <c r="D1863" s="141"/>
    </row>
    <row r="1864" ht="12.75">
      <c r="D1864" s="141"/>
    </row>
    <row r="1865" ht="12.75">
      <c r="D1865" s="141"/>
    </row>
    <row r="1866" ht="12.75">
      <c r="D1866" s="141"/>
    </row>
    <row r="1867" ht="12.75">
      <c r="D1867" s="141"/>
    </row>
    <row r="1868" ht="12.75">
      <c r="D1868" s="141"/>
    </row>
    <row r="1869" ht="12.75">
      <c r="D1869" s="141"/>
    </row>
    <row r="1870" ht="12.75">
      <c r="D1870" s="141"/>
    </row>
    <row r="1871" ht="12.75">
      <c r="D1871" s="141"/>
    </row>
    <row r="1872" ht="12.75">
      <c r="D1872" s="141"/>
    </row>
    <row r="1873" ht="12.75">
      <c r="D1873" s="141"/>
    </row>
    <row r="1874" ht="12.75">
      <c r="D1874" s="141"/>
    </row>
    <row r="1875" ht="12.75">
      <c r="D1875" s="141"/>
    </row>
    <row r="1876" ht="12.75">
      <c r="D1876" s="141"/>
    </row>
    <row r="1877" ht="12.75">
      <c r="D1877" s="141"/>
    </row>
    <row r="1878" ht="12.75">
      <c r="D1878" s="141"/>
    </row>
    <row r="1879" ht="12.75">
      <c r="D1879" s="141"/>
    </row>
    <row r="1880" ht="12.75">
      <c r="D1880" s="141"/>
    </row>
  </sheetData>
  <sheetProtection selectLockedCells="1" selectUnlockedCells="1"/>
  <mergeCells count="6">
    <mergeCell ref="A1:G1"/>
    <mergeCell ref="C2:G2"/>
    <mergeCell ref="C3:G3"/>
    <mergeCell ref="C4:G4"/>
    <mergeCell ref="A1745:C1745"/>
    <mergeCell ref="A1746:G1750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92"/>
  <sheetViews>
    <sheetView tabSelected="1" zoomScalePageLayoutView="0" workbookViewId="0" topLeftCell="A1">
      <pane ySplit="7" topLeftCell="A77" activePane="bottomLeft" state="frozen"/>
      <selection pane="topLeft" activeCell="A1" sqref="A1"/>
      <selection pane="bottomLeft" activeCell="C103" sqref="C103"/>
    </sheetView>
  </sheetViews>
  <sheetFormatPr defaultColWidth="8.7109375" defaultRowHeight="12.75" outlineLevelRow="1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3" width="0" style="1" hidden="1" customWidth="1"/>
    <col min="24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231" t="s">
        <v>183</v>
      </c>
      <c r="B1" s="231"/>
      <c r="C1" s="231"/>
      <c r="D1" s="231"/>
      <c r="E1" s="231"/>
      <c r="F1" s="231"/>
      <c r="G1" s="231"/>
      <c r="AG1" s="1" t="s">
        <v>187</v>
      </c>
    </row>
    <row r="2" spans="1:33" ht="24.75" customHeight="1">
      <c r="A2" s="133" t="s">
        <v>184</v>
      </c>
      <c r="B2" s="134" t="s">
        <v>5</v>
      </c>
      <c r="C2" s="232" t="s">
        <v>6</v>
      </c>
      <c r="D2" s="232"/>
      <c r="E2" s="232"/>
      <c r="F2" s="232"/>
      <c r="G2" s="232"/>
      <c r="AG2" s="1" t="s">
        <v>188</v>
      </c>
    </row>
    <row r="3" spans="1:33" ht="24.75" customHeight="1">
      <c r="A3" s="133" t="s">
        <v>185</v>
      </c>
      <c r="B3" s="134" t="s">
        <v>49</v>
      </c>
      <c r="C3" s="232" t="s">
        <v>50</v>
      </c>
      <c r="D3" s="232"/>
      <c r="E3" s="232"/>
      <c r="F3" s="232"/>
      <c r="G3" s="232"/>
      <c r="AC3" s="138" t="s">
        <v>188</v>
      </c>
      <c r="AG3" s="1" t="s">
        <v>190</v>
      </c>
    </row>
    <row r="4" spans="1:33" ht="24.75" customHeight="1">
      <c r="A4" s="139" t="s">
        <v>186</v>
      </c>
      <c r="B4" s="140" t="s">
        <v>51</v>
      </c>
      <c r="C4" s="233" t="s">
        <v>50</v>
      </c>
      <c r="D4" s="233"/>
      <c r="E4" s="233"/>
      <c r="F4" s="233"/>
      <c r="G4" s="233"/>
      <c r="AG4" s="1" t="s">
        <v>191</v>
      </c>
    </row>
    <row r="5" ht="12.75">
      <c r="D5" s="141"/>
    </row>
    <row r="6" spans="1:23" ht="318.75">
      <c r="A6" s="142" t="s">
        <v>192</v>
      </c>
      <c r="B6" s="143" t="s">
        <v>193</v>
      </c>
      <c r="C6" s="143" t="s">
        <v>194</v>
      </c>
      <c r="D6" s="144" t="s">
        <v>195</v>
      </c>
      <c r="E6" s="142" t="s">
        <v>196</v>
      </c>
      <c r="F6" s="145" t="s">
        <v>197</v>
      </c>
      <c r="G6" s="142" t="s">
        <v>14</v>
      </c>
      <c r="H6" s="146" t="s">
        <v>198</v>
      </c>
      <c r="I6" s="146" t="s">
        <v>199</v>
      </c>
      <c r="J6" s="146" t="s">
        <v>200</v>
      </c>
      <c r="K6" s="146" t="s">
        <v>201</v>
      </c>
      <c r="L6" s="146" t="s">
        <v>202</v>
      </c>
      <c r="M6" s="146" t="s">
        <v>203</v>
      </c>
      <c r="N6" s="146" t="s">
        <v>204</v>
      </c>
      <c r="O6" s="146" t="s">
        <v>205</v>
      </c>
      <c r="P6" s="146" t="s">
        <v>206</v>
      </c>
      <c r="Q6" s="146" t="s">
        <v>207</v>
      </c>
      <c r="R6" s="146" t="s">
        <v>208</v>
      </c>
      <c r="S6" s="146" t="s">
        <v>209</v>
      </c>
      <c r="T6" s="146" t="s">
        <v>210</v>
      </c>
      <c r="U6" s="146" t="s">
        <v>211</v>
      </c>
      <c r="V6" s="146" t="s">
        <v>212</v>
      </c>
      <c r="W6" s="146" t="s">
        <v>213</v>
      </c>
    </row>
    <row r="7" spans="1:23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3" ht="12.75">
      <c r="A8" s="149" t="s">
        <v>214</v>
      </c>
      <c r="B8" s="150" t="s">
        <v>58</v>
      </c>
      <c r="C8" s="151" t="s">
        <v>59</v>
      </c>
      <c r="D8" s="152"/>
      <c r="E8" s="153"/>
      <c r="F8" s="154"/>
      <c r="G8" s="155">
        <f>SUMIF(AG9:AG34,"&lt;&gt;NOR",G9:G34)</f>
        <v>0</v>
      </c>
      <c r="H8" s="156"/>
      <c r="I8" s="156">
        <f>SUM(I9:I34)</f>
        <v>0</v>
      </c>
      <c r="J8" s="156"/>
      <c r="K8" s="156">
        <f>SUM(K9:K34)</f>
        <v>0</v>
      </c>
      <c r="L8" s="156"/>
      <c r="M8" s="156">
        <f>SUM(M9:M34)</f>
        <v>0</v>
      </c>
      <c r="N8" s="156"/>
      <c r="O8" s="156">
        <f>SUM(O9:O34)</f>
        <v>0</v>
      </c>
      <c r="P8" s="156"/>
      <c r="Q8" s="156">
        <f>SUM(Q9:Q34)</f>
        <v>0</v>
      </c>
      <c r="R8" s="156"/>
      <c r="S8" s="156"/>
      <c r="T8" s="156"/>
      <c r="U8" s="156"/>
      <c r="V8" s="156">
        <f>SUM(V9:V34)</f>
        <v>0</v>
      </c>
      <c r="W8" s="156"/>
      <c r="AG8" s="1" t="s">
        <v>215</v>
      </c>
    </row>
    <row r="9" spans="1:60" ht="22.5" outlineLevel="1">
      <c r="A9" s="167">
        <v>1</v>
      </c>
      <c r="B9" s="168" t="s">
        <v>2413</v>
      </c>
      <c r="C9" s="169" t="s">
        <v>2414</v>
      </c>
      <c r="D9" s="170" t="s">
        <v>264</v>
      </c>
      <c r="E9" s="171">
        <v>168.311</v>
      </c>
      <c r="F9" s="172"/>
      <c r="G9" s="173">
        <f>ROUND(E9*F9,2)</f>
        <v>0</v>
      </c>
      <c r="H9" s="164"/>
      <c r="I9" s="165">
        <f>ROUND(E9*H9,2)</f>
        <v>0</v>
      </c>
      <c r="J9" s="164"/>
      <c r="K9" s="165">
        <f>ROUND(E9*J9,2)</f>
        <v>0</v>
      </c>
      <c r="L9" s="165">
        <v>21</v>
      </c>
      <c r="M9" s="165">
        <f>G9*(1+L9/100)</f>
        <v>0</v>
      </c>
      <c r="N9" s="165">
        <v>0</v>
      </c>
      <c r="O9" s="165">
        <f>ROUND(E9*N9,2)</f>
        <v>0</v>
      </c>
      <c r="P9" s="165">
        <v>0</v>
      </c>
      <c r="Q9" s="165">
        <f>ROUND(E9*P9,2)</f>
        <v>0</v>
      </c>
      <c r="R9" s="165"/>
      <c r="S9" s="165" t="s">
        <v>220</v>
      </c>
      <c r="T9" s="165" t="s">
        <v>221</v>
      </c>
      <c r="U9" s="165">
        <v>0</v>
      </c>
      <c r="V9" s="165">
        <f>ROUND(E9*U9,2)</f>
        <v>0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265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82"/>
      <c r="B10" s="183"/>
      <c r="C10" s="184" t="s">
        <v>2415</v>
      </c>
      <c r="D10" s="185"/>
      <c r="E10" s="186">
        <v>46.59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267</v>
      </c>
      <c r="AH10" s="166">
        <v>0</v>
      </c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82"/>
      <c r="B11" s="183"/>
      <c r="C11" s="184" t="s">
        <v>2416</v>
      </c>
      <c r="D11" s="185"/>
      <c r="E11" s="186">
        <v>2.31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267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82"/>
      <c r="B12" s="183"/>
      <c r="C12" s="184" t="s">
        <v>2417</v>
      </c>
      <c r="D12" s="185"/>
      <c r="E12" s="186">
        <v>81.4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267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1">
      <c r="A13" s="182"/>
      <c r="B13" s="183"/>
      <c r="C13" s="184" t="s">
        <v>2418</v>
      </c>
      <c r="D13" s="185"/>
      <c r="E13" s="186">
        <v>38.02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267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22.5" outlineLevel="1">
      <c r="A14" s="167">
        <v>2</v>
      </c>
      <c r="B14" s="168" t="s">
        <v>269</v>
      </c>
      <c r="C14" s="169" t="s">
        <v>270</v>
      </c>
      <c r="D14" s="170" t="s">
        <v>264</v>
      </c>
      <c r="E14" s="171">
        <v>168.311</v>
      </c>
      <c r="F14" s="172"/>
      <c r="G14" s="173">
        <f>ROUND(E14*F14,2)</f>
        <v>0</v>
      </c>
      <c r="H14" s="164"/>
      <c r="I14" s="165">
        <f>ROUND(E14*H14,2)</f>
        <v>0</v>
      </c>
      <c r="J14" s="164"/>
      <c r="K14" s="165">
        <f>ROUND(E14*J14,2)</f>
        <v>0</v>
      </c>
      <c r="L14" s="165">
        <v>21</v>
      </c>
      <c r="M14" s="165">
        <f>G14*(1+L14/100)</f>
        <v>0</v>
      </c>
      <c r="N14" s="165">
        <v>0</v>
      </c>
      <c r="O14" s="165">
        <f>ROUND(E14*N14,2)</f>
        <v>0</v>
      </c>
      <c r="P14" s="165">
        <v>0</v>
      </c>
      <c r="Q14" s="165">
        <f>ROUND(E14*P14,2)</f>
        <v>0</v>
      </c>
      <c r="R14" s="165"/>
      <c r="S14" s="165" t="s">
        <v>220</v>
      </c>
      <c r="T14" s="165" t="s">
        <v>221</v>
      </c>
      <c r="U14" s="165">
        <v>0</v>
      </c>
      <c r="V14" s="165">
        <f>ROUND(E14*U14,2)</f>
        <v>0</v>
      </c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265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82"/>
      <c r="B15" s="183"/>
      <c r="C15" s="184" t="s">
        <v>2419</v>
      </c>
      <c r="D15" s="185"/>
      <c r="E15" s="186">
        <v>168.31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267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33.75" outlineLevel="1">
      <c r="A16" s="167">
        <v>3</v>
      </c>
      <c r="B16" s="168" t="s">
        <v>271</v>
      </c>
      <c r="C16" s="169" t="s">
        <v>272</v>
      </c>
      <c r="D16" s="170" t="s">
        <v>264</v>
      </c>
      <c r="E16" s="171">
        <v>1683.11</v>
      </c>
      <c r="F16" s="172"/>
      <c r="G16" s="173">
        <f>ROUND(E16*F16,2)</f>
        <v>0</v>
      </c>
      <c r="H16" s="164"/>
      <c r="I16" s="165">
        <f>ROUND(E16*H16,2)</f>
        <v>0</v>
      </c>
      <c r="J16" s="164"/>
      <c r="K16" s="165">
        <f>ROUND(E16*J16,2)</f>
        <v>0</v>
      </c>
      <c r="L16" s="165">
        <v>21</v>
      </c>
      <c r="M16" s="165">
        <f>G16*(1+L16/100)</f>
        <v>0</v>
      </c>
      <c r="N16" s="165">
        <v>0</v>
      </c>
      <c r="O16" s="165">
        <f>ROUND(E16*N16,2)</f>
        <v>0</v>
      </c>
      <c r="P16" s="165">
        <v>0</v>
      </c>
      <c r="Q16" s="165">
        <f>ROUND(E16*P16,2)</f>
        <v>0</v>
      </c>
      <c r="R16" s="165"/>
      <c r="S16" s="165" t="s">
        <v>220</v>
      </c>
      <c r="T16" s="165" t="s">
        <v>221</v>
      </c>
      <c r="U16" s="165">
        <v>0</v>
      </c>
      <c r="V16" s="165">
        <f>ROUND(E16*U16,2)</f>
        <v>0</v>
      </c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265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82"/>
      <c r="B17" s="183"/>
      <c r="C17" s="184" t="s">
        <v>2420</v>
      </c>
      <c r="D17" s="185"/>
      <c r="E17" s="186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267</v>
      </c>
      <c r="AH17" s="166">
        <v>0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82"/>
      <c r="B18" s="183"/>
      <c r="C18" s="184" t="s">
        <v>2421</v>
      </c>
      <c r="D18" s="185"/>
      <c r="E18" s="186">
        <v>1683.11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267</v>
      </c>
      <c r="AH18" s="166">
        <v>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22.5" outlineLevel="1">
      <c r="A19" s="167">
        <v>4</v>
      </c>
      <c r="B19" s="168" t="s">
        <v>278</v>
      </c>
      <c r="C19" s="169" t="s">
        <v>279</v>
      </c>
      <c r="D19" s="170" t="s">
        <v>264</v>
      </c>
      <c r="E19" s="171">
        <v>168.311</v>
      </c>
      <c r="F19" s="172"/>
      <c r="G19" s="173">
        <f>ROUND(E19*F19,2)</f>
        <v>0</v>
      </c>
      <c r="H19" s="164"/>
      <c r="I19" s="165">
        <f>ROUND(E19*H19,2)</f>
        <v>0</v>
      </c>
      <c r="J19" s="164"/>
      <c r="K19" s="165">
        <f>ROUND(E19*J19,2)</f>
        <v>0</v>
      </c>
      <c r="L19" s="165">
        <v>21</v>
      </c>
      <c r="M19" s="165">
        <f>G19*(1+L19/100)</f>
        <v>0</v>
      </c>
      <c r="N19" s="165">
        <v>0</v>
      </c>
      <c r="O19" s="165">
        <f>ROUND(E19*N19,2)</f>
        <v>0</v>
      </c>
      <c r="P19" s="165">
        <v>0</v>
      </c>
      <c r="Q19" s="165">
        <f>ROUND(E19*P19,2)</f>
        <v>0</v>
      </c>
      <c r="R19" s="165"/>
      <c r="S19" s="165" t="s">
        <v>220</v>
      </c>
      <c r="T19" s="165" t="s">
        <v>221</v>
      </c>
      <c r="U19" s="165">
        <v>0</v>
      </c>
      <c r="V19" s="165">
        <f>ROUND(E19*U19,2)</f>
        <v>0</v>
      </c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265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82"/>
      <c r="B20" s="183"/>
      <c r="C20" s="184" t="s">
        <v>2422</v>
      </c>
      <c r="D20" s="185"/>
      <c r="E20" s="186">
        <v>168.31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267</v>
      </c>
      <c r="AH20" s="166">
        <v>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outlineLevel="1">
      <c r="A21" s="167">
        <v>5</v>
      </c>
      <c r="B21" s="168" t="s">
        <v>280</v>
      </c>
      <c r="C21" s="169" t="s">
        <v>281</v>
      </c>
      <c r="D21" s="170" t="s">
        <v>264</v>
      </c>
      <c r="E21" s="171">
        <v>168.311</v>
      </c>
      <c r="F21" s="172"/>
      <c r="G21" s="173">
        <f>ROUND(E21*F21,2)</f>
        <v>0</v>
      </c>
      <c r="H21" s="164"/>
      <c r="I21" s="165">
        <f>ROUND(E21*H21,2)</f>
        <v>0</v>
      </c>
      <c r="J21" s="164"/>
      <c r="K21" s="165">
        <f>ROUND(E21*J21,2)</f>
        <v>0</v>
      </c>
      <c r="L21" s="165">
        <v>21</v>
      </c>
      <c r="M21" s="165">
        <f>G21*(1+L21/100)</f>
        <v>0</v>
      </c>
      <c r="N21" s="165">
        <v>0</v>
      </c>
      <c r="O21" s="165">
        <f>ROUND(E21*N21,2)</f>
        <v>0</v>
      </c>
      <c r="P21" s="165">
        <v>0</v>
      </c>
      <c r="Q21" s="165">
        <f>ROUND(E21*P21,2)</f>
        <v>0</v>
      </c>
      <c r="R21" s="165"/>
      <c r="S21" s="165" t="s">
        <v>243</v>
      </c>
      <c r="T21" s="165" t="s">
        <v>221</v>
      </c>
      <c r="U21" s="165">
        <v>0</v>
      </c>
      <c r="V21" s="165">
        <f>ROUND(E21*U21,2)</f>
        <v>0</v>
      </c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282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82"/>
      <c r="B22" s="183"/>
      <c r="C22" s="184" t="s">
        <v>2422</v>
      </c>
      <c r="D22" s="185"/>
      <c r="E22" s="186">
        <v>168.31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267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22.5" outlineLevel="1">
      <c r="A23" s="167">
        <v>6</v>
      </c>
      <c r="B23" s="168" t="s">
        <v>2423</v>
      </c>
      <c r="C23" s="169" t="s">
        <v>2424</v>
      </c>
      <c r="D23" s="170" t="s">
        <v>264</v>
      </c>
      <c r="E23" s="171">
        <v>109.8</v>
      </c>
      <c r="F23" s="172"/>
      <c r="G23" s="173">
        <f>ROUND(E23*F23,2)</f>
        <v>0</v>
      </c>
      <c r="H23" s="164"/>
      <c r="I23" s="165">
        <f>ROUND(E23*H23,2)</f>
        <v>0</v>
      </c>
      <c r="J23" s="164"/>
      <c r="K23" s="165">
        <f>ROUND(E23*J23,2)</f>
        <v>0</v>
      </c>
      <c r="L23" s="165">
        <v>21</v>
      </c>
      <c r="M23" s="165">
        <f>G23*(1+L23/100)</f>
        <v>0</v>
      </c>
      <c r="N23" s="165">
        <v>0</v>
      </c>
      <c r="O23" s="165">
        <f>ROUND(E23*N23,2)</f>
        <v>0</v>
      </c>
      <c r="P23" s="165">
        <v>0</v>
      </c>
      <c r="Q23" s="165">
        <f>ROUND(E23*P23,2)</f>
        <v>0</v>
      </c>
      <c r="R23" s="165"/>
      <c r="S23" s="165" t="s">
        <v>220</v>
      </c>
      <c r="T23" s="165" t="s">
        <v>221</v>
      </c>
      <c r="U23" s="165">
        <v>0</v>
      </c>
      <c r="V23" s="165">
        <f>ROUND(E23*U23,2)</f>
        <v>0</v>
      </c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265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82"/>
      <c r="B24" s="183"/>
      <c r="C24" s="184" t="s">
        <v>2425</v>
      </c>
      <c r="D24" s="185"/>
      <c r="E24" s="186">
        <v>49.8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267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outlineLevel="1">
      <c r="A25" s="182"/>
      <c r="B25" s="183"/>
      <c r="C25" s="184" t="s">
        <v>2426</v>
      </c>
      <c r="D25" s="185"/>
      <c r="E25" s="186">
        <v>60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267</v>
      </c>
      <c r="AH25" s="166">
        <v>0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22.5" outlineLevel="1">
      <c r="A26" s="167">
        <v>7</v>
      </c>
      <c r="B26" s="168" t="s">
        <v>286</v>
      </c>
      <c r="C26" s="169" t="s">
        <v>287</v>
      </c>
      <c r="D26" s="170" t="s">
        <v>288</v>
      </c>
      <c r="E26" s="171">
        <v>235.4</v>
      </c>
      <c r="F26" s="172"/>
      <c r="G26" s="173">
        <f>ROUND(E26*F26,2)</f>
        <v>0</v>
      </c>
      <c r="H26" s="164"/>
      <c r="I26" s="165">
        <f>ROUND(E26*H26,2)</f>
        <v>0</v>
      </c>
      <c r="J26" s="164"/>
      <c r="K26" s="165">
        <f>ROUND(E26*J26,2)</f>
        <v>0</v>
      </c>
      <c r="L26" s="165">
        <v>21</v>
      </c>
      <c r="M26" s="165">
        <f>G26*(1+L26/100)</f>
        <v>0</v>
      </c>
      <c r="N26" s="165">
        <v>0</v>
      </c>
      <c r="O26" s="165">
        <f>ROUND(E26*N26,2)</f>
        <v>0</v>
      </c>
      <c r="P26" s="165">
        <v>0</v>
      </c>
      <c r="Q26" s="165">
        <f>ROUND(E26*P26,2)</f>
        <v>0</v>
      </c>
      <c r="R26" s="165"/>
      <c r="S26" s="165" t="s">
        <v>220</v>
      </c>
      <c r="T26" s="165" t="s">
        <v>221</v>
      </c>
      <c r="U26" s="165">
        <v>0</v>
      </c>
      <c r="V26" s="165">
        <f>ROUND(E26*U26,2)</f>
        <v>0</v>
      </c>
      <c r="W26" s="165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265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75" outlineLevel="1">
      <c r="A27" s="182"/>
      <c r="B27" s="183"/>
      <c r="C27" s="184" t="s">
        <v>2427</v>
      </c>
      <c r="D27" s="185"/>
      <c r="E27" s="186">
        <v>133.1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267</v>
      </c>
      <c r="AH27" s="166">
        <v>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1">
      <c r="A28" s="182"/>
      <c r="B28" s="183"/>
      <c r="C28" s="184" t="s">
        <v>2428</v>
      </c>
      <c r="D28" s="185"/>
      <c r="E28" s="186">
        <v>6.6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267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82"/>
      <c r="B29" s="183"/>
      <c r="C29" s="184" t="s">
        <v>2429</v>
      </c>
      <c r="D29" s="185"/>
      <c r="E29" s="186">
        <v>81.4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267</v>
      </c>
      <c r="AH29" s="166">
        <v>0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75" outlineLevel="1">
      <c r="A30" s="182"/>
      <c r="B30" s="183"/>
      <c r="C30" s="184" t="s">
        <v>2430</v>
      </c>
      <c r="D30" s="185"/>
      <c r="E30" s="186">
        <v>14.3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267</v>
      </c>
      <c r="AH30" s="166">
        <v>0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75" outlineLevel="1">
      <c r="A31" s="167">
        <v>8</v>
      </c>
      <c r="B31" s="168" t="s">
        <v>290</v>
      </c>
      <c r="C31" s="169" t="s">
        <v>291</v>
      </c>
      <c r="D31" s="170" t="s">
        <v>264</v>
      </c>
      <c r="E31" s="171">
        <v>168.311</v>
      </c>
      <c r="F31" s="172"/>
      <c r="G31" s="173">
        <f>ROUND(E31*F31,2)</f>
        <v>0</v>
      </c>
      <c r="H31" s="164"/>
      <c r="I31" s="165">
        <f>ROUND(E31*H31,2)</f>
        <v>0</v>
      </c>
      <c r="J31" s="164"/>
      <c r="K31" s="165">
        <f>ROUND(E31*J31,2)</f>
        <v>0</v>
      </c>
      <c r="L31" s="165">
        <v>21</v>
      </c>
      <c r="M31" s="165">
        <f>G31*(1+L31/100)</f>
        <v>0</v>
      </c>
      <c r="N31" s="165">
        <v>0</v>
      </c>
      <c r="O31" s="165">
        <f>ROUND(E31*N31,2)</f>
        <v>0</v>
      </c>
      <c r="P31" s="165">
        <v>0</v>
      </c>
      <c r="Q31" s="165">
        <f>ROUND(E31*P31,2)</f>
        <v>0</v>
      </c>
      <c r="R31" s="165"/>
      <c r="S31" s="165" t="s">
        <v>220</v>
      </c>
      <c r="T31" s="165" t="s">
        <v>221</v>
      </c>
      <c r="U31" s="165">
        <v>0</v>
      </c>
      <c r="V31" s="165">
        <f>ROUND(E31*U31,2)</f>
        <v>0</v>
      </c>
      <c r="W31" s="165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265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82"/>
      <c r="B32" s="183"/>
      <c r="C32" s="184" t="s">
        <v>2422</v>
      </c>
      <c r="D32" s="185"/>
      <c r="E32" s="186">
        <v>168.31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267</v>
      </c>
      <c r="AH32" s="166">
        <v>0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67">
        <v>9</v>
      </c>
      <c r="B33" s="168" t="s">
        <v>2431</v>
      </c>
      <c r="C33" s="169" t="s">
        <v>2432</v>
      </c>
      <c r="D33" s="170" t="s">
        <v>366</v>
      </c>
      <c r="E33" s="171">
        <v>94.62</v>
      </c>
      <c r="F33" s="172"/>
      <c r="G33" s="173">
        <f>ROUND(E33*F33,2)</f>
        <v>0</v>
      </c>
      <c r="H33" s="164"/>
      <c r="I33" s="165">
        <f>ROUND(E33*H33,2)</f>
        <v>0</v>
      </c>
      <c r="J33" s="164"/>
      <c r="K33" s="165">
        <f>ROUND(E33*J33,2)</f>
        <v>0</v>
      </c>
      <c r="L33" s="165">
        <v>21</v>
      </c>
      <c r="M33" s="165">
        <f>G33*(1+L33/100)</f>
        <v>0</v>
      </c>
      <c r="N33" s="165">
        <v>0</v>
      </c>
      <c r="O33" s="165">
        <f>ROUND(E33*N33,2)</f>
        <v>0</v>
      </c>
      <c r="P33" s="165">
        <v>0</v>
      </c>
      <c r="Q33" s="165">
        <f>ROUND(E33*P33,2)</f>
        <v>0</v>
      </c>
      <c r="R33" s="165" t="s">
        <v>219</v>
      </c>
      <c r="S33" s="165" t="s">
        <v>220</v>
      </c>
      <c r="T33" s="165" t="s">
        <v>221</v>
      </c>
      <c r="U33" s="165">
        <v>0</v>
      </c>
      <c r="V33" s="165">
        <f>ROUND(E33*U33,2)</f>
        <v>0</v>
      </c>
      <c r="W33" s="165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222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outlineLevel="1">
      <c r="A34" s="182"/>
      <c r="B34" s="183"/>
      <c r="C34" s="184" t="s">
        <v>2433</v>
      </c>
      <c r="D34" s="185"/>
      <c r="E34" s="186">
        <v>94.62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267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33" ht="12.75">
      <c r="A35" s="149" t="s">
        <v>214</v>
      </c>
      <c r="B35" s="150" t="s">
        <v>60</v>
      </c>
      <c r="C35" s="151" t="s">
        <v>61</v>
      </c>
      <c r="D35" s="152"/>
      <c r="E35" s="153"/>
      <c r="F35" s="154"/>
      <c r="G35" s="155">
        <f>SUMIF(AG36:AG57,"&lt;&gt;NOR",G36:G57)</f>
        <v>0</v>
      </c>
      <c r="H35" s="156"/>
      <c r="I35" s="156">
        <f>SUM(I36:I57)</f>
        <v>0</v>
      </c>
      <c r="J35" s="156"/>
      <c r="K35" s="156">
        <f>SUM(K36:K57)</f>
        <v>0</v>
      </c>
      <c r="L35" s="156"/>
      <c r="M35" s="156">
        <f>SUM(M36:M57)</f>
        <v>0</v>
      </c>
      <c r="N35" s="156"/>
      <c r="O35" s="156">
        <f>SUM(O36:O57)</f>
        <v>0</v>
      </c>
      <c r="P35" s="156"/>
      <c r="Q35" s="156">
        <f>SUM(Q36:Q57)</f>
        <v>0</v>
      </c>
      <c r="R35" s="156"/>
      <c r="S35" s="156"/>
      <c r="T35" s="156"/>
      <c r="U35" s="156"/>
      <c r="V35" s="156">
        <f>SUM(V36:V57)</f>
        <v>0</v>
      </c>
      <c r="W35" s="156"/>
      <c r="AG35" s="1" t="s">
        <v>215</v>
      </c>
    </row>
    <row r="36" spans="1:60" ht="33.75" outlineLevel="1">
      <c r="A36" s="167">
        <v>10</v>
      </c>
      <c r="B36" s="168" t="s">
        <v>2434</v>
      </c>
      <c r="C36" s="169" t="s">
        <v>2435</v>
      </c>
      <c r="D36" s="170" t="s">
        <v>288</v>
      </c>
      <c r="E36" s="171">
        <v>54</v>
      </c>
      <c r="F36" s="172"/>
      <c r="G36" s="173">
        <f>ROUND(E36*F36,2)</f>
        <v>0</v>
      </c>
      <c r="H36" s="164"/>
      <c r="I36" s="165">
        <f>ROUND(E36*H36,2)</f>
        <v>0</v>
      </c>
      <c r="J36" s="164"/>
      <c r="K36" s="165">
        <f>ROUND(E36*J36,2)</f>
        <v>0</v>
      </c>
      <c r="L36" s="165">
        <v>21</v>
      </c>
      <c r="M36" s="165">
        <f>G36*(1+L36/100)</f>
        <v>0</v>
      </c>
      <c r="N36" s="165">
        <v>0</v>
      </c>
      <c r="O36" s="165">
        <f>ROUND(E36*N36,2)</f>
        <v>0</v>
      </c>
      <c r="P36" s="165">
        <v>0</v>
      </c>
      <c r="Q36" s="165">
        <f>ROUND(E36*P36,2)</f>
        <v>0</v>
      </c>
      <c r="R36" s="165"/>
      <c r="S36" s="165" t="s">
        <v>220</v>
      </c>
      <c r="T36" s="165" t="s">
        <v>221</v>
      </c>
      <c r="U36" s="165">
        <v>0</v>
      </c>
      <c r="V36" s="165">
        <f>ROUND(E36*U36,2)</f>
        <v>0</v>
      </c>
      <c r="W36" s="165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265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82"/>
      <c r="B37" s="183"/>
      <c r="C37" s="184" t="s">
        <v>2436</v>
      </c>
      <c r="D37" s="185"/>
      <c r="E37" s="186">
        <v>54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267</v>
      </c>
      <c r="AH37" s="166">
        <v>0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33.75" outlineLevel="1">
      <c r="A38" s="167">
        <v>11</v>
      </c>
      <c r="B38" s="168" t="s">
        <v>2437</v>
      </c>
      <c r="C38" s="169" t="s">
        <v>2438</v>
      </c>
      <c r="D38" s="170" t="s">
        <v>288</v>
      </c>
      <c r="E38" s="171">
        <v>132</v>
      </c>
      <c r="F38" s="172"/>
      <c r="G38" s="173">
        <f>ROUND(E38*F38,2)</f>
        <v>0</v>
      </c>
      <c r="H38" s="164"/>
      <c r="I38" s="165">
        <f>ROUND(E38*H38,2)</f>
        <v>0</v>
      </c>
      <c r="J38" s="164"/>
      <c r="K38" s="165">
        <f>ROUND(E38*J38,2)</f>
        <v>0</v>
      </c>
      <c r="L38" s="165">
        <v>21</v>
      </c>
      <c r="M38" s="165">
        <f>G38*(1+L38/100)</f>
        <v>0</v>
      </c>
      <c r="N38" s="165">
        <v>0</v>
      </c>
      <c r="O38" s="165">
        <f>ROUND(E38*N38,2)</f>
        <v>0</v>
      </c>
      <c r="P38" s="165">
        <v>0</v>
      </c>
      <c r="Q38" s="165">
        <f>ROUND(E38*P38,2)</f>
        <v>0</v>
      </c>
      <c r="R38" s="165"/>
      <c r="S38" s="165" t="s">
        <v>220</v>
      </c>
      <c r="T38" s="165" t="s">
        <v>221</v>
      </c>
      <c r="U38" s="165">
        <v>0</v>
      </c>
      <c r="V38" s="165">
        <f>ROUND(E38*U38,2)</f>
        <v>0</v>
      </c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265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82"/>
      <c r="B39" s="183"/>
      <c r="C39" s="184" t="s">
        <v>2439</v>
      </c>
      <c r="D39" s="185"/>
      <c r="E39" s="186">
        <v>54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267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82"/>
      <c r="B40" s="183"/>
      <c r="C40" s="184" t="s">
        <v>2440</v>
      </c>
      <c r="D40" s="185"/>
      <c r="E40" s="186">
        <v>12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267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82"/>
      <c r="B41" s="183"/>
      <c r="C41" s="184" t="s">
        <v>2441</v>
      </c>
      <c r="D41" s="185"/>
      <c r="E41" s="186">
        <v>66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267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22.5" outlineLevel="1">
      <c r="A42" s="167">
        <v>12</v>
      </c>
      <c r="B42" s="168" t="s">
        <v>2442</v>
      </c>
      <c r="C42" s="169" t="s">
        <v>2443</v>
      </c>
      <c r="D42" s="170" t="s">
        <v>288</v>
      </c>
      <c r="E42" s="171">
        <v>12</v>
      </c>
      <c r="F42" s="172"/>
      <c r="G42" s="173">
        <f>ROUND(E42*F42,2)</f>
        <v>0</v>
      </c>
      <c r="H42" s="164"/>
      <c r="I42" s="165">
        <f>ROUND(E42*H42,2)</f>
        <v>0</v>
      </c>
      <c r="J42" s="164"/>
      <c r="K42" s="165">
        <f>ROUND(E42*J42,2)</f>
        <v>0</v>
      </c>
      <c r="L42" s="165">
        <v>21</v>
      </c>
      <c r="M42" s="165">
        <f>G42*(1+L42/100)</f>
        <v>0</v>
      </c>
      <c r="N42" s="165">
        <v>0</v>
      </c>
      <c r="O42" s="165">
        <f>ROUND(E42*N42,2)</f>
        <v>0</v>
      </c>
      <c r="P42" s="165">
        <v>0</v>
      </c>
      <c r="Q42" s="165">
        <f>ROUND(E42*P42,2)</f>
        <v>0</v>
      </c>
      <c r="R42" s="165"/>
      <c r="S42" s="165" t="s">
        <v>220</v>
      </c>
      <c r="T42" s="165" t="s">
        <v>221</v>
      </c>
      <c r="U42" s="165">
        <v>0</v>
      </c>
      <c r="V42" s="165">
        <f>ROUND(E42*U42,2)</f>
        <v>0</v>
      </c>
      <c r="W42" s="165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265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82"/>
      <c r="B43" s="183"/>
      <c r="C43" s="184" t="s">
        <v>2444</v>
      </c>
      <c r="D43" s="185"/>
      <c r="E43" s="186">
        <v>12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267</v>
      </c>
      <c r="AH43" s="166">
        <v>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33.75" outlineLevel="1">
      <c r="A44" s="167">
        <v>13</v>
      </c>
      <c r="B44" s="168" t="s">
        <v>2445</v>
      </c>
      <c r="C44" s="169" t="s">
        <v>2446</v>
      </c>
      <c r="D44" s="170" t="s">
        <v>288</v>
      </c>
      <c r="E44" s="171">
        <v>66</v>
      </c>
      <c r="F44" s="172"/>
      <c r="G44" s="173">
        <f>ROUND(E44*F44,2)</f>
        <v>0</v>
      </c>
      <c r="H44" s="164"/>
      <c r="I44" s="165">
        <f>ROUND(E44*H44,2)</f>
        <v>0</v>
      </c>
      <c r="J44" s="164"/>
      <c r="K44" s="165">
        <f>ROUND(E44*J44,2)</f>
        <v>0</v>
      </c>
      <c r="L44" s="165">
        <v>21</v>
      </c>
      <c r="M44" s="165">
        <f>G44*(1+L44/100)</f>
        <v>0</v>
      </c>
      <c r="N44" s="165">
        <v>0</v>
      </c>
      <c r="O44" s="165">
        <f>ROUND(E44*N44,2)</f>
        <v>0</v>
      </c>
      <c r="P44" s="165">
        <v>0</v>
      </c>
      <c r="Q44" s="165">
        <f>ROUND(E44*P44,2)</f>
        <v>0</v>
      </c>
      <c r="R44" s="165"/>
      <c r="S44" s="165" t="s">
        <v>220</v>
      </c>
      <c r="T44" s="165" t="s">
        <v>221</v>
      </c>
      <c r="U44" s="165">
        <v>0</v>
      </c>
      <c r="V44" s="165">
        <f>ROUND(E44*U44,2)</f>
        <v>0</v>
      </c>
      <c r="W44" s="165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265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75" outlineLevel="1">
      <c r="A45" s="182"/>
      <c r="B45" s="183"/>
      <c r="C45" s="184" t="s">
        <v>2447</v>
      </c>
      <c r="D45" s="185"/>
      <c r="E45" s="186">
        <v>66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267</v>
      </c>
      <c r="AH45" s="166">
        <v>0</v>
      </c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67">
        <v>14</v>
      </c>
      <c r="B46" s="168" t="s">
        <v>2448</v>
      </c>
      <c r="C46" s="169" t="s">
        <v>2449</v>
      </c>
      <c r="D46" s="170" t="s">
        <v>294</v>
      </c>
      <c r="E46" s="171">
        <v>24</v>
      </c>
      <c r="F46" s="172"/>
      <c r="G46" s="173">
        <f>ROUND(E46*F46,2)</f>
        <v>0</v>
      </c>
      <c r="H46" s="164"/>
      <c r="I46" s="165">
        <f>ROUND(E46*H46,2)</f>
        <v>0</v>
      </c>
      <c r="J46" s="164"/>
      <c r="K46" s="165">
        <f>ROUND(E46*J46,2)</f>
        <v>0</v>
      </c>
      <c r="L46" s="165">
        <v>21</v>
      </c>
      <c r="M46" s="165">
        <f>G46*(1+L46/100)</f>
        <v>0</v>
      </c>
      <c r="N46" s="165">
        <v>0</v>
      </c>
      <c r="O46" s="165">
        <f>ROUND(E46*N46,2)</f>
        <v>0</v>
      </c>
      <c r="P46" s="165">
        <v>0</v>
      </c>
      <c r="Q46" s="165">
        <f>ROUND(E46*P46,2)</f>
        <v>0</v>
      </c>
      <c r="R46" s="165"/>
      <c r="S46" s="165" t="s">
        <v>220</v>
      </c>
      <c r="T46" s="165" t="s">
        <v>221</v>
      </c>
      <c r="U46" s="165">
        <v>0</v>
      </c>
      <c r="V46" s="165">
        <f>ROUND(E46*U46,2)</f>
        <v>0</v>
      </c>
      <c r="W46" s="165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265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82"/>
      <c r="B47" s="183"/>
      <c r="C47" s="184" t="s">
        <v>2450</v>
      </c>
      <c r="D47" s="185"/>
      <c r="E47" s="186">
        <v>24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267</v>
      </c>
      <c r="AH47" s="166">
        <v>0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33.75" outlineLevel="1">
      <c r="A48" s="167">
        <v>15</v>
      </c>
      <c r="B48" s="168" t="s">
        <v>2451</v>
      </c>
      <c r="C48" s="169" t="s">
        <v>2452</v>
      </c>
      <c r="D48" s="170" t="s">
        <v>264</v>
      </c>
      <c r="E48" s="171">
        <v>1</v>
      </c>
      <c r="F48" s="172"/>
      <c r="G48" s="173">
        <f>ROUND(E48*F48,2)</f>
        <v>0</v>
      </c>
      <c r="H48" s="164"/>
      <c r="I48" s="165">
        <f>ROUND(E48*H48,2)</f>
        <v>0</v>
      </c>
      <c r="J48" s="164"/>
      <c r="K48" s="165">
        <f>ROUND(E48*J48,2)</f>
        <v>0</v>
      </c>
      <c r="L48" s="165">
        <v>21</v>
      </c>
      <c r="M48" s="165">
        <f>G48*(1+L48/100)</f>
        <v>0</v>
      </c>
      <c r="N48" s="165">
        <v>0</v>
      </c>
      <c r="O48" s="165">
        <f>ROUND(E48*N48,2)</f>
        <v>0</v>
      </c>
      <c r="P48" s="165">
        <v>0</v>
      </c>
      <c r="Q48" s="165">
        <f>ROUND(E48*P48,2)</f>
        <v>0</v>
      </c>
      <c r="R48" s="165"/>
      <c r="S48" s="165" t="s">
        <v>220</v>
      </c>
      <c r="T48" s="165" t="s">
        <v>221</v>
      </c>
      <c r="U48" s="165">
        <v>0</v>
      </c>
      <c r="V48" s="165">
        <f>ROUND(E48*U48,2)</f>
        <v>0</v>
      </c>
      <c r="W48" s="165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265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82"/>
      <c r="B49" s="183"/>
      <c r="C49" s="184" t="s">
        <v>2453</v>
      </c>
      <c r="D49" s="185"/>
      <c r="E49" s="186">
        <v>1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267</v>
      </c>
      <c r="AH49" s="166">
        <v>0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22.5" outlineLevel="1">
      <c r="A50" s="167">
        <v>16</v>
      </c>
      <c r="B50" s="168" t="s">
        <v>2454</v>
      </c>
      <c r="C50" s="169" t="s">
        <v>2455</v>
      </c>
      <c r="D50" s="170" t="s">
        <v>294</v>
      </c>
      <c r="E50" s="171">
        <v>25</v>
      </c>
      <c r="F50" s="172"/>
      <c r="G50" s="173">
        <f>ROUND(E50*F50,2)</f>
        <v>0</v>
      </c>
      <c r="H50" s="164"/>
      <c r="I50" s="165">
        <f>ROUND(E50*H50,2)</f>
        <v>0</v>
      </c>
      <c r="J50" s="164"/>
      <c r="K50" s="165">
        <f>ROUND(E50*J50,2)</f>
        <v>0</v>
      </c>
      <c r="L50" s="165">
        <v>21</v>
      </c>
      <c r="M50" s="165">
        <f>G50*(1+L50/100)</f>
        <v>0</v>
      </c>
      <c r="N50" s="165">
        <v>0</v>
      </c>
      <c r="O50" s="165">
        <f>ROUND(E50*N50,2)</f>
        <v>0</v>
      </c>
      <c r="P50" s="165">
        <v>0</v>
      </c>
      <c r="Q50" s="165">
        <f>ROUND(E50*P50,2)</f>
        <v>0</v>
      </c>
      <c r="R50" s="165"/>
      <c r="S50" s="165" t="s">
        <v>220</v>
      </c>
      <c r="T50" s="165" t="s">
        <v>221</v>
      </c>
      <c r="U50" s="165">
        <v>0</v>
      </c>
      <c r="V50" s="165">
        <f>ROUND(E50*U50,2)</f>
        <v>0</v>
      </c>
      <c r="W50" s="165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265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82"/>
      <c r="B51" s="183"/>
      <c r="C51" s="184" t="s">
        <v>2456</v>
      </c>
      <c r="D51" s="185"/>
      <c r="E51" s="186">
        <v>25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267</v>
      </c>
      <c r="AH51" s="166">
        <v>0</v>
      </c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22.5" outlineLevel="1">
      <c r="A52" s="167">
        <v>17</v>
      </c>
      <c r="B52" s="168" t="s">
        <v>2457</v>
      </c>
      <c r="C52" s="169" t="s">
        <v>2458</v>
      </c>
      <c r="D52" s="170" t="s">
        <v>294</v>
      </c>
      <c r="E52" s="171">
        <v>21</v>
      </c>
      <c r="F52" s="172"/>
      <c r="G52" s="173">
        <f>ROUND(E52*F52,2)</f>
        <v>0</v>
      </c>
      <c r="H52" s="164"/>
      <c r="I52" s="165">
        <f>ROUND(E52*H52,2)</f>
        <v>0</v>
      </c>
      <c r="J52" s="164"/>
      <c r="K52" s="165">
        <f>ROUND(E52*J52,2)</f>
        <v>0</v>
      </c>
      <c r="L52" s="165">
        <v>21</v>
      </c>
      <c r="M52" s="165">
        <f>G52*(1+L52/100)</f>
        <v>0</v>
      </c>
      <c r="N52" s="165">
        <v>0</v>
      </c>
      <c r="O52" s="165">
        <f>ROUND(E52*N52,2)</f>
        <v>0</v>
      </c>
      <c r="P52" s="165">
        <v>0</v>
      </c>
      <c r="Q52" s="165">
        <f>ROUND(E52*P52,2)</f>
        <v>0</v>
      </c>
      <c r="R52" s="165"/>
      <c r="S52" s="165" t="s">
        <v>220</v>
      </c>
      <c r="T52" s="165" t="s">
        <v>221</v>
      </c>
      <c r="U52" s="165">
        <v>0</v>
      </c>
      <c r="V52" s="165">
        <f>ROUND(E52*U52,2)</f>
        <v>0</v>
      </c>
      <c r="W52" s="165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265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82"/>
      <c r="B53" s="183"/>
      <c r="C53" s="184" t="s">
        <v>2459</v>
      </c>
      <c r="D53" s="185"/>
      <c r="E53" s="186">
        <v>21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267</v>
      </c>
      <c r="AH53" s="166">
        <v>0</v>
      </c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22.5" outlineLevel="1">
      <c r="A54" s="167">
        <v>18</v>
      </c>
      <c r="B54" s="168" t="s">
        <v>2460</v>
      </c>
      <c r="C54" s="169" t="s">
        <v>2461</v>
      </c>
      <c r="D54" s="170" t="s">
        <v>288</v>
      </c>
      <c r="E54" s="171">
        <v>26.2</v>
      </c>
      <c r="F54" s="172"/>
      <c r="G54" s="173">
        <f>ROUND(E54*F54,2)</f>
        <v>0</v>
      </c>
      <c r="H54" s="164"/>
      <c r="I54" s="165">
        <f>ROUND(E54*H54,2)</f>
        <v>0</v>
      </c>
      <c r="J54" s="164"/>
      <c r="K54" s="165">
        <f>ROUND(E54*J54,2)</f>
        <v>0</v>
      </c>
      <c r="L54" s="165">
        <v>21</v>
      </c>
      <c r="M54" s="165">
        <f>G54*(1+L54/100)</f>
        <v>0</v>
      </c>
      <c r="N54" s="165">
        <v>0</v>
      </c>
      <c r="O54" s="165">
        <f>ROUND(E54*N54,2)</f>
        <v>0</v>
      </c>
      <c r="P54" s="165">
        <v>0</v>
      </c>
      <c r="Q54" s="165">
        <f>ROUND(E54*P54,2)</f>
        <v>0</v>
      </c>
      <c r="R54" s="165"/>
      <c r="S54" s="165" t="s">
        <v>220</v>
      </c>
      <c r="T54" s="165" t="s">
        <v>221</v>
      </c>
      <c r="U54" s="165">
        <v>0</v>
      </c>
      <c r="V54" s="165">
        <f>ROUND(E54*U54,2)</f>
        <v>0</v>
      </c>
      <c r="W54" s="165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265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82"/>
      <c r="B55" s="183"/>
      <c r="C55" s="184" t="s">
        <v>2462</v>
      </c>
      <c r="D55" s="185"/>
      <c r="E55" s="186">
        <v>26.2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267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33.75" outlineLevel="1">
      <c r="A56" s="167">
        <v>19</v>
      </c>
      <c r="B56" s="168" t="s">
        <v>2463</v>
      </c>
      <c r="C56" s="169" t="s">
        <v>2464</v>
      </c>
      <c r="D56" s="170" t="s">
        <v>264</v>
      </c>
      <c r="E56" s="171">
        <v>60</v>
      </c>
      <c r="F56" s="172"/>
      <c r="G56" s="173">
        <f>ROUND(E56*F56,2)</f>
        <v>0</v>
      </c>
      <c r="H56" s="164"/>
      <c r="I56" s="165">
        <f>ROUND(E56*H56,2)</f>
        <v>0</v>
      </c>
      <c r="J56" s="164"/>
      <c r="K56" s="165">
        <f>ROUND(E56*J56,2)</f>
        <v>0</v>
      </c>
      <c r="L56" s="165">
        <v>21</v>
      </c>
      <c r="M56" s="165">
        <f>G56*(1+L56/100)</f>
        <v>0</v>
      </c>
      <c r="N56" s="165">
        <v>0</v>
      </c>
      <c r="O56" s="165">
        <f>ROUND(E56*N56,2)</f>
        <v>0</v>
      </c>
      <c r="P56" s="165">
        <v>0</v>
      </c>
      <c r="Q56" s="165">
        <f>ROUND(E56*P56,2)</f>
        <v>0</v>
      </c>
      <c r="R56" s="165"/>
      <c r="S56" s="165" t="s">
        <v>220</v>
      </c>
      <c r="T56" s="165" t="s">
        <v>221</v>
      </c>
      <c r="U56" s="165">
        <v>0</v>
      </c>
      <c r="V56" s="165">
        <f>ROUND(E56*U56,2)</f>
        <v>0</v>
      </c>
      <c r="W56" s="165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415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82"/>
      <c r="B57" s="183"/>
      <c r="C57" s="184" t="s">
        <v>2465</v>
      </c>
      <c r="D57" s="185"/>
      <c r="E57" s="186">
        <v>60</v>
      </c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267</v>
      </c>
      <c r="AH57" s="166">
        <v>0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33" ht="12.75">
      <c r="A58" s="149" t="s">
        <v>214</v>
      </c>
      <c r="B58" s="150" t="s">
        <v>62</v>
      </c>
      <c r="C58" s="151" t="s">
        <v>63</v>
      </c>
      <c r="D58" s="152"/>
      <c r="E58" s="153"/>
      <c r="F58" s="154"/>
      <c r="G58" s="155">
        <f>SUMIF(AG59:AG62,"&lt;&gt;NOR",G59:G62)</f>
        <v>0</v>
      </c>
      <c r="H58" s="156"/>
      <c r="I58" s="156">
        <f>SUM(I59:I62)</f>
        <v>0</v>
      </c>
      <c r="J58" s="156"/>
      <c r="K58" s="156">
        <f>SUM(K59:K62)</f>
        <v>0</v>
      </c>
      <c r="L58" s="156"/>
      <c r="M58" s="156">
        <f>SUM(M59:M62)</f>
        <v>0</v>
      </c>
      <c r="N58" s="156"/>
      <c r="O58" s="156">
        <f>SUM(O59:O62)</f>
        <v>0</v>
      </c>
      <c r="P58" s="156"/>
      <c r="Q58" s="156">
        <f>SUM(Q59:Q62)</f>
        <v>0</v>
      </c>
      <c r="R58" s="156"/>
      <c r="S58" s="156"/>
      <c r="T58" s="156"/>
      <c r="U58" s="156"/>
      <c r="V58" s="156">
        <f>SUM(V59:V62)</f>
        <v>0</v>
      </c>
      <c r="W58" s="156"/>
      <c r="AG58" s="1" t="s">
        <v>215</v>
      </c>
    </row>
    <row r="59" spans="1:60" ht="33.75" outlineLevel="1">
      <c r="A59" s="167">
        <v>20</v>
      </c>
      <c r="B59" s="168" t="s">
        <v>2466</v>
      </c>
      <c r="C59" s="169" t="s">
        <v>2467</v>
      </c>
      <c r="D59" s="170" t="s">
        <v>288</v>
      </c>
      <c r="E59" s="171">
        <v>38</v>
      </c>
      <c r="F59" s="172"/>
      <c r="G59" s="173">
        <f>ROUND(E59*F59,2)</f>
        <v>0</v>
      </c>
      <c r="H59" s="164"/>
      <c r="I59" s="165">
        <f>ROUND(E59*H59,2)</f>
        <v>0</v>
      </c>
      <c r="J59" s="164"/>
      <c r="K59" s="165">
        <f>ROUND(E59*J59,2)</f>
        <v>0</v>
      </c>
      <c r="L59" s="165">
        <v>21</v>
      </c>
      <c r="M59" s="165">
        <f>G59*(1+L59/100)</f>
        <v>0</v>
      </c>
      <c r="N59" s="165">
        <v>0</v>
      </c>
      <c r="O59" s="165">
        <f>ROUND(E59*N59,2)</f>
        <v>0</v>
      </c>
      <c r="P59" s="165">
        <v>0</v>
      </c>
      <c r="Q59" s="165">
        <f>ROUND(E59*P59,2)</f>
        <v>0</v>
      </c>
      <c r="R59" s="165"/>
      <c r="S59" s="165" t="s">
        <v>220</v>
      </c>
      <c r="T59" s="165" t="s">
        <v>221</v>
      </c>
      <c r="U59" s="165">
        <v>0</v>
      </c>
      <c r="V59" s="165">
        <f>ROUND(E59*U59,2)</f>
        <v>0</v>
      </c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265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1">
      <c r="A60" s="182"/>
      <c r="B60" s="183"/>
      <c r="C60" s="184" t="s">
        <v>2468</v>
      </c>
      <c r="D60" s="185"/>
      <c r="E60" s="186">
        <v>38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267</v>
      </c>
      <c r="AH60" s="166">
        <v>0</v>
      </c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75" outlineLevel="1">
      <c r="A61" s="167">
        <v>21</v>
      </c>
      <c r="B61" s="168" t="s">
        <v>2469</v>
      </c>
      <c r="C61" s="169" t="s">
        <v>2470</v>
      </c>
      <c r="D61" s="170" t="s">
        <v>264</v>
      </c>
      <c r="E61" s="171">
        <v>11.4</v>
      </c>
      <c r="F61" s="172"/>
      <c r="G61" s="173">
        <f>ROUND(E61*F61,2)</f>
        <v>0</v>
      </c>
      <c r="H61" s="164"/>
      <c r="I61" s="165">
        <f>ROUND(E61*H61,2)</f>
        <v>0</v>
      </c>
      <c r="J61" s="164"/>
      <c r="K61" s="165">
        <f>ROUND(E61*J61,2)</f>
        <v>0</v>
      </c>
      <c r="L61" s="165">
        <v>21</v>
      </c>
      <c r="M61" s="165">
        <f>G61*(1+L61/100)</f>
        <v>0</v>
      </c>
      <c r="N61" s="165">
        <v>0</v>
      </c>
      <c r="O61" s="165">
        <f>ROUND(E61*N61,2)</f>
        <v>0</v>
      </c>
      <c r="P61" s="165">
        <v>0</v>
      </c>
      <c r="Q61" s="165">
        <f>ROUND(E61*P61,2)</f>
        <v>0</v>
      </c>
      <c r="R61" s="165" t="s">
        <v>219</v>
      </c>
      <c r="S61" s="165" t="s">
        <v>220</v>
      </c>
      <c r="T61" s="165" t="s">
        <v>221</v>
      </c>
      <c r="U61" s="165">
        <v>0</v>
      </c>
      <c r="V61" s="165">
        <f>ROUND(E61*U61,2)</f>
        <v>0</v>
      </c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222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12.75" outlineLevel="1">
      <c r="A62" s="182"/>
      <c r="B62" s="183"/>
      <c r="C62" s="184" t="s">
        <v>2471</v>
      </c>
      <c r="D62" s="185"/>
      <c r="E62" s="186">
        <v>11.4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267</v>
      </c>
      <c r="AH62" s="166">
        <v>0</v>
      </c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33" ht="12.75">
      <c r="A63" s="149" t="s">
        <v>214</v>
      </c>
      <c r="B63" s="150" t="s">
        <v>64</v>
      </c>
      <c r="C63" s="151" t="s">
        <v>65</v>
      </c>
      <c r="D63" s="152"/>
      <c r="E63" s="153"/>
      <c r="F63" s="154"/>
      <c r="G63" s="155">
        <f>SUMIF(AG64:AG67,"&lt;&gt;NOR",G64:G67)</f>
        <v>0</v>
      </c>
      <c r="H63" s="156"/>
      <c r="I63" s="156">
        <f>SUM(I64:I67)</f>
        <v>0</v>
      </c>
      <c r="J63" s="156"/>
      <c r="K63" s="156">
        <f>SUM(K64:K67)</f>
        <v>0</v>
      </c>
      <c r="L63" s="156"/>
      <c r="M63" s="156">
        <f>SUM(M64:M67)</f>
        <v>0</v>
      </c>
      <c r="N63" s="156"/>
      <c r="O63" s="156">
        <f>SUM(O64:O67)</f>
        <v>0</v>
      </c>
      <c r="P63" s="156"/>
      <c r="Q63" s="156">
        <f>SUM(Q64:Q67)</f>
        <v>0</v>
      </c>
      <c r="R63" s="156"/>
      <c r="S63" s="156"/>
      <c r="T63" s="156"/>
      <c r="U63" s="156"/>
      <c r="V63" s="156">
        <f>SUM(V64:V67)</f>
        <v>0</v>
      </c>
      <c r="W63" s="156"/>
      <c r="AG63" s="1" t="s">
        <v>215</v>
      </c>
    </row>
    <row r="64" spans="1:60" ht="22.5" outlineLevel="1">
      <c r="A64" s="167">
        <v>22</v>
      </c>
      <c r="B64" s="168" t="s">
        <v>2472</v>
      </c>
      <c r="C64" s="169" t="s">
        <v>2473</v>
      </c>
      <c r="D64" s="170" t="s">
        <v>288</v>
      </c>
      <c r="E64" s="171">
        <v>38</v>
      </c>
      <c r="F64" s="172"/>
      <c r="G64" s="173">
        <f>ROUND(E64*F64,2)</f>
        <v>0</v>
      </c>
      <c r="H64" s="164"/>
      <c r="I64" s="165">
        <f>ROUND(E64*H64,2)</f>
        <v>0</v>
      </c>
      <c r="J64" s="164"/>
      <c r="K64" s="165">
        <f>ROUND(E64*J64,2)</f>
        <v>0</v>
      </c>
      <c r="L64" s="165">
        <v>21</v>
      </c>
      <c r="M64" s="165">
        <f>G64*(1+L64/100)</f>
        <v>0</v>
      </c>
      <c r="N64" s="165">
        <v>0</v>
      </c>
      <c r="O64" s="165">
        <f>ROUND(E64*N64,2)</f>
        <v>0</v>
      </c>
      <c r="P64" s="165">
        <v>0</v>
      </c>
      <c r="Q64" s="165">
        <f>ROUND(E64*P64,2)</f>
        <v>0</v>
      </c>
      <c r="R64" s="165"/>
      <c r="S64" s="165" t="s">
        <v>220</v>
      </c>
      <c r="T64" s="165" t="s">
        <v>221</v>
      </c>
      <c r="U64" s="165">
        <v>0</v>
      </c>
      <c r="V64" s="165">
        <f>ROUND(E64*U64,2)</f>
        <v>0</v>
      </c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415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1">
      <c r="A65" s="182"/>
      <c r="B65" s="183"/>
      <c r="C65" s="184" t="s">
        <v>2468</v>
      </c>
      <c r="D65" s="185"/>
      <c r="E65" s="186">
        <v>38</v>
      </c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267</v>
      </c>
      <c r="AH65" s="166">
        <v>0</v>
      </c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22.5" outlineLevel="1">
      <c r="A66" s="167">
        <v>23</v>
      </c>
      <c r="B66" s="168" t="s">
        <v>2474</v>
      </c>
      <c r="C66" s="169" t="s">
        <v>2475</v>
      </c>
      <c r="D66" s="170" t="s">
        <v>288</v>
      </c>
      <c r="E66" s="171">
        <v>38</v>
      </c>
      <c r="F66" s="172"/>
      <c r="G66" s="173">
        <f>ROUND(E66*F66,2)</f>
        <v>0</v>
      </c>
      <c r="H66" s="164"/>
      <c r="I66" s="165">
        <f>ROUND(E66*H66,2)</f>
        <v>0</v>
      </c>
      <c r="J66" s="164"/>
      <c r="K66" s="165">
        <f>ROUND(E66*J66,2)</f>
        <v>0</v>
      </c>
      <c r="L66" s="165">
        <v>21</v>
      </c>
      <c r="M66" s="165">
        <f>G66*(1+L66/100)</f>
        <v>0</v>
      </c>
      <c r="N66" s="165">
        <v>0</v>
      </c>
      <c r="O66" s="165">
        <f>ROUND(E66*N66,2)</f>
        <v>0</v>
      </c>
      <c r="P66" s="165">
        <v>0</v>
      </c>
      <c r="Q66" s="165">
        <f>ROUND(E66*P66,2)</f>
        <v>0</v>
      </c>
      <c r="R66" s="165"/>
      <c r="S66" s="165" t="s">
        <v>220</v>
      </c>
      <c r="T66" s="165" t="s">
        <v>221</v>
      </c>
      <c r="U66" s="165">
        <v>0</v>
      </c>
      <c r="V66" s="165">
        <f>ROUND(E66*U66,2)</f>
        <v>0</v>
      </c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415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12.75" outlineLevel="1">
      <c r="A67" s="182"/>
      <c r="B67" s="183"/>
      <c r="C67" s="184" t="s">
        <v>2476</v>
      </c>
      <c r="D67" s="185"/>
      <c r="E67" s="186">
        <v>38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267</v>
      </c>
      <c r="AH67" s="166">
        <v>0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33" ht="12.75">
      <c r="A68" s="149" t="s">
        <v>214</v>
      </c>
      <c r="B68" s="150" t="s">
        <v>66</v>
      </c>
      <c r="C68" s="151" t="s">
        <v>67</v>
      </c>
      <c r="D68" s="152"/>
      <c r="E68" s="153"/>
      <c r="F68" s="154"/>
      <c r="G68" s="155">
        <f>SUMIF(AG69:AG92,"&lt;&gt;NOR",G69:G92)</f>
        <v>0</v>
      </c>
      <c r="H68" s="156"/>
      <c r="I68" s="156">
        <f>SUM(I69:I92)</f>
        <v>0</v>
      </c>
      <c r="J68" s="156"/>
      <c r="K68" s="156">
        <f>SUM(K69:K92)</f>
        <v>0</v>
      </c>
      <c r="L68" s="156"/>
      <c r="M68" s="156">
        <f>SUM(M69:M92)</f>
        <v>0</v>
      </c>
      <c r="N68" s="156"/>
      <c r="O68" s="156">
        <f>SUM(O69:O92)</f>
        <v>0</v>
      </c>
      <c r="P68" s="156"/>
      <c r="Q68" s="156">
        <f>SUM(Q69:Q92)</f>
        <v>0</v>
      </c>
      <c r="R68" s="156"/>
      <c r="S68" s="156"/>
      <c r="T68" s="156"/>
      <c r="U68" s="156"/>
      <c r="V68" s="156">
        <f>SUM(V69:V92)</f>
        <v>0</v>
      </c>
      <c r="W68" s="156"/>
      <c r="AG68" s="1" t="s">
        <v>215</v>
      </c>
    </row>
    <row r="69" spans="1:60" ht="12.75" outlineLevel="1">
      <c r="A69" s="167">
        <v>24</v>
      </c>
      <c r="B69" s="168" t="s">
        <v>2477</v>
      </c>
      <c r="C69" s="169" t="s">
        <v>2478</v>
      </c>
      <c r="D69" s="170" t="s">
        <v>264</v>
      </c>
      <c r="E69" s="171">
        <v>1.53</v>
      </c>
      <c r="F69" s="172"/>
      <c r="G69" s="173">
        <f>ROUND(E69*F69,2)</f>
        <v>0</v>
      </c>
      <c r="H69" s="164"/>
      <c r="I69" s="165">
        <f>ROUND(E69*H69,2)</f>
        <v>0</v>
      </c>
      <c r="J69" s="164"/>
      <c r="K69" s="165">
        <f>ROUND(E69*J69,2)</f>
        <v>0</v>
      </c>
      <c r="L69" s="165">
        <v>21</v>
      </c>
      <c r="M69" s="165">
        <f>G69*(1+L69/100)</f>
        <v>0</v>
      </c>
      <c r="N69" s="165">
        <v>0</v>
      </c>
      <c r="O69" s="165">
        <f>ROUND(E69*N69,2)</f>
        <v>0</v>
      </c>
      <c r="P69" s="165">
        <v>0</v>
      </c>
      <c r="Q69" s="165">
        <f>ROUND(E69*P69,2)</f>
        <v>0</v>
      </c>
      <c r="R69" s="165"/>
      <c r="S69" s="165" t="s">
        <v>243</v>
      </c>
      <c r="T69" s="165" t="s">
        <v>221</v>
      </c>
      <c r="U69" s="165">
        <v>0</v>
      </c>
      <c r="V69" s="165">
        <f>ROUND(E69*U69,2)</f>
        <v>0</v>
      </c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282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75" outlineLevel="1">
      <c r="A70" s="182"/>
      <c r="B70" s="183"/>
      <c r="C70" s="184" t="s">
        <v>2479</v>
      </c>
      <c r="D70" s="185"/>
      <c r="E70" s="186">
        <v>1.53</v>
      </c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267</v>
      </c>
      <c r="AH70" s="166">
        <v>0</v>
      </c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1">
      <c r="A71" s="167">
        <v>25</v>
      </c>
      <c r="B71" s="168" t="s">
        <v>2480</v>
      </c>
      <c r="C71" s="169" t="s">
        <v>2481</v>
      </c>
      <c r="D71" s="170" t="s">
        <v>288</v>
      </c>
      <c r="E71" s="171">
        <v>13.5</v>
      </c>
      <c r="F71" s="172"/>
      <c r="G71" s="173">
        <f>ROUND(E71*F71,2)</f>
        <v>0</v>
      </c>
      <c r="H71" s="164"/>
      <c r="I71" s="165">
        <f>ROUND(E71*H71,2)</f>
        <v>0</v>
      </c>
      <c r="J71" s="164"/>
      <c r="K71" s="165">
        <f>ROUND(E71*J71,2)</f>
        <v>0</v>
      </c>
      <c r="L71" s="165">
        <v>21</v>
      </c>
      <c r="M71" s="165">
        <f>G71*(1+L71/100)</f>
        <v>0</v>
      </c>
      <c r="N71" s="165">
        <v>0</v>
      </c>
      <c r="O71" s="165">
        <f>ROUND(E71*N71,2)</f>
        <v>0</v>
      </c>
      <c r="P71" s="165">
        <v>0</v>
      </c>
      <c r="Q71" s="165">
        <f>ROUND(E71*P71,2)</f>
        <v>0</v>
      </c>
      <c r="R71" s="165"/>
      <c r="S71" s="165" t="s">
        <v>220</v>
      </c>
      <c r="T71" s="165" t="s">
        <v>221</v>
      </c>
      <c r="U71" s="165">
        <v>0</v>
      </c>
      <c r="V71" s="165">
        <f>ROUND(E71*U71,2)</f>
        <v>0</v>
      </c>
      <c r="W71" s="165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265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1">
      <c r="A72" s="182"/>
      <c r="B72" s="183"/>
      <c r="C72" s="184" t="s">
        <v>2482</v>
      </c>
      <c r="D72" s="185"/>
      <c r="E72" s="186">
        <v>13.5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267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outlineLevel="1">
      <c r="A73" s="167">
        <v>26</v>
      </c>
      <c r="B73" s="168" t="s">
        <v>2483</v>
      </c>
      <c r="C73" s="169" t="s">
        <v>2484</v>
      </c>
      <c r="D73" s="170" t="s">
        <v>288</v>
      </c>
      <c r="E73" s="171">
        <v>13.5</v>
      </c>
      <c r="F73" s="172"/>
      <c r="G73" s="173">
        <f>ROUND(E73*F73,2)</f>
        <v>0</v>
      </c>
      <c r="H73" s="164"/>
      <c r="I73" s="165">
        <f>ROUND(E73*H73,2)</f>
        <v>0</v>
      </c>
      <c r="J73" s="164"/>
      <c r="K73" s="165">
        <f>ROUND(E73*J73,2)</f>
        <v>0</v>
      </c>
      <c r="L73" s="165">
        <v>21</v>
      </c>
      <c r="M73" s="165">
        <f>G73*(1+L73/100)</f>
        <v>0</v>
      </c>
      <c r="N73" s="165">
        <v>0</v>
      </c>
      <c r="O73" s="165">
        <f>ROUND(E73*N73,2)</f>
        <v>0</v>
      </c>
      <c r="P73" s="165">
        <v>0</v>
      </c>
      <c r="Q73" s="165">
        <f>ROUND(E73*P73,2)</f>
        <v>0</v>
      </c>
      <c r="R73" s="165"/>
      <c r="S73" s="165" t="s">
        <v>220</v>
      </c>
      <c r="T73" s="165" t="s">
        <v>221</v>
      </c>
      <c r="U73" s="165">
        <v>0</v>
      </c>
      <c r="V73" s="165">
        <f>ROUND(E73*U73,2)</f>
        <v>0</v>
      </c>
      <c r="W73" s="165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265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75" outlineLevel="1">
      <c r="A74" s="182"/>
      <c r="B74" s="183"/>
      <c r="C74" s="184" t="s">
        <v>2485</v>
      </c>
      <c r="D74" s="185"/>
      <c r="E74" s="186">
        <v>13.5</v>
      </c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267</v>
      </c>
      <c r="AH74" s="166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22.5" outlineLevel="1">
      <c r="A75" s="167">
        <v>27</v>
      </c>
      <c r="B75" s="168" t="s">
        <v>2486</v>
      </c>
      <c r="C75" s="169" t="s">
        <v>2487</v>
      </c>
      <c r="D75" s="170" t="s">
        <v>366</v>
      </c>
      <c r="E75" s="171">
        <v>0.34774000000000005</v>
      </c>
      <c r="F75" s="172"/>
      <c r="G75" s="173">
        <f>ROUND(E75*F75,2)</f>
        <v>0</v>
      </c>
      <c r="H75" s="164"/>
      <c r="I75" s="165">
        <f>ROUND(E75*H75,2)</f>
        <v>0</v>
      </c>
      <c r="J75" s="164"/>
      <c r="K75" s="165">
        <f>ROUND(E75*J75,2)</f>
        <v>0</v>
      </c>
      <c r="L75" s="165">
        <v>21</v>
      </c>
      <c r="M75" s="165">
        <f>G75*(1+L75/100)</f>
        <v>0</v>
      </c>
      <c r="N75" s="165">
        <v>0</v>
      </c>
      <c r="O75" s="165">
        <f>ROUND(E75*N75,2)</f>
        <v>0</v>
      </c>
      <c r="P75" s="165">
        <v>0</v>
      </c>
      <c r="Q75" s="165">
        <f>ROUND(E75*P75,2)</f>
        <v>0</v>
      </c>
      <c r="R75" s="165"/>
      <c r="S75" s="165" t="s">
        <v>220</v>
      </c>
      <c r="T75" s="165" t="s">
        <v>221</v>
      </c>
      <c r="U75" s="165">
        <v>0</v>
      </c>
      <c r="V75" s="165">
        <f>ROUND(E75*U75,2)</f>
        <v>0</v>
      </c>
      <c r="W75" s="165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265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75" outlineLevel="1">
      <c r="A76" s="182"/>
      <c r="B76" s="183"/>
      <c r="C76" s="184" t="s">
        <v>2488</v>
      </c>
      <c r="D76" s="185"/>
      <c r="E76" s="186">
        <v>0.35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267</v>
      </c>
      <c r="AH76" s="166">
        <v>0</v>
      </c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12.75" outlineLevel="1">
      <c r="A77" s="167">
        <v>28</v>
      </c>
      <c r="B77" s="168" t="s">
        <v>2489</v>
      </c>
      <c r="C77" s="169" t="s">
        <v>2490</v>
      </c>
      <c r="D77" s="170" t="s">
        <v>288</v>
      </c>
      <c r="E77" s="171">
        <v>37.2</v>
      </c>
      <c r="F77" s="172"/>
      <c r="G77" s="173">
        <f>ROUND(E77*F77,2)</f>
        <v>0</v>
      </c>
      <c r="H77" s="164"/>
      <c r="I77" s="165">
        <f>ROUND(E77*H77,2)</f>
        <v>0</v>
      </c>
      <c r="J77" s="164"/>
      <c r="K77" s="165">
        <f>ROUND(E77*J77,2)</f>
        <v>0</v>
      </c>
      <c r="L77" s="165">
        <v>21</v>
      </c>
      <c r="M77" s="165">
        <f>G77*(1+L77/100)</f>
        <v>0</v>
      </c>
      <c r="N77" s="165">
        <v>0</v>
      </c>
      <c r="O77" s="165">
        <f>ROUND(E77*N77,2)</f>
        <v>0</v>
      </c>
      <c r="P77" s="165">
        <v>0</v>
      </c>
      <c r="Q77" s="165">
        <f>ROUND(E77*P77,2)</f>
        <v>0</v>
      </c>
      <c r="R77" s="165"/>
      <c r="S77" s="165" t="s">
        <v>220</v>
      </c>
      <c r="T77" s="165" t="s">
        <v>221</v>
      </c>
      <c r="U77" s="165">
        <v>0</v>
      </c>
      <c r="V77" s="165">
        <f>ROUND(E77*U77,2)</f>
        <v>0</v>
      </c>
      <c r="W77" s="165"/>
      <c r="X77" s="166"/>
      <c r="Y77" s="166"/>
      <c r="Z77" s="166"/>
      <c r="AA77" s="166"/>
      <c r="AB77" s="166"/>
      <c r="AC77" s="166"/>
      <c r="AD77" s="166"/>
      <c r="AE77" s="166"/>
      <c r="AF77" s="166"/>
      <c r="AG77" s="166" t="s">
        <v>265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12.75" outlineLevel="1">
      <c r="A78" s="182"/>
      <c r="B78" s="183"/>
      <c r="C78" s="184" t="s">
        <v>2491</v>
      </c>
      <c r="D78" s="185"/>
      <c r="E78" s="186">
        <v>37.2</v>
      </c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267</v>
      </c>
      <c r="AH78" s="166">
        <v>0</v>
      </c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12.75" outlineLevel="1">
      <c r="A79" s="167">
        <v>29</v>
      </c>
      <c r="B79" s="168" t="s">
        <v>2492</v>
      </c>
      <c r="C79" s="169" t="s">
        <v>2493</v>
      </c>
      <c r="D79" s="170" t="s">
        <v>288</v>
      </c>
      <c r="E79" s="171">
        <v>37.2</v>
      </c>
      <c r="F79" s="172"/>
      <c r="G79" s="173">
        <f>ROUND(E79*F79,2)</f>
        <v>0</v>
      </c>
      <c r="H79" s="164"/>
      <c r="I79" s="165">
        <f>ROUND(E79*H79,2)</f>
        <v>0</v>
      </c>
      <c r="J79" s="164"/>
      <c r="K79" s="165">
        <f>ROUND(E79*J79,2)</f>
        <v>0</v>
      </c>
      <c r="L79" s="165">
        <v>21</v>
      </c>
      <c r="M79" s="165">
        <f>G79*(1+L79/100)</f>
        <v>0</v>
      </c>
      <c r="N79" s="165">
        <v>0</v>
      </c>
      <c r="O79" s="165">
        <f>ROUND(E79*N79,2)</f>
        <v>0</v>
      </c>
      <c r="P79" s="165">
        <v>0</v>
      </c>
      <c r="Q79" s="165">
        <f>ROUND(E79*P79,2)</f>
        <v>0</v>
      </c>
      <c r="R79" s="165"/>
      <c r="S79" s="165" t="s">
        <v>220</v>
      </c>
      <c r="T79" s="165" t="s">
        <v>221</v>
      </c>
      <c r="U79" s="165">
        <v>0</v>
      </c>
      <c r="V79" s="165">
        <f>ROUND(E79*U79,2)</f>
        <v>0</v>
      </c>
      <c r="W79" s="165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265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12.75" outlineLevel="1">
      <c r="A80" s="182"/>
      <c r="B80" s="183"/>
      <c r="C80" s="184" t="s">
        <v>2494</v>
      </c>
      <c r="D80" s="185"/>
      <c r="E80" s="186">
        <v>37.2</v>
      </c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267</v>
      </c>
      <c r="AH80" s="166">
        <v>0</v>
      </c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22.5" outlineLevel="1">
      <c r="A81" s="167">
        <v>30</v>
      </c>
      <c r="B81" s="168" t="s">
        <v>2495</v>
      </c>
      <c r="C81" s="169" t="s">
        <v>2496</v>
      </c>
      <c r="D81" s="170" t="s">
        <v>366</v>
      </c>
      <c r="E81" s="171">
        <v>0.40108000000000005</v>
      </c>
      <c r="F81" s="172"/>
      <c r="G81" s="173">
        <f>ROUND(E81*F81,2)</f>
        <v>0</v>
      </c>
      <c r="H81" s="164"/>
      <c r="I81" s="165">
        <f>ROUND(E81*H81,2)</f>
        <v>0</v>
      </c>
      <c r="J81" s="164"/>
      <c r="K81" s="165">
        <f>ROUND(E81*J81,2)</f>
        <v>0</v>
      </c>
      <c r="L81" s="165">
        <v>21</v>
      </c>
      <c r="M81" s="165">
        <f>G81*(1+L81/100)</f>
        <v>0</v>
      </c>
      <c r="N81" s="165">
        <v>0</v>
      </c>
      <c r="O81" s="165">
        <f>ROUND(E81*N81,2)</f>
        <v>0</v>
      </c>
      <c r="P81" s="165">
        <v>0</v>
      </c>
      <c r="Q81" s="165">
        <f>ROUND(E81*P81,2)</f>
        <v>0</v>
      </c>
      <c r="R81" s="165"/>
      <c r="S81" s="165" t="s">
        <v>220</v>
      </c>
      <c r="T81" s="165" t="s">
        <v>221</v>
      </c>
      <c r="U81" s="165">
        <v>0</v>
      </c>
      <c r="V81" s="165">
        <f>ROUND(E81*U81,2)</f>
        <v>0</v>
      </c>
      <c r="W81" s="165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265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1">
      <c r="A82" s="182"/>
      <c r="B82" s="183"/>
      <c r="C82" s="184" t="s">
        <v>2497</v>
      </c>
      <c r="D82" s="185"/>
      <c r="E82" s="186">
        <v>0.25</v>
      </c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267</v>
      </c>
      <c r="AH82" s="166">
        <v>0</v>
      </c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1">
      <c r="A83" s="182"/>
      <c r="B83" s="183"/>
      <c r="C83" s="184" t="s">
        <v>2498</v>
      </c>
      <c r="D83" s="185"/>
      <c r="E83" s="186">
        <v>0.15</v>
      </c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267</v>
      </c>
      <c r="AH83" s="166">
        <v>0</v>
      </c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1">
      <c r="A84" s="167">
        <v>31</v>
      </c>
      <c r="B84" s="168" t="s">
        <v>2499</v>
      </c>
      <c r="C84" s="169" t="s">
        <v>2500</v>
      </c>
      <c r="D84" s="170" t="s">
        <v>264</v>
      </c>
      <c r="E84" s="171">
        <v>10.68</v>
      </c>
      <c r="F84" s="172"/>
      <c r="G84" s="173">
        <f>ROUND(E84*F84,2)</f>
        <v>0</v>
      </c>
      <c r="H84" s="164"/>
      <c r="I84" s="165">
        <f>ROUND(E84*H84,2)</f>
        <v>0</v>
      </c>
      <c r="J84" s="164"/>
      <c r="K84" s="165">
        <f>ROUND(E84*J84,2)</f>
        <v>0</v>
      </c>
      <c r="L84" s="165">
        <v>21</v>
      </c>
      <c r="M84" s="165">
        <f>G84*(1+L84/100)</f>
        <v>0</v>
      </c>
      <c r="N84" s="165">
        <v>0</v>
      </c>
      <c r="O84" s="165">
        <f>ROUND(E84*N84,2)</f>
        <v>0</v>
      </c>
      <c r="P84" s="165">
        <v>0</v>
      </c>
      <c r="Q84" s="165">
        <f>ROUND(E84*P84,2)</f>
        <v>0</v>
      </c>
      <c r="R84" s="165"/>
      <c r="S84" s="165" t="s">
        <v>243</v>
      </c>
      <c r="T84" s="165" t="s">
        <v>221</v>
      </c>
      <c r="U84" s="165">
        <v>0</v>
      </c>
      <c r="V84" s="165">
        <f>ROUND(E84*U84,2)</f>
        <v>0</v>
      </c>
      <c r="W84" s="165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282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1">
      <c r="A85" s="182"/>
      <c r="B85" s="183"/>
      <c r="C85" s="184" t="s">
        <v>2501</v>
      </c>
      <c r="D85" s="185"/>
      <c r="E85" s="186">
        <v>10.68</v>
      </c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267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1">
      <c r="A86" s="167">
        <v>32</v>
      </c>
      <c r="B86" s="168" t="s">
        <v>2502</v>
      </c>
      <c r="C86" s="169" t="s">
        <v>2503</v>
      </c>
      <c r="D86" s="170" t="s">
        <v>264</v>
      </c>
      <c r="E86" s="171">
        <v>9.18</v>
      </c>
      <c r="F86" s="172"/>
      <c r="G86" s="173">
        <f>ROUND(E86*F86,2)</f>
        <v>0</v>
      </c>
      <c r="H86" s="164"/>
      <c r="I86" s="165">
        <f>ROUND(E86*H86,2)</f>
        <v>0</v>
      </c>
      <c r="J86" s="164"/>
      <c r="K86" s="165">
        <f>ROUND(E86*J86,2)</f>
        <v>0</v>
      </c>
      <c r="L86" s="165">
        <v>21</v>
      </c>
      <c r="M86" s="165">
        <f>G86*(1+L86/100)</f>
        <v>0</v>
      </c>
      <c r="N86" s="165">
        <v>0</v>
      </c>
      <c r="O86" s="165">
        <f>ROUND(E86*N86,2)</f>
        <v>0</v>
      </c>
      <c r="P86" s="165">
        <v>0</v>
      </c>
      <c r="Q86" s="165">
        <f>ROUND(E86*P86,2)</f>
        <v>0</v>
      </c>
      <c r="R86" s="165"/>
      <c r="S86" s="165" t="s">
        <v>243</v>
      </c>
      <c r="T86" s="165" t="s">
        <v>221</v>
      </c>
      <c r="U86" s="165">
        <v>0</v>
      </c>
      <c r="V86" s="165">
        <f>ROUND(E86*U86,2)</f>
        <v>0</v>
      </c>
      <c r="W86" s="165"/>
      <c r="X86" s="166"/>
      <c r="Y86" s="166"/>
      <c r="Z86" s="166"/>
      <c r="AA86" s="166"/>
      <c r="AB86" s="166"/>
      <c r="AC86" s="166"/>
      <c r="AD86" s="166"/>
      <c r="AE86" s="166"/>
      <c r="AF86" s="166"/>
      <c r="AG86" s="166" t="s">
        <v>282</v>
      </c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outlineLevel="1">
      <c r="A87" s="182"/>
      <c r="B87" s="183"/>
      <c r="C87" s="184" t="s">
        <v>2504</v>
      </c>
      <c r="D87" s="185"/>
      <c r="E87" s="186">
        <v>9.18</v>
      </c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267</v>
      </c>
      <c r="AH87" s="166">
        <v>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1">
      <c r="A88" s="167">
        <v>33</v>
      </c>
      <c r="B88" s="168" t="s">
        <v>2505</v>
      </c>
      <c r="C88" s="169" t="s">
        <v>2506</v>
      </c>
      <c r="D88" s="170" t="s">
        <v>264</v>
      </c>
      <c r="E88" s="171">
        <v>1.617</v>
      </c>
      <c r="F88" s="172"/>
      <c r="G88" s="173">
        <f>ROUND(E88*F88,2)</f>
        <v>0</v>
      </c>
      <c r="H88" s="164"/>
      <c r="I88" s="165">
        <f>ROUND(E88*H88,2)</f>
        <v>0</v>
      </c>
      <c r="J88" s="164"/>
      <c r="K88" s="165">
        <f>ROUND(E88*J88,2)</f>
        <v>0</v>
      </c>
      <c r="L88" s="165">
        <v>21</v>
      </c>
      <c r="M88" s="165">
        <f>G88*(1+L88/100)</f>
        <v>0</v>
      </c>
      <c r="N88" s="165">
        <v>0</v>
      </c>
      <c r="O88" s="165">
        <f>ROUND(E88*N88,2)</f>
        <v>0</v>
      </c>
      <c r="P88" s="165">
        <v>0</v>
      </c>
      <c r="Q88" s="165">
        <f>ROUND(E88*P88,2)</f>
        <v>0</v>
      </c>
      <c r="R88" s="165"/>
      <c r="S88" s="165" t="s">
        <v>243</v>
      </c>
      <c r="T88" s="165" t="s">
        <v>221</v>
      </c>
      <c r="U88" s="165">
        <v>0</v>
      </c>
      <c r="V88" s="165">
        <f>ROUND(E88*U88,2)</f>
        <v>0</v>
      </c>
      <c r="W88" s="165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420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75" outlineLevel="1">
      <c r="A89" s="182"/>
      <c r="B89" s="183"/>
      <c r="C89" s="184" t="s">
        <v>2507</v>
      </c>
      <c r="D89" s="185"/>
      <c r="E89" s="186">
        <v>0.59</v>
      </c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6"/>
      <c r="Y89" s="166"/>
      <c r="Z89" s="166"/>
      <c r="AA89" s="166"/>
      <c r="AB89" s="166"/>
      <c r="AC89" s="166"/>
      <c r="AD89" s="166"/>
      <c r="AE89" s="166"/>
      <c r="AF89" s="166"/>
      <c r="AG89" s="166" t="s">
        <v>267</v>
      </c>
      <c r="AH89" s="166">
        <v>0</v>
      </c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1">
      <c r="A90" s="182"/>
      <c r="B90" s="183"/>
      <c r="C90" s="184" t="s">
        <v>2508</v>
      </c>
      <c r="D90" s="185"/>
      <c r="E90" s="186">
        <v>0.06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6"/>
      <c r="Y90" s="166"/>
      <c r="Z90" s="166"/>
      <c r="AA90" s="166"/>
      <c r="AB90" s="166"/>
      <c r="AC90" s="166"/>
      <c r="AD90" s="166"/>
      <c r="AE90" s="166"/>
      <c r="AF90" s="166"/>
      <c r="AG90" s="166" t="s">
        <v>267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75" outlineLevel="1">
      <c r="A91" s="182"/>
      <c r="B91" s="183"/>
      <c r="C91" s="184" t="s">
        <v>2509</v>
      </c>
      <c r="D91" s="185"/>
      <c r="E91" s="186">
        <v>0.59</v>
      </c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267</v>
      </c>
      <c r="AH91" s="166">
        <v>0</v>
      </c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outlineLevel="1">
      <c r="A92" s="182"/>
      <c r="B92" s="183"/>
      <c r="C92" s="184" t="s">
        <v>2510</v>
      </c>
      <c r="D92" s="185"/>
      <c r="E92" s="186">
        <v>0.38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 t="s">
        <v>267</v>
      </c>
      <c r="AH92" s="166">
        <v>0</v>
      </c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33" ht="12.75">
      <c r="A93" s="149" t="s">
        <v>214</v>
      </c>
      <c r="B93" s="150" t="s">
        <v>74</v>
      </c>
      <c r="C93" s="151" t="s">
        <v>75</v>
      </c>
      <c r="D93" s="152"/>
      <c r="E93" s="153"/>
      <c r="F93" s="154"/>
      <c r="G93" s="155">
        <f>SUMIF(AG94:AG98,"&lt;&gt;NOR",G94:G98)</f>
        <v>0</v>
      </c>
      <c r="H93" s="156"/>
      <c r="I93" s="156">
        <f>SUM(I94:I98)</f>
        <v>0</v>
      </c>
      <c r="J93" s="156"/>
      <c r="K93" s="156">
        <f>SUM(K94:K98)</f>
        <v>0</v>
      </c>
      <c r="L93" s="156"/>
      <c r="M93" s="156">
        <f>SUM(M94:M98)</f>
        <v>0</v>
      </c>
      <c r="N93" s="156"/>
      <c r="O93" s="156">
        <f>SUM(O94:O98)</f>
        <v>0</v>
      </c>
      <c r="P93" s="156"/>
      <c r="Q93" s="156">
        <f>SUM(Q94:Q98)</f>
        <v>0</v>
      </c>
      <c r="R93" s="156"/>
      <c r="S93" s="156"/>
      <c r="T93" s="156"/>
      <c r="U93" s="156"/>
      <c r="V93" s="156">
        <f>SUM(V94:V98)</f>
        <v>0</v>
      </c>
      <c r="W93" s="156"/>
      <c r="AG93" s="1" t="s">
        <v>215</v>
      </c>
    </row>
    <row r="94" spans="1:60" ht="22.5" outlineLevel="1">
      <c r="A94" s="167">
        <v>34</v>
      </c>
      <c r="B94" s="168" t="s">
        <v>2511</v>
      </c>
      <c r="C94" s="169" t="s">
        <v>2512</v>
      </c>
      <c r="D94" s="170" t="s">
        <v>366</v>
      </c>
      <c r="E94" s="171">
        <v>0.8415900000000001</v>
      </c>
      <c r="F94" s="172"/>
      <c r="G94" s="173">
        <f>ROUND(E94*F94,2)</f>
        <v>0</v>
      </c>
      <c r="H94" s="164"/>
      <c r="I94" s="165">
        <f>ROUND(E94*H94,2)</f>
        <v>0</v>
      </c>
      <c r="J94" s="164"/>
      <c r="K94" s="165">
        <f>ROUND(E94*J94,2)</f>
        <v>0</v>
      </c>
      <c r="L94" s="165">
        <v>21</v>
      </c>
      <c r="M94" s="165">
        <f>G94*(1+L94/100)</f>
        <v>0</v>
      </c>
      <c r="N94" s="165">
        <v>0</v>
      </c>
      <c r="O94" s="165">
        <f>ROUND(E94*N94,2)</f>
        <v>0</v>
      </c>
      <c r="P94" s="165">
        <v>0</v>
      </c>
      <c r="Q94" s="165">
        <f>ROUND(E94*P94,2)</f>
        <v>0</v>
      </c>
      <c r="R94" s="165"/>
      <c r="S94" s="165" t="s">
        <v>220</v>
      </c>
      <c r="T94" s="165" t="s">
        <v>221</v>
      </c>
      <c r="U94" s="165">
        <v>0</v>
      </c>
      <c r="V94" s="165">
        <f>ROUND(E94*U94,2)</f>
        <v>0</v>
      </c>
      <c r="W94" s="165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265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outlineLevel="1">
      <c r="A95" s="182"/>
      <c r="B95" s="183"/>
      <c r="C95" s="184" t="s">
        <v>2513</v>
      </c>
      <c r="D95" s="185"/>
      <c r="E95" s="186">
        <v>0.5</v>
      </c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6"/>
      <c r="Y95" s="166"/>
      <c r="Z95" s="166"/>
      <c r="AA95" s="166"/>
      <c r="AB95" s="166"/>
      <c r="AC95" s="166"/>
      <c r="AD95" s="166"/>
      <c r="AE95" s="166"/>
      <c r="AF95" s="166"/>
      <c r="AG95" s="166" t="s">
        <v>267</v>
      </c>
      <c r="AH95" s="166">
        <v>0</v>
      </c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outlineLevel="1">
      <c r="A96" s="182"/>
      <c r="B96" s="183"/>
      <c r="C96" s="184" t="s">
        <v>2514</v>
      </c>
      <c r="D96" s="185"/>
      <c r="E96" s="186">
        <v>0.34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6"/>
      <c r="Y96" s="166"/>
      <c r="Z96" s="166"/>
      <c r="AA96" s="166"/>
      <c r="AB96" s="166"/>
      <c r="AC96" s="166"/>
      <c r="AD96" s="166"/>
      <c r="AE96" s="166"/>
      <c r="AF96" s="166"/>
      <c r="AG96" s="166" t="s">
        <v>267</v>
      </c>
      <c r="AH96" s="166">
        <v>0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22.5" outlineLevel="1">
      <c r="A97" s="167">
        <v>35</v>
      </c>
      <c r="B97" s="168" t="s">
        <v>2515</v>
      </c>
      <c r="C97" s="169" t="s">
        <v>2516</v>
      </c>
      <c r="D97" s="170" t="s">
        <v>288</v>
      </c>
      <c r="E97" s="171">
        <v>71.3</v>
      </c>
      <c r="F97" s="172"/>
      <c r="G97" s="173">
        <f>ROUND(E97*F97,2)</f>
        <v>0</v>
      </c>
      <c r="H97" s="164"/>
      <c r="I97" s="165">
        <f>ROUND(E97*H97,2)</f>
        <v>0</v>
      </c>
      <c r="J97" s="164"/>
      <c r="K97" s="165">
        <f>ROUND(E97*J97,2)</f>
        <v>0</v>
      </c>
      <c r="L97" s="165">
        <v>21</v>
      </c>
      <c r="M97" s="165">
        <f>G97*(1+L97/100)</f>
        <v>0</v>
      </c>
      <c r="N97" s="165">
        <v>0</v>
      </c>
      <c r="O97" s="165">
        <f>ROUND(E97*N97,2)</f>
        <v>0</v>
      </c>
      <c r="P97" s="165">
        <v>0</v>
      </c>
      <c r="Q97" s="165">
        <f>ROUND(E97*P97,2)</f>
        <v>0</v>
      </c>
      <c r="R97" s="165"/>
      <c r="S97" s="165" t="s">
        <v>243</v>
      </c>
      <c r="T97" s="165" t="s">
        <v>221</v>
      </c>
      <c r="U97" s="165">
        <v>0</v>
      </c>
      <c r="V97" s="165">
        <f>ROUND(E97*U97,2)</f>
        <v>0</v>
      </c>
      <c r="W97" s="165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282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1">
      <c r="A98" s="182"/>
      <c r="B98" s="183"/>
      <c r="C98" s="184" t="s">
        <v>2517</v>
      </c>
      <c r="D98" s="185"/>
      <c r="E98" s="186">
        <v>71.3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267</v>
      </c>
      <c r="AH98" s="166">
        <v>0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33" ht="12.75">
      <c r="A99" s="149" t="s">
        <v>214</v>
      </c>
      <c r="B99" s="150" t="s">
        <v>82</v>
      </c>
      <c r="C99" s="151" t="s">
        <v>83</v>
      </c>
      <c r="D99" s="152"/>
      <c r="E99" s="153"/>
      <c r="F99" s="154"/>
      <c r="G99" s="155">
        <f>SUMIF(AG100:AG102,"&lt;&gt;NOR",G100:G102)</f>
        <v>0</v>
      </c>
      <c r="H99" s="156"/>
      <c r="I99" s="156">
        <f>SUM(I100:I102)</f>
        <v>0</v>
      </c>
      <c r="J99" s="156"/>
      <c r="K99" s="156">
        <f>SUM(K100:K102)</f>
        <v>0</v>
      </c>
      <c r="L99" s="156"/>
      <c r="M99" s="156">
        <f>SUM(M100:M102)</f>
        <v>0</v>
      </c>
      <c r="N99" s="156"/>
      <c r="O99" s="156">
        <f>SUM(O100:O102)</f>
        <v>0</v>
      </c>
      <c r="P99" s="156"/>
      <c r="Q99" s="156">
        <f>SUM(Q100:Q102)</f>
        <v>0</v>
      </c>
      <c r="R99" s="156"/>
      <c r="S99" s="156"/>
      <c r="T99" s="156"/>
      <c r="U99" s="156"/>
      <c r="V99" s="156">
        <f>SUM(V100:V102)</f>
        <v>0</v>
      </c>
      <c r="W99" s="156"/>
      <c r="AG99" s="1" t="s">
        <v>215</v>
      </c>
    </row>
    <row r="100" spans="1:60" ht="22.5" outlineLevel="1">
      <c r="A100" s="167">
        <v>36</v>
      </c>
      <c r="B100" s="168" t="s">
        <v>2518</v>
      </c>
      <c r="C100" s="169" t="s">
        <v>2519</v>
      </c>
      <c r="D100" s="170" t="s">
        <v>294</v>
      </c>
      <c r="E100" s="171">
        <v>18</v>
      </c>
      <c r="F100" s="172"/>
      <c r="G100" s="173">
        <f>ROUND(E100*F100,2)</f>
        <v>0</v>
      </c>
      <c r="H100" s="164"/>
      <c r="I100" s="165">
        <f>ROUND(E100*H100,2)</f>
        <v>0</v>
      </c>
      <c r="J100" s="164"/>
      <c r="K100" s="165">
        <f>ROUND(E100*J100,2)</f>
        <v>0</v>
      </c>
      <c r="L100" s="165">
        <v>21</v>
      </c>
      <c r="M100" s="165">
        <f>G100*(1+L100/100)</f>
        <v>0</v>
      </c>
      <c r="N100" s="165">
        <v>0</v>
      </c>
      <c r="O100" s="165">
        <f>ROUND(E100*N100,2)</f>
        <v>0</v>
      </c>
      <c r="P100" s="165">
        <v>0</v>
      </c>
      <c r="Q100" s="165">
        <f>ROUND(E100*P100,2)</f>
        <v>0</v>
      </c>
      <c r="R100" s="165"/>
      <c r="S100" s="165" t="s">
        <v>220</v>
      </c>
      <c r="T100" s="165" t="s">
        <v>221</v>
      </c>
      <c r="U100" s="165">
        <v>0</v>
      </c>
      <c r="V100" s="165">
        <f>ROUND(E100*U100,2)</f>
        <v>0</v>
      </c>
      <c r="W100" s="165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265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75" outlineLevel="1">
      <c r="A101" s="182"/>
      <c r="B101" s="183"/>
      <c r="C101" s="184" t="s">
        <v>2520</v>
      </c>
      <c r="D101" s="185"/>
      <c r="E101" s="186">
        <v>18</v>
      </c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267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33.75" outlineLevel="1">
      <c r="A102" s="157">
        <v>37</v>
      </c>
      <c r="B102" s="158" t="s">
        <v>2521</v>
      </c>
      <c r="C102" s="159" t="s">
        <v>2522</v>
      </c>
      <c r="D102" s="160" t="s">
        <v>301</v>
      </c>
      <c r="E102" s="161">
        <v>12</v>
      </c>
      <c r="F102" s="162"/>
      <c r="G102" s="163">
        <f>ROUND(E102*F102,2)</f>
        <v>0</v>
      </c>
      <c r="H102" s="164"/>
      <c r="I102" s="165">
        <f>ROUND(E102*H102,2)</f>
        <v>0</v>
      </c>
      <c r="J102" s="164"/>
      <c r="K102" s="165">
        <f>ROUND(E102*J102,2)</f>
        <v>0</v>
      </c>
      <c r="L102" s="165">
        <v>21</v>
      </c>
      <c r="M102" s="165">
        <f>G102*(1+L102/100)</f>
        <v>0</v>
      </c>
      <c r="N102" s="165">
        <v>0</v>
      </c>
      <c r="O102" s="165">
        <f>ROUND(E102*N102,2)</f>
        <v>0</v>
      </c>
      <c r="P102" s="165">
        <v>0</v>
      </c>
      <c r="Q102" s="165">
        <f>ROUND(E102*P102,2)</f>
        <v>0</v>
      </c>
      <c r="R102" s="165" t="s">
        <v>219</v>
      </c>
      <c r="S102" s="165" t="s">
        <v>220</v>
      </c>
      <c r="T102" s="165" t="s">
        <v>221</v>
      </c>
      <c r="U102" s="165">
        <v>0</v>
      </c>
      <c r="V102" s="165">
        <f>ROUND(E102*U102,2)</f>
        <v>0</v>
      </c>
      <c r="W102" s="165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222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33" ht="12.75">
      <c r="A103" s="149" t="s">
        <v>214</v>
      </c>
      <c r="B103" s="150" t="s">
        <v>86</v>
      </c>
      <c r="C103" s="151" t="s">
        <v>87</v>
      </c>
      <c r="D103" s="152"/>
      <c r="E103" s="153"/>
      <c r="F103" s="154"/>
      <c r="G103" s="155">
        <f>SUMIF(AG104:AG140,"&lt;&gt;NOR",G104:G140)</f>
        <v>0</v>
      </c>
      <c r="H103" s="156"/>
      <c r="I103" s="156">
        <f>SUM(I104:I140)</f>
        <v>0</v>
      </c>
      <c r="J103" s="156"/>
      <c r="K103" s="156">
        <f>SUM(K104:K140)</f>
        <v>0</v>
      </c>
      <c r="L103" s="156"/>
      <c r="M103" s="156">
        <f>SUM(M104:M140)</f>
        <v>0</v>
      </c>
      <c r="N103" s="156"/>
      <c r="O103" s="156">
        <f>SUM(O104:O140)</f>
        <v>0</v>
      </c>
      <c r="P103" s="156"/>
      <c r="Q103" s="156">
        <f>SUM(Q104:Q140)</f>
        <v>0</v>
      </c>
      <c r="R103" s="156"/>
      <c r="S103" s="156"/>
      <c r="T103" s="156"/>
      <c r="U103" s="156"/>
      <c r="V103" s="156">
        <f>SUM(V104:V140)</f>
        <v>0</v>
      </c>
      <c r="W103" s="156"/>
      <c r="AG103" s="1" t="s">
        <v>215</v>
      </c>
    </row>
    <row r="104" spans="1:60" ht="22.5" outlineLevel="1">
      <c r="A104" s="167">
        <v>38</v>
      </c>
      <c r="B104" s="168" t="s">
        <v>2523</v>
      </c>
      <c r="C104" s="169" t="s">
        <v>2524</v>
      </c>
      <c r="D104" s="170" t="s">
        <v>264</v>
      </c>
      <c r="E104" s="171">
        <v>1.8</v>
      </c>
      <c r="F104" s="172"/>
      <c r="G104" s="173">
        <f>ROUND(E104*F104,2)</f>
        <v>0</v>
      </c>
      <c r="H104" s="164"/>
      <c r="I104" s="165">
        <f>ROUND(E104*H104,2)</f>
        <v>0</v>
      </c>
      <c r="J104" s="164"/>
      <c r="K104" s="165">
        <f>ROUND(E104*J104,2)</f>
        <v>0</v>
      </c>
      <c r="L104" s="165">
        <v>21</v>
      </c>
      <c r="M104" s="165">
        <f>G104*(1+L104/100)</f>
        <v>0</v>
      </c>
      <c r="N104" s="165">
        <v>0</v>
      </c>
      <c r="O104" s="165">
        <f>ROUND(E104*N104,2)</f>
        <v>0</v>
      </c>
      <c r="P104" s="165">
        <v>0</v>
      </c>
      <c r="Q104" s="165">
        <f>ROUND(E104*P104,2)</f>
        <v>0</v>
      </c>
      <c r="R104" s="165"/>
      <c r="S104" s="165" t="s">
        <v>220</v>
      </c>
      <c r="T104" s="165" t="s">
        <v>221</v>
      </c>
      <c r="U104" s="165">
        <v>0</v>
      </c>
      <c r="V104" s="165">
        <f>ROUND(E104*U104,2)</f>
        <v>0</v>
      </c>
      <c r="W104" s="165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265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outlineLevel="1">
      <c r="A105" s="182"/>
      <c r="B105" s="183"/>
      <c r="C105" s="184" t="s">
        <v>2525</v>
      </c>
      <c r="D105" s="185"/>
      <c r="E105" s="186">
        <v>1.8</v>
      </c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 t="s">
        <v>267</v>
      </c>
      <c r="AH105" s="166">
        <v>0</v>
      </c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12.75" outlineLevel="1">
      <c r="A106" s="167">
        <v>39</v>
      </c>
      <c r="B106" s="168" t="s">
        <v>2526</v>
      </c>
      <c r="C106" s="169" t="s">
        <v>2527</v>
      </c>
      <c r="D106" s="170" t="s">
        <v>288</v>
      </c>
      <c r="E106" s="171">
        <v>77.7</v>
      </c>
      <c r="F106" s="172"/>
      <c r="G106" s="173">
        <f>ROUND(E106*F106,2)</f>
        <v>0</v>
      </c>
      <c r="H106" s="164"/>
      <c r="I106" s="165">
        <f>ROUND(E106*H106,2)</f>
        <v>0</v>
      </c>
      <c r="J106" s="164"/>
      <c r="K106" s="165">
        <f>ROUND(E106*J106,2)</f>
        <v>0</v>
      </c>
      <c r="L106" s="165">
        <v>21</v>
      </c>
      <c r="M106" s="165">
        <f>G106*(1+L106/100)</f>
        <v>0</v>
      </c>
      <c r="N106" s="165">
        <v>0</v>
      </c>
      <c r="O106" s="165">
        <f>ROUND(E106*N106,2)</f>
        <v>0</v>
      </c>
      <c r="P106" s="165">
        <v>0</v>
      </c>
      <c r="Q106" s="165">
        <f>ROUND(E106*P106,2)</f>
        <v>0</v>
      </c>
      <c r="R106" s="165"/>
      <c r="S106" s="165" t="s">
        <v>220</v>
      </c>
      <c r="T106" s="165" t="s">
        <v>221</v>
      </c>
      <c r="U106" s="165">
        <v>0</v>
      </c>
      <c r="V106" s="165">
        <f>ROUND(E106*U106,2)</f>
        <v>0</v>
      </c>
      <c r="W106" s="165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265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12.75" outlineLevel="1">
      <c r="A107" s="182"/>
      <c r="B107" s="183"/>
      <c r="C107" s="184" t="s">
        <v>2528</v>
      </c>
      <c r="D107" s="185"/>
      <c r="E107" s="186">
        <v>77.7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267</v>
      </c>
      <c r="AH107" s="166">
        <v>0</v>
      </c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33.75" outlineLevel="1">
      <c r="A108" s="167">
        <v>40</v>
      </c>
      <c r="B108" s="168" t="s">
        <v>2529</v>
      </c>
      <c r="C108" s="169" t="s">
        <v>2530</v>
      </c>
      <c r="D108" s="170" t="s">
        <v>288</v>
      </c>
      <c r="E108" s="171">
        <v>12</v>
      </c>
      <c r="F108" s="172"/>
      <c r="G108" s="173">
        <f>ROUND(E108*F108,2)</f>
        <v>0</v>
      </c>
      <c r="H108" s="164"/>
      <c r="I108" s="165">
        <f>ROUND(E108*H108,2)</f>
        <v>0</v>
      </c>
      <c r="J108" s="164"/>
      <c r="K108" s="165">
        <f>ROUND(E108*J108,2)</f>
        <v>0</v>
      </c>
      <c r="L108" s="165">
        <v>21</v>
      </c>
      <c r="M108" s="165">
        <f>G108*(1+L108/100)</f>
        <v>0</v>
      </c>
      <c r="N108" s="165">
        <v>0</v>
      </c>
      <c r="O108" s="165">
        <f>ROUND(E108*N108,2)</f>
        <v>0</v>
      </c>
      <c r="P108" s="165">
        <v>0</v>
      </c>
      <c r="Q108" s="165">
        <f>ROUND(E108*P108,2)</f>
        <v>0</v>
      </c>
      <c r="R108" s="165"/>
      <c r="S108" s="165" t="s">
        <v>220</v>
      </c>
      <c r="T108" s="165" t="s">
        <v>221</v>
      </c>
      <c r="U108" s="165">
        <v>0</v>
      </c>
      <c r="V108" s="165">
        <f>ROUND(E108*U108,2)</f>
        <v>0</v>
      </c>
      <c r="W108" s="165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265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75" outlineLevel="1">
      <c r="A109" s="182"/>
      <c r="B109" s="183"/>
      <c r="C109" s="184" t="s">
        <v>2531</v>
      </c>
      <c r="D109" s="185"/>
      <c r="E109" s="186">
        <v>12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267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22.5" outlineLevel="1">
      <c r="A110" s="167">
        <v>41</v>
      </c>
      <c r="B110" s="168" t="s">
        <v>2532</v>
      </c>
      <c r="C110" s="169" t="s">
        <v>2533</v>
      </c>
      <c r="D110" s="170" t="s">
        <v>288</v>
      </c>
      <c r="E110" s="171">
        <v>127</v>
      </c>
      <c r="F110" s="172"/>
      <c r="G110" s="173">
        <f>ROUND(E110*F110,2)</f>
        <v>0</v>
      </c>
      <c r="H110" s="164"/>
      <c r="I110" s="165">
        <f>ROUND(E110*H110,2)</f>
        <v>0</v>
      </c>
      <c r="J110" s="164"/>
      <c r="K110" s="165">
        <f>ROUND(E110*J110,2)</f>
        <v>0</v>
      </c>
      <c r="L110" s="165">
        <v>21</v>
      </c>
      <c r="M110" s="165">
        <f>G110*(1+L110/100)</f>
        <v>0</v>
      </c>
      <c r="N110" s="165">
        <v>0</v>
      </c>
      <c r="O110" s="165">
        <f>ROUND(E110*N110,2)</f>
        <v>0</v>
      </c>
      <c r="P110" s="165">
        <v>0</v>
      </c>
      <c r="Q110" s="165">
        <f>ROUND(E110*P110,2)</f>
        <v>0</v>
      </c>
      <c r="R110" s="165"/>
      <c r="S110" s="165" t="s">
        <v>220</v>
      </c>
      <c r="T110" s="165" t="s">
        <v>221</v>
      </c>
      <c r="U110" s="165">
        <v>0</v>
      </c>
      <c r="V110" s="165">
        <f>ROUND(E110*U110,2)</f>
        <v>0</v>
      </c>
      <c r="W110" s="165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265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12.75" outlineLevel="1">
      <c r="A111" s="182"/>
      <c r="B111" s="183"/>
      <c r="C111" s="184" t="s">
        <v>2534</v>
      </c>
      <c r="D111" s="185"/>
      <c r="E111" s="186">
        <v>121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267</v>
      </c>
      <c r="AH111" s="166">
        <v>0</v>
      </c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outlineLevel="1">
      <c r="A112" s="182"/>
      <c r="B112" s="183"/>
      <c r="C112" s="184" t="s">
        <v>2535</v>
      </c>
      <c r="D112" s="185"/>
      <c r="E112" s="186">
        <v>6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 t="s">
        <v>267</v>
      </c>
      <c r="AH112" s="166">
        <v>0</v>
      </c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22.5" outlineLevel="1">
      <c r="A113" s="167">
        <v>42</v>
      </c>
      <c r="B113" s="168" t="s">
        <v>2536</v>
      </c>
      <c r="C113" s="169" t="s">
        <v>2537</v>
      </c>
      <c r="D113" s="170" t="s">
        <v>288</v>
      </c>
      <c r="E113" s="171">
        <v>54</v>
      </c>
      <c r="F113" s="172"/>
      <c r="G113" s="173">
        <f>ROUND(E113*F113,2)</f>
        <v>0</v>
      </c>
      <c r="H113" s="164"/>
      <c r="I113" s="165">
        <f>ROUND(E113*H113,2)</f>
        <v>0</v>
      </c>
      <c r="J113" s="164"/>
      <c r="K113" s="165">
        <f>ROUND(E113*J113,2)</f>
        <v>0</v>
      </c>
      <c r="L113" s="165">
        <v>21</v>
      </c>
      <c r="M113" s="165">
        <f>G113*(1+L113/100)</f>
        <v>0</v>
      </c>
      <c r="N113" s="165">
        <v>0</v>
      </c>
      <c r="O113" s="165">
        <f>ROUND(E113*N113,2)</f>
        <v>0</v>
      </c>
      <c r="P113" s="165">
        <v>0</v>
      </c>
      <c r="Q113" s="165">
        <f>ROUND(E113*P113,2)</f>
        <v>0</v>
      </c>
      <c r="R113" s="165"/>
      <c r="S113" s="165" t="s">
        <v>220</v>
      </c>
      <c r="T113" s="165" t="s">
        <v>221</v>
      </c>
      <c r="U113" s="165">
        <v>0</v>
      </c>
      <c r="V113" s="165">
        <f>ROUND(E113*U113,2)</f>
        <v>0</v>
      </c>
      <c r="W113" s="165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265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12.75" outlineLevel="1">
      <c r="A114" s="182"/>
      <c r="B114" s="183"/>
      <c r="C114" s="184" t="s">
        <v>2436</v>
      </c>
      <c r="D114" s="185"/>
      <c r="E114" s="186">
        <v>54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267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33.75" outlineLevel="1">
      <c r="A115" s="167">
        <v>43</v>
      </c>
      <c r="B115" s="168" t="s">
        <v>2538</v>
      </c>
      <c r="C115" s="169" t="s">
        <v>2539</v>
      </c>
      <c r="D115" s="170" t="s">
        <v>288</v>
      </c>
      <c r="E115" s="171">
        <v>74</v>
      </c>
      <c r="F115" s="172"/>
      <c r="G115" s="173">
        <f>ROUND(E115*F115,2)</f>
        <v>0</v>
      </c>
      <c r="H115" s="164"/>
      <c r="I115" s="165">
        <f>ROUND(E115*H115,2)</f>
        <v>0</v>
      </c>
      <c r="J115" s="164"/>
      <c r="K115" s="165">
        <f>ROUND(E115*J115,2)</f>
        <v>0</v>
      </c>
      <c r="L115" s="165">
        <v>21</v>
      </c>
      <c r="M115" s="165">
        <f>G115*(1+L115/100)</f>
        <v>0</v>
      </c>
      <c r="N115" s="165">
        <v>0</v>
      </c>
      <c r="O115" s="165">
        <f>ROUND(E115*N115,2)</f>
        <v>0</v>
      </c>
      <c r="P115" s="165">
        <v>0</v>
      </c>
      <c r="Q115" s="165">
        <f>ROUND(E115*P115,2)</f>
        <v>0</v>
      </c>
      <c r="R115" s="165"/>
      <c r="S115" s="165" t="s">
        <v>220</v>
      </c>
      <c r="T115" s="165" t="s">
        <v>221</v>
      </c>
      <c r="U115" s="165">
        <v>0</v>
      </c>
      <c r="V115" s="165">
        <f>ROUND(E115*U115,2)</f>
        <v>0</v>
      </c>
      <c r="W115" s="165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265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12.75" outlineLevel="1">
      <c r="A116" s="182"/>
      <c r="B116" s="183"/>
      <c r="C116" s="184" t="s">
        <v>2540</v>
      </c>
      <c r="D116" s="185"/>
      <c r="E116" s="186">
        <v>74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267</v>
      </c>
      <c r="AH116" s="166">
        <v>0</v>
      </c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33.75" outlineLevel="1">
      <c r="A117" s="167">
        <v>44</v>
      </c>
      <c r="B117" s="168" t="s">
        <v>2541</v>
      </c>
      <c r="C117" s="169" t="s">
        <v>2542</v>
      </c>
      <c r="D117" s="170" t="s">
        <v>366</v>
      </c>
      <c r="E117" s="171">
        <v>0.34499</v>
      </c>
      <c r="F117" s="172"/>
      <c r="G117" s="173">
        <f>ROUND(E117*F117,2)</f>
        <v>0</v>
      </c>
      <c r="H117" s="164"/>
      <c r="I117" s="165">
        <f>ROUND(E117*H117,2)</f>
        <v>0</v>
      </c>
      <c r="J117" s="164"/>
      <c r="K117" s="165">
        <f>ROUND(E117*J117,2)</f>
        <v>0</v>
      </c>
      <c r="L117" s="165">
        <v>21</v>
      </c>
      <c r="M117" s="165">
        <f>G117*(1+L117/100)</f>
        <v>0</v>
      </c>
      <c r="N117" s="165">
        <v>0</v>
      </c>
      <c r="O117" s="165">
        <f>ROUND(E117*N117,2)</f>
        <v>0</v>
      </c>
      <c r="P117" s="165">
        <v>0</v>
      </c>
      <c r="Q117" s="165">
        <f>ROUND(E117*P117,2)</f>
        <v>0</v>
      </c>
      <c r="R117" s="165"/>
      <c r="S117" s="165" t="s">
        <v>220</v>
      </c>
      <c r="T117" s="165" t="s">
        <v>221</v>
      </c>
      <c r="U117" s="165">
        <v>0</v>
      </c>
      <c r="V117" s="165">
        <f>ROUND(E117*U117,2)</f>
        <v>0</v>
      </c>
      <c r="W117" s="165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265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12.75" outlineLevel="1">
      <c r="A118" s="182"/>
      <c r="B118" s="183"/>
      <c r="C118" s="184" t="s">
        <v>2543</v>
      </c>
      <c r="D118" s="185"/>
      <c r="E118" s="186">
        <v>0.34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267</v>
      </c>
      <c r="AH118" s="166">
        <v>0</v>
      </c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22.5" outlineLevel="1">
      <c r="A119" s="167">
        <v>45</v>
      </c>
      <c r="B119" s="168" t="s">
        <v>2544</v>
      </c>
      <c r="C119" s="169" t="s">
        <v>2545</v>
      </c>
      <c r="D119" s="170" t="s">
        <v>288</v>
      </c>
      <c r="E119" s="171">
        <v>59.4</v>
      </c>
      <c r="F119" s="172"/>
      <c r="G119" s="173">
        <f>ROUND(E119*F119,2)</f>
        <v>0</v>
      </c>
      <c r="H119" s="164"/>
      <c r="I119" s="165">
        <f>ROUND(E119*H119,2)</f>
        <v>0</v>
      </c>
      <c r="J119" s="164"/>
      <c r="K119" s="165">
        <f>ROUND(E119*J119,2)</f>
        <v>0</v>
      </c>
      <c r="L119" s="165">
        <v>21</v>
      </c>
      <c r="M119" s="165">
        <f>G119*(1+L119/100)</f>
        <v>0</v>
      </c>
      <c r="N119" s="165">
        <v>0</v>
      </c>
      <c r="O119" s="165">
        <f>ROUND(E119*N119,2)</f>
        <v>0</v>
      </c>
      <c r="P119" s="165">
        <v>0</v>
      </c>
      <c r="Q119" s="165">
        <f>ROUND(E119*P119,2)</f>
        <v>0</v>
      </c>
      <c r="R119" s="165"/>
      <c r="S119" s="165" t="s">
        <v>243</v>
      </c>
      <c r="T119" s="165" t="s">
        <v>221</v>
      </c>
      <c r="U119" s="165">
        <v>0</v>
      </c>
      <c r="V119" s="165">
        <f>ROUND(E119*U119,2)</f>
        <v>0</v>
      </c>
      <c r="W119" s="165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 t="s">
        <v>282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12.75" outlineLevel="1">
      <c r="A120" s="182"/>
      <c r="B120" s="183"/>
      <c r="C120" s="184" t="s">
        <v>2546</v>
      </c>
      <c r="D120" s="185"/>
      <c r="E120" s="186">
        <v>59.4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267</v>
      </c>
      <c r="AH120" s="166">
        <v>0</v>
      </c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ht="22.5" outlineLevel="1">
      <c r="A121" s="167">
        <v>46</v>
      </c>
      <c r="B121" s="168" t="s">
        <v>2547</v>
      </c>
      <c r="C121" s="169" t="s">
        <v>2548</v>
      </c>
      <c r="D121" s="170" t="s">
        <v>288</v>
      </c>
      <c r="E121" s="171">
        <v>190.05</v>
      </c>
      <c r="F121" s="172"/>
      <c r="G121" s="173">
        <f>ROUND(E121*F121,2)</f>
        <v>0</v>
      </c>
      <c r="H121" s="164"/>
      <c r="I121" s="165">
        <f>ROUND(E121*H121,2)</f>
        <v>0</v>
      </c>
      <c r="J121" s="164"/>
      <c r="K121" s="165">
        <f>ROUND(E121*J121,2)</f>
        <v>0</v>
      </c>
      <c r="L121" s="165">
        <v>21</v>
      </c>
      <c r="M121" s="165">
        <f>G121*(1+L121/100)</f>
        <v>0</v>
      </c>
      <c r="N121" s="165">
        <v>0</v>
      </c>
      <c r="O121" s="165">
        <f>ROUND(E121*N121,2)</f>
        <v>0</v>
      </c>
      <c r="P121" s="165">
        <v>0</v>
      </c>
      <c r="Q121" s="165">
        <f>ROUND(E121*P121,2)</f>
        <v>0</v>
      </c>
      <c r="R121" s="165"/>
      <c r="S121" s="165" t="s">
        <v>243</v>
      </c>
      <c r="T121" s="165" t="s">
        <v>221</v>
      </c>
      <c r="U121" s="165">
        <v>0</v>
      </c>
      <c r="V121" s="165">
        <f>ROUND(E121*U121,2)</f>
        <v>0</v>
      </c>
      <c r="W121" s="165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282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12.75" outlineLevel="1">
      <c r="A122" s="182"/>
      <c r="B122" s="183"/>
      <c r="C122" s="184" t="s">
        <v>2549</v>
      </c>
      <c r="D122" s="185"/>
      <c r="E122" s="186">
        <v>127.05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267</v>
      </c>
      <c r="AH122" s="166">
        <v>0</v>
      </c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12.75" outlineLevel="1">
      <c r="A123" s="182"/>
      <c r="B123" s="183"/>
      <c r="C123" s="184" t="s">
        <v>2550</v>
      </c>
      <c r="D123" s="185"/>
      <c r="E123" s="186">
        <v>6.3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267</v>
      </c>
      <c r="AH123" s="166">
        <v>0</v>
      </c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12.75" outlineLevel="1">
      <c r="A124" s="182"/>
      <c r="B124" s="183"/>
      <c r="C124" s="184" t="s">
        <v>2551</v>
      </c>
      <c r="D124" s="185"/>
      <c r="E124" s="186">
        <v>56.7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 t="s">
        <v>267</v>
      </c>
      <c r="AH124" s="166">
        <v>0</v>
      </c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ht="22.5" outlineLevel="1">
      <c r="A125" s="167">
        <v>47</v>
      </c>
      <c r="B125" s="168" t="s">
        <v>2552</v>
      </c>
      <c r="C125" s="169" t="s">
        <v>2553</v>
      </c>
      <c r="D125" s="170" t="s">
        <v>288</v>
      </c>
      <c r="E125" s="171">
        <v>139.7</v>
      </c>
      <c r="F125" s="172"/>
      <c r="G125" s="173">
        <f>ROUND(E125*F125,2)</f>
        <v>0</v>
      </c>
      <c r="H125" s="164"/>
      <c r="I125" s="165">
        <f>ROUND(E125*H125,2)</f>
        <v>0</v>
      </c>
      <c r="J125" s="164"/>
      <c r="K125" s="165">
        <f>ROUND(E125*J125,2)</f>
        <v>0</v>
      </c>
      <c r="L125" s="165">
        <v>21</v>
      </c>
      <c r="M125" s="165">
        <f>G125*(1+L125/100)</f>
        <v>0</v>
      </c>
      <c r="N125" s="165">
        <v>0</v>
      </c>
      <c r="O125" s="165">
        <f>ROUND(E125*N125,2)</f>
        <v>0</v>
      </c>
      <c r="P125" s="165">
        <v>0</v>
      </c>
      <c r="Q125" s="165">
        <f>ROUND(E125*P125,2)</f>
        <v>0</v>
      </c>
      <c r="R125" s="165"/>
      <c r="S125" s="165" t="s">
        <v>243</v>
      </c>
      <c r="T125" s="165" t="s">
        <v>221</v>
      </c>
      <c r="U125" s="165">
        <v>0</v>
      </c>
      <c r="V125" s="165">
        <f>ROUND(E125*U125,2)</f>
        <v>0</v>
      </c>
      <c r="W125" s="165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 t="s">
        <v>282</v>
      </c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ht="12.75" outlineLevel="1">
      <c r="A126" s="182"/>
      <c r="B126" s="183"/>
      <c r="C126" s="184" t="s">
        <v>2427</v>
      </c>
      <c r="D126" s="185"/>
      <c r="E126" s="186">
        <v>133.1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 t="s">
        <v>267</v>
      </c>
      <c r="AH126" s="166">
        <v>0</v>
      </c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ht="12.75" outlineLevel="1">
      <c r="A127" s="182"/>
      <c r="B127" s="183"/>
      <c r="C127" s="184" t="s">
        <v>2428</v>
      </c>
      <c r="D127" s="185"/>
      <c r="E127" s="186">
        <v>6.6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 t="s">
        <v>267</v>
      </c>
      <c r="AH127" s="166">
        <v>0</v>
      </c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ht="22.5" outlineLevel="1">
      <c r="A128" s="167">
        <v>48</v>
      </c>
      <c r="B128" s="168" t="s">
        <v>2554</v>
      </c>
      <c r="C128" s="169" t="s">
        <v>2555</v>
      </c>
      <c r="D128" s="170" t="s">
        <v>288</v>
      </c>
      <c r="E128" s="171">
        <v>122.9</v>
      </c>
      <c r="F128" s="172"/>
      <c r="G128" s="173">
        <f>ROUND(E128*F128,2)</f>
        <v>0</v>
      </c>
      <c r="H128" s="164"/>
      <c r="I128" s="165">
        <f>ROUND(E128*H128,2)</f>
        <v>0</v>
      </c>
      <c r="J128" s="164"/>
      <c r="K128" s="165">
        <f>ROUND(E128*J128,2)</f>
        <v>0</v>
      </c>
      <c r="L128" s="165">
        <v>21</v>
      </c>
      <c r="M128" s="165">
        <f>G128*(1+L128/100)</f>
        <v>0</v>
      </c>
      <c r="N128" s="165">
        <v>0</v>
      </c>
      <c r="O128" s="165">
        <f>ROUND(E128*N128,2)</f>
        <v>0</v>
      </c>
      <c r="P128" s="165">
        <v>0</v>
      </c>
      <c r="Q128" s="165">
        <f>ROUND(E128*P128,2)</f>
        <v>0</v>
      </c>
      <c r="R128" s="165"/>
      <c r="S128" s="165" t="s">
        <v>243</v>
      </c>
      <c r="T128" s="165" t="s">
        <v>221</v>
      </c>
      <c r="U128" s="165">
        <v>0</v>
      </c>
      <c r="V128" s="165">
        <f>ROUND(E128*U128,2)</f>
        <v>0</v>
      </c>
      <c r="W128" s="165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 t="s">
        <v>282</v>
      </c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ht="12.75" outlineLevel="1">
      <c r="A129" s="182"/>
      <c r="B129" s="183"/>
      <c r="C129" s="184" t="s">
        <v>2429</v>
      </c>
      <c r="D129" s="185"/>
      <c r="E129" s="186">
        <v>81.4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 t="s">
        <v>267</v>
      </c>
      <c r="AH129" s="166">
        <v>0</v>
      </c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ht="12.75" outlineLevel="1">
      <c r="A130" s="182"/>
      <c r="B130" s="183"/>
      <c r="C130" s="184" t="s">
        <v>2556</v>
      </c>
      <c r="D130" s="185"/>
      <c r="E130" s="186">
        <v>41.5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 t="s">
        <v>267</v>
      </c>
      <c r="AH130" s="166">
        <v>0</v>
      </c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ht="22.5" outlineLevel="1">
      <c r="A131" s="167">
        <v>49</v>
      </c>
      <c r="B131" s="168" t="s">
        <v>2557</v>
      </c>
      <c r="C131" s="169" t="s">
        <v>2558</v>
      </c>
      <c r="D131" s="170" t="s">
        <v>288</v>
      </c>
      <c r="E131" s="171">
        <v>59.4</v>
      </c>
      <c r="F131" s="172"/>
      <c r="G131" s="173">
        <f>ROUND(E131*F131,2)</f>
        <v>0</v>
      </c>
      <c r="H131" s="164"/>
      <c r="I131" s="165">
        <f>ROUND(E131*H131,2)</f>
        <v>0</v>
      </c>
      <c r="J131" s="164"/>
      <c r="K131" s="165">
        <f>ROUND(E131*J131,2)</f>
        <v>0</v>
      </c>
      <c r="L131" s="165">
        <v>21</v>
      </c>
      <c r="M131" s="165">
        <f>G131*(1+L131/100)</f>
        <v>0</v>
      </c>
      <c r="N131" s="165">
        <v>0</v>
      </c>
      <c r="O131" s="165">
        <f>ROUND(E131*N131,2)</f>
        <v>0</v>
      </c>
      <c r="P131" s="165">
        <v>0</v>
      </c>
      <c r="Q131" s="165">
        <f>ROUND(E131*P131,2)</f>
        <v>0</v>
      </c>
      <c r="R131" s="165"/>
      <c r="S131" s="165" t="s">
        <v>243</v>
      </c>
      <c r="T131" s="165" t="s">
        <v>221</v>
      </c>
      <c r="U131" s="165">
        <v>0</v>
      </c>
      <c r="V131" s="165">
        <f>ROUND(E131*U131,2)</f>
        <v>0</v>
      </c>
      <c r="W131" s="165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 t="s">
        <v>282</v>
      </c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12.75" outlineLevel="1">
      <c r="A132" s="182"/>
      <c r="B132" s="183"/>
      <c r="C132" s="184" t="s">
        <v>2546</v>
      </c>
      <c r="D132" s="185"/>
      <c r="E132" s="186">
        <v>59.4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 t="s">
        <v>267</v>
      </c>
      <c r="AH132" s="166">
        <v>0</v>
      </c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ht="22.5" outlineLevel="1">
      <c r="A133" s="167">
        <v>50</v>
      </c>
      <c r="B133" s="168" t="s">
        <v>2559</v>
      </c>
      <c r="C133" s="169" t="s">
        <v>2560</v>
      </c>
      <c r="D133" s="170" t="s">
        <v>288</v>
      </c>
      <c r="E133" s="171">
        <v>6.3</v>
      </c>
      <c r="F133" s="172"/>
      <c r="G133" s="173">
        <f>ROUND(E133*F133,2)</f>
        <v>0</v>
      </c>
      <c r="H133" s="164"/>
      <c r="I133" s="165">
        <f>ROUND(E133*H133,2)</f>
        <v>0</v>
      </c>
      <c r="J133" s="164"/>
      <c r="K133" s="165">
        <f>ROUND(E133*J133,2)</f>
        <v>0</v>
      </c>
      <c r="L133" s="165">
        <v>21</v>
      </c>
      <c r="M133" s="165">
        <f>G133*(1+L133/100)</f>
        <v>0</v>
      </c>
      <c r="N133" s="165">
        <v>0</v>
      </c>
      <c r="O133" s="165">
        <f>ROUND(E133*N133,2)</f>
        <v>0</v>
      </c>
      <c r="P133" s="165">
        <v>0</v>
      </c>
      <c r="Q133" s="165">
        <f>ROUND(E133*P133,2)</f>
        <v>0</v>
      </c>
      <c r="R133" s="165"/>
      <c r="S133" s="165" t="s">
        <v>243</v>
      </c>
      <c r="T133" s="165" t="s">
        <v>221</v>
      </c>
      <c r="U133" s="165">
        <v>0</v>
      </c>
      <c r="V133" s="165">
        <f>ROUND(E133*U133,2)</f>
        <v>0</v>
      </c>
      <c r="W133" s="165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 t="s">
        <v>840</v>
      </c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ht="12.75" outlineLevel="1">
      <c r="A134" s="182"/>
      <c r="B134" s="183"/>
      <c r="C134" s="184" t="s">
        <v>2550</v>
      </c>
      <c r="D134" s="185"/>
      <c r="E134" s="186">
        <v>6.3</v>
      </c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 t="s">
        <v>267</v>
      </c>
      <c r="AH134" s="166">
        <v>0</v>
      </c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ht="12.75" outlineLevel="1">
      <c r="A135" s="167">
        <v>51</v>
      </c>
      <c r="B135" s="168" t="s">
        <v>2561</v>
      </c>
      <c r="C135" s="169" t="s">
        <v>2562</v>
      </c>
      <c r="D135" s="170" t="s">
        <v>288</v>
      </c>
      <c r="E135" s="171">
        <v>127.05</v>
      </c>
      <c r="F135" s="172"/>
      <c r="G135" s="173">
        <f>ROUND(E135*F135,2)</f>
        <v>0</v>
      </c>
      <c r="H135" s="164"/>
      <c r="I135" s="165">
        <f>ROUND(E135*H135,2)</f>
        <v>0</v>
      </c>
      <c r="J135" s="164"/>
      <c r="K135" s="165">
        <f>ROUND(E135*J135,2)</f>
        <v>0</v>
      </c>
      <c r="L135" s="165">
        <v>21</v>
      </c>
      <c r="M135" s="165">
        <f>G135*(1+L135/100)</f>
        <v>0</v>
      </c>
      <c r="N135" s="165">
        <v>0</v>
      </c>
      <c r="O135" s="165">
        <f>ROUND(E135*N135,2)</f>
        <v>0</v>
      </c>
      <c r="P135" s="165">
        <v>0</v>
      </c>
      <c r="Q135" s="165">
        <f>ROUND(E135*P135,2)</f>
        <v>0</v>
      </c>
      <c r="R135" s="165"/>
      <c r="S135" s="165" t="s">
        <v>243</v>
      </c>
      <c r="T135" s="165" t="s">
        <v>221</v>
      </c>
      <c r="U135" s="165">
        <v>0</v>
      </c>
      <c r="V135" s="165">
        <f>ROUND(E135*U135,2)</f>
        <v>0</v>
      </c>
      <c r="W135" s="165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 t="s">
        <v>840</v>
      </c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ht="12.75" outlineLevel="1">
      <c r="A136" s="182"/>
      <c r="B136" s="183"/>
      <c r="C136" s="184" t="s">
        <v>2549</v>
      </c>
      <c r="D136" s="185"/>
      <c r="E136" s="186">
        <v>127.05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 t="s">
        <v>267</v>
      </c>
      <c r="AH136" s="166">
        <v>0</v>
      </c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ht="12.75" outlineLevel="1">
      <c r="A137" s="167">
        <v>52</v>
      </c>
      <c r="B137" s="168" t="s">
        <v>2563</v>
      </c>
      <c r="C137" s="169" t="s">
        <v>2564</v>
      </c>
      <c r="D137" s="170" t="s">
        <v>288</v>
      </c>
      <c r="E137" s="171">
        <v>56.7</v>
      </c>
      <c r="F137" s="172"/>
      <c r="G137" s="173">
        <f>ROUND(E137*F137,2)</f>
        <v>0</v>
      </c>
      <c r="H137" s="164"/>
      <c r="I137" s="165">
        <f>ROUND(E137*H137,2)</f>
        <v>0</v>
      </c>
      <c r="J137" s="164"/>
      <c r="K137" s="165">
        <f>ROUND(E137*J137,2)</f>
        <v>0</v>
      </c>
      <c r="L137" s="165">
        <v>21</v>
      </c>
      <c r="M137" s="165">
        <f>G137*(1+L137/100)</f>
        <v>0</v>
      </c>
      <c r="N137" s="165">
        <v>0</v>
      </c>
      <c r="O137" s="165">
        <f>ROUND(E137*N137,2)</f>
        <v>0</v>
      </c>
      <c r="P137" s="165">
        <v>0</v>
      </c>
      <c r="Q137" s="165">
        <f>ROUND(E137*P137,2)</f>
        <v>0</v>
      </c>
      <c r="R137" s="165"/>
      <c r="S137" s="165" t="s">
        <v>243</v>
      </c>
      <c r="T137" s="165" t="s">
        <v>221</v>
      </c>
      <c r="U137" s="165">
        <v>0</v>
      </c>
      <c r="V137" s="165">
        <f>ROUND(E137*U137,2)</f>
        <v>0</v>
      </c>
      <c r="W137" s="165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 t="s">
        <v>840</v>
      </c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ht="12.75" outlineLevel="1">
      <c r="A138" s="182"/>
      <c r="B138" s="183"/>
      <c r="C138" s="184" t="s">
        <v>2551</v>
      </c>
      <c r="D138" s="185"/>
      <c r="E138" s="186">
        <v>56.7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 t="s">
        <v>267</v>
      </c>
      <c r="AH138" s="166">
        <v>0</v>
      </c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ht="12.75" outlineLevel="1">
      <c r="A139" s="167">
        <v>53</v>
      </c>
      <c r="B139" s="168" t="s">
        <v>2565</v>
      </c>
      <c r="C139" s="169" t="s">
        <v>2566</v>
      </c>
      <c r="D139" s="170" t="s">
        <v>288</v>
      </c>
      <c r="E139" s="171">
        <v>77.7</v>
      </c>
      <c r="F139" s="172"/>
      <c r="G139" s="173">
        <f>ROUND(E139*F139,2)</f>
        <v>0</v>
      </c>
      <c r="H139" s="164"/>
      <c r="I139" s="165">
        <f>ROUND(E139*H139,2)</f>
        <v>0</v>
      </c>
      <c r="J139" s="164"/>
      <c r="K139" s="165">
        <f>ROUND(E139*J139,2)</f>
        <v>0</v>
      </c>
      <c r="L139" s="165">
        <v>21</v>
      </c>
      <c r="M139" s="165">
        <f>G139*(1+L139/100)</f>
        <v>0</v>
      </c>
      <c r="N139" s="165">
        <v>0</v>
      </c>
      <c r="O139" s="165">
        <f>ROUND(E139*N139,2)</f>
        <v>0</v>
      </c>
      <c r="P139" s="165">
        <v>0</v>
      </c>
      <c r="Q139" s="165">
        <f>ROUND(E139*P139,2)</f>
        <v>0</v>
      </c>
      <c r="R139" s="165"/>
      <c r="S139" s="165" t="s">
        <v>243</v>
      </c>
      <c r="T139" s="165" t="s">
        <v>221</v>
      </c>
      <c r="U139" s="165">
        <v>0</v>
      </c>
      <c r="V139" s="165">
        <f>ROUND(E139*U139,2)</f>
        <v>0</v>
      </c>
      <c r="W139" s="165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 t="s">
        <v>840</v>
      </c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ht="12.75" outlineLevel="1">
      <c r="A140" s="182"/>
      <c r="B140" s="183"/>
      <c r="C140" s="184" t="s">
        <v>2528</v>
      </c>
      <c r="D140" s="185"/>
      <c r="E140" s="186">
        <v>77.7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 t="s">
        <v>267</v>
      </c>
      <c r="AH140" s="166">
        <v>0</v>
      </c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33" ht="12.75">
      <c r="A141" s="149" t="s">
        <v>214</v>
      </c>
      <c r="B141" s="150" t="s">
        <v>90</v>
      </c>
      <c r="C141" s="151" t="s">
        <v>91</v>
      </c>
      <c r="D141" s="152"/>
      <c r="E141" s="153"/>
      <c r="F141" s="154"/>
      <c r="G141" s="155">
        <f>SUMIF(AG142:AG147,"&lt;&gt;NOR",G142:G147)</f>
        <v>0</v>
      </c>
      <c r="H141" s="156"/>
      <c r="I141" s="156">
        <f>SUM(I142:I147)</f>
        <v>0</v>
      </c>
      <c r="J141" s="156"/>
      <c r="K141" s="156">
        <f>SUM(K142:K147)</f>
        <v>0</v>
      </c>
      <c r="L141" s="156"/>
      <c r="M141" s="156">
        <f>SUM(M142:M147)</f>
        <v>0</v>
      </c>
      <c r="N141" s="156"/>
      <c r="O141" s="156">
        <f>SUM(O142:O147)</f>
        <v>0</v>
      </c>
      <c r="P141" s="156"/>
      <c r="Q141" s="156">
        <f>SUM(Q142:Q147)</f>
        <v>0</v>
      </c>
      <c r="R141" s="156"/>
      <c r="S141" s="156"/>
      <c r="T141" s="156"/>
      <c r="U141" s="156"/>
      <c r="V141" s="156">
        <f>SUM(V142:V147)</f>
        <v>0</v>
      </c>
      <c r="W141" s="156"/>
      <c r="AG141" s="1" t="s">
        <v>215</v>
      </c>
    </row>
    <row r="142" spans="1:60" ht="33.75" outlineLevel="1">
      <c r="A142" s="167">
        <v>54</v>
      </c>
      <c r="B142" s="168" t="s">
        <v>767</v>
      </c>
      <c r="C142" s="169" t="s">
        <v>768</v>
      </c>
      <c r="D142" s="170" t="s">
        <v>288</v>
      </c>
      <c r="E142" s="171">
        <v>37.08</v>
      </c>
      <c r="F142" s="172"/>
      <c r="G142" s="173">
        <f>ROUND(E142*F142,2)</f>
        <v>0</v>
      </c>
      <c r="H142" s="164"/>
      <c r="I142" s="165">
        <f>ROUND(E142*H142,2)</f>
        <v>0</v>
      </c>
      <c r="J142" s="164"/>
      <c r="K142" s="165">
        <f>ROUND(E142*J142,2)</f>
        <v>0</v>
      </c>
      <c r="L142" s="165">
        <v>21</v>
      </c>
      <c r="M142" s="165">
        <f>G142*(1+L142/100)</f>
        <v>0</v>
      </c>
      <c r="N142" s="165">
        <v>0</v>
      </c>
      <c r="O142" s="165">
        <f>ROUND(E142*N142,2)</f>
        <v>0</v>
      </c>
      <c r="P142" s="165">
        <v>0</v>
      </c>
      <c r="Q142" s="165">
        <f>ROUND(E142*P142,2)</f>
        <v>0</v>
      </c>
      <c r="R142" s="165"/>
      <c r="S142" s="165" t="s">
        <v>220</v>
      </c>
      <c r="T142" s="165" t="s">
        <v>221</v>
      </c>
      <c r="U142" s="165">
        <v>0</v>
      </c>
      <c r="V142" s="165">
        <f>ROUND(E142*U142,2)</f>
        <v>0</v>
      </c>
      <c r="W142" s="165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 t="s">
        <v>265</v>
      </c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ht="12.75" outlineLevel="1">
      <c r="A143" s="182"/>
      <c r="B143" s="183"/>
      <c r="C143" s="184" t="s">
        <v>2567</v>
      </c>
      <c r="D143" s="185"/>
      <c r="E143" s="186">
        <v>37.08</v>
      </c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 t="s">
        <v>267</v>
      </c>
      <c r="AH143" s="166">
        <v>0</v>
      </c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ht="33.75" outlineLevel="1">
      <c r="A144" s="167">
        <v>55</v>
      </c>
      <c r="B144" s="168" t="s">
        <v>784</v>
      </c>
      <c r="C144" s="169" t="s">
        <v>785</v>
      </c>
      <c r="D144" s="170" t="s">
        <v>288</v>
      </c>
      <c r="E144" s="171">
        <v>37.08</v>
      </c>
      <c r="F144" s="172"/>
      <c r="G144" s="173">
        <f>ROUND(E144*F144,2)</f>
        <v>0</v>
      </c>
      <c r="H144" s="164"/>
      <c r="I144" s="165">
        <f>ROUND(E144*H144,2)</f>
        <v>0</v>
      </c>
      <c r="J144" s="164"/>
      <c r="K144" s="165">
        <f>ROUND(E144*J144,2)</f>
        <v>0</v>
      </c>
      <c r="L144" s="165">
        <v>21</v>
      </c>
      <c r="M144" s="165">
        <f>G144*(1+L144/100)</f>
        <v>0</v>
      </c>
      <c r="N144" s="165">
        <v>0</v>
      </c>
      <c r="O144" s="165">
        <f>ROUND(E144*N144,2)</f>
        <v>0</v>
      </c>
      <c r="P144" s="165">
        <v>0</v>
      </c>
      <c r="Q144" s="165">
        <f>ROUND(E144*P144,2)</f>
        <v>0</v>
      </c>
      <c r="R144" s="165"/>
      <c r="S144" s="165" t="s">
        <v>220</v>
      </c>
      <c r="T144" s="165" t="s">
        <v>221</v>
      </c>
      <c r="U144" s="165">
        <v>0</v>
      </c>
      <c r="V144" s="165">
        <f>ROUND(E144*U144,2)</f>
        <v>0</v>
      </c>
      <c r="W144" s="165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 t="s">
        <v>265</v>
      </c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ht="12.75" outlineLevel="1">
      <c r="A145" s="182"/>
      <c r="B145" s="183"/>
      <c r="C145" s="184" t="s">
        <v>2568</v>
      </c>
      <c r="D145" s="185"/>
      <c r="E145" s="186">
        <v>37.08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 t="s">
        <v>267</v>
      </c>
      <c r="AH145" s="166">
        <v>0</v>
      </c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ht="22.5" outlineLevel="1">
      <c r="A146" s="167">
        <v>56</v>
      </c>
      <c r="B146" s="168" t="s">
        <v>823</v>
      </c>
      <c r="C146" s="169" t="s">
        <v>824</v>
      </c>
      <c r="D146" s="170" t="s">
        <v>288</v>
      </c>
      <c r="E146" s="171">
        <v>74.16</v>
      </c>
      <c r="F146" s="172"/>
      <c r="G146" s="173">
        <f>ROUND(E146*F146,2)</f>
        <v>0</v>
      </c>
      <c r="H146" s="164"/>
      <c r="I146" s="165">
        <f>ROUND(E146*H146,2)</f>
        <v>0</v>
      </c>
      <c r="J146" s="164"/>
      <c r="K146" s="165">
        <f>ROUND(E146*J146,2)</f>
        <v>0</v>
      </c>
      <c r="L146" s="165">
        <v>21</v>
      </c>
      <c r="M146" s="165">
        <f>G146*(1+L146/100)</f>
        <v>0</v>
      </c>
      <c r="N146" s="165">
        <v>0</v>
      </c>
      <c r="O146" s="165">
        <f>ROUND(E146*N146,2)</f>
        <v>0</v>
      </c>
      <c r="P146" s="165">
        <v>0</v>
      </c>
      <c r="Q146" s="165">
        <f>ROUND(E146*P146,2)</f>
        <v>0</v>
      </c>
      <c r="R146" s="165"/>
      <c r="S146" s="165" t="s">
        <v>220</v>
      </c>
      <c r="T146" s="165" t="s">
        <v>221</v>
      </c>
      <c r="U146" s="165">
        <v>0</v>
      </c>
      <c r="V146" s="165">
        <f>ROUND(E146*U146,2)</f>
        <v>0</v>
      </c>
      <c r="W146" s="165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 t="s">
        <v>265</v>
      </c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ht="12.75" outlineLevel="1">
      <c r="A147" s="182"/>
      <c r="B147" s="183"/>
      <c r="C147" s="184" t="s">
        <v>2569</v>
      </c>
      <c r="D147" s="185"/>
      <c r="E147" s="186">
        <v>74.16</v>
      </c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 t="s">
        <v>267</v>
      </c>
      <c r="AH147" s="166">
        <v>0</v>
      </c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33" ht="12.75">
      <c r="A148" s="149" t="s">
        <v>214</v>
      </c>
      <c r="B148" s="150" t="s">
        <v>96</v>
      </c>
      <c r="C148" s="151" t="s">
        <v>97</v>
      </c>
      <c r="D148" s="152"/>
      <c r="E148" s="153"/>
      <c r="F148" s="154"/>
      <c r="G148" s="155">
        <f>SUMIF(AG149:AG160,"&lt;&gt;NOR",G149:G160)</f>
        <v>0</v>
      </c>
      <c r="H148" s="156"/>
      <c r="I148" s="156">
        <f>SUM(I149:I160)</f>
        <v>0</v>
      </c>
      <c r="J148" s="156"/>
      <c r="K148" s="156">
        <f>SUM(K149:K160)</f>
        <v>0</v>
      </c>
      <c r="L148" s="156"/>
      <c r="M148" s="156">
        <f>SUM(M149:M160)</f>
        <v>0</v>
      </c>
      <c r="N148" s="156"/>
      <c r="O148" s="156">
        <f>SUM(O149:O160)</f>
        <v>0</v>
      </c>
      <c r="P148" s="156"/>
      <c r="Q148" s="156">
        <f>SUM(Q149:Q160)</f>
        <v>0</v>
      </c>
      <c r="R148" s="156"/>
      <c r="S148" s="156"/>
      <c r="T148" s="156"/>
      <c r="U148" s="156"/>
      <c r="V148" s="156">
        <f>SUM(V149:V160)</f>
        <v>0</v>
      </c>
      <c r="W148" s="156"/>
      <c r="AG148" s="1" t="s">
        <v>215</v>
      </c>
    </row>
    <row r="149" spans="1:60" ht="22.5" outlineLevel="1">
      <c r="A149" s="157">
        <v>57</v>
      </c>
      <c r="B149" s="158" t="s">
        <v>2570</v>
      </c>
      <c r="C149" s="159" t="s">
        <v>2571</v>
      </c>
      <c r="D149" s="160" t="s">
        <v>264</v>
      </c>
      <c r="E149" s="161">
        <v>32</v>
      </c>
      <c r="F149" s="162"/>
      <c r="G149" s="163">
        <f aca="true" t="shared" si="0" ref="G149:G160">ROUND(E149*F149,2)</f>
        <v>0</v>
      </c>
      <c r="H149" s="164"/>
      <c r="I149" s="165">
        <f aca="true" t="shared" si="1" ref="I149:I160">ROUND(E149*H149,2)</f>
        <v>0</v>
      </c>
      <c r="J149" s="164"/>
      <c r="K149" s="165">
        <f aca="true" t="shared" si="2" ref="K149:K160">ROUND(E149*J149,2)</f>
        <v>0</v>
      </c>
      <c r="L149" s="165">
        <v>21</v>
      </c>
      <c r="M149" s="165">
        <f aca="true" t="shared" si="3" ref="M149:M160">G149*(1+L149/100)</f>
        <v>0</v>
      </c>
      <c r="N149" s="165">
        <v>0</v>
      </c>
      <c r="O149" s="165">
        <f aca="true" t="shared" si="4" ref="O149:O160">ROUND(E149*N149,2)</f>
        <v>0</v>
      </c>
      <c r="P149" s="165">
        <v>0</v>
      </c>
      <c r="Q149" s="165">
        <f aca="true" t="shared" si="5" ref="Q149:Q160">ROUND(E149*P149,2)</f>
        <v>0</v>
      </c>
      <c r="R149" s="165"/>
      <c r="S149" s="165" t="s">
        <v>220</v>
      </c>
      <c r="T149" s="165" t="s">
        <v>221</v>
      </c>
      <c r="U149" s="165">
        <v>0</v>
      </c>
      <c r="V149" s="165">
        <f aca="true" t="shared" si="6" ref="V149:V160">ROUND(E149*U149,2)</f>
        <v>0</v>
      </c>
      <c r="W149" s="165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 t="s">
        <v>265</v>
      </c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ht="22.5" outlineLevel="1">
      <c r="A150" s="157">
        <v>58</v>
      </c>
      <c r="B150" s="158" t="s">
        <v>2572</v>
      </c>
      <c r="C150" s="159" t="s">
        <v>2573</v>
      </c>
      <c r="D150" s="160" t="s">
        <v>264</v>
      </c>
      <c r="E150" s="161">
        <v>42</v>
      </c>
      <c r="F150" s="162"/>
      <c r="G150" s="163">
        <f t="shared" si="0"/>
        <v>0</v>
      </c>
      <c r="H150" s="164"/>
      <c r="I150" s="165">
        <f t="shared" si="1"/>
        <v>0</v>
      </c>
      <c r="J150" s="164"/>
      <c r="K150" s="165">
        <f t="shared" si="2"/>
        <v>0</v>
      </c>
      <c r="L150" s="165">
        <v>21</v>
      </c>
      <c r="M150" s="165">
        <f t="shared" si="3"/>
        <v>0</v>
      </c>
      <c r="N150" s="165">
        <v>0</v>
      </c>
      <c r="O150" s="165">
        <f t="shared" si="4"/>
        <v>0</v>
      </c>
      <c r="P150" s="165">
        <v>0</v>
      </c>
      <c r="Q150" s="165">
        <f t="shared" si="5"/>
        <v>0</v>
      </c>
      <c r="R150" s="165"/>
      <c r="S150" s="165" t="s">
        <v>220</v>
      </c>
      <c r="T150" s="165" t="s">
        <v>221</v>
      </c>
      <c r="U150" s="165">
        <v>0</v>
      </c>
      <c r="V150" s="165">
        <f t="shared" si="6"/>
        <v>0</v>
      </c>
      <c r="W150" s="165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 t="s">
        <v>265</v>
      </c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ht="12.75" outlineLevel="1">
      <c r="A151" s="157">
        <v>59</v>
      </c>
      <c r="B151" s="158" t="s">
        <v>2574</v>
      </c>
      <c r="C151" s="159" t="s">
        <v>2575</v>
      </c>
      <c r="D151" s="160" t="s">
        <v>264</v>
      </c>
      <c r="E151" s="161">
        <v>10</v>
      </c>
      <c r="F151" s="162"/>
      <c r="G151" s="163">
        <f t="shared" si="0"/>
        <v>0</v>
      </c>
      <c r="H151" s="164"/>
      <c r="I151" s="165">
        <f t="shared" si="1"/>
        <v>0</v>
      </c>
      <c r="J151" s="164"/>
      <c r="K151" s="165">
        <f t="shared" si="2"/>
        <v>0</v>
      </c>
      <c r="L151" s="165">
        <v>21</v>
      </c>
      <c r="M151" s="165">
        <f t="shared" si="3"/>
        <v>0</v>
      </c>
      <c r="N151" s="165">
        <v>0</v>
      </c>
      <c r="O151" s="165">
        <f t="shared" si="4"/>
        <v>0</v>
      </c>
      <c r="P151" s="165">
        <v>0</v>
      </c>
      <c r="Q151" s="165">
        <f t="shared" si="5"/>
        <v>0</v>
      </c>
      <c r="R151" s="165"/>
      <c r="S151" s="165" t="s">
        <v>220</v>
      </c>
      <c r="T151" s="165" t="s">
        <v>221</v>
      </c>
      <c r="U151" s="165">
        <v>0</v>
      </c>
      <c r="V151" s="165">
        <f t="shared" si="6"/>
        <v>0</v>
      </c>
      <c r="W151" s="165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 t="s">
        <v>265</v>
      </c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ht="22.5" outlineLevel="1">
      <c r="A152" s="157">
        <v>60</v>
      </c>
      <c r="B152" s="158" t="s">
        <v>2576</v>
      </c>
      <c r="C152" s="159" t="s">
        <v>2577</v>
      </c>
      <c r="D152" s="160" t="s">
        <v>264</v>
      </c>
      <c r="E152" s="161">
        <v>42</v>
      </c>
      <c r="F152" s="162"/>
      <c r="G152" s="163">
        <f t="shared" si="0"/>
        <v>0</v>
      </c>
      <c r="H152" s="164"/>
      <c r="I152" s="165">
        <f t="shared" si="1"/>
        <v>0</v>
      </c>
      <c r="J152" s="164"/>
      <c r="K152" s="165">
        <f t="shared" si="2"/>
        <v>0</v>
      </c>
      <c r="L152" s="165">
        <v>21</v>
      </c>
      <c r="M152" s="165">
        <f t="shared" si="3"/>
        <v>0</v>
      </c>
      <c r="N152" s="165">
        <v>0</v>
      </c>
      <c r="O152" s="165">
        <f t="shared" si="4"/>
        <v>0</v>
      </c>
      <c r="P152" s="165">
        <v>0</v>
      </c>
      <c r="Q152" s="165">
        <f t="shared" si="5"/>
        <v>0</v>
      </c>
      <c r="R152" s="165"/>
      <c r="S152" s="165" t="s">
        <v>220</v>
      </c>
      <c r="T152" s="165" t="s">
        <v>221</v>
      </c>
      <c r="U152" s="165">
        <v>0</v>
      </c>
      <c r="V152" s="165">
        <f t="shared" si="6"/>
        <v>0</v>
      </c>
      <c r="W152" s="165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 t="s">
        <v>265</v>
      </c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ht="22.5" outlineLevel="1">
      <c r="A153" s="157">
        <v>61</v>
      </c>
      <c r="B153" s="158" t="s">
        <v>2578</v>
      </c>
      <c r="C153" s="159" t="s">
        <v>2579</v>
      </c>
      <c r="D153" s="160" t="s">
        <v>264</v>
      </c>
      <c r="E153" s="161">
        <v>42</v>
      </c>
      <c r="F153" s="162"/>
      <c r="G153" s="163">
        <f t="shared" si="0"/>
        <v>0</v>
      </c>
      <c r="H153" s="164"/>
      <c r="I153" s="165">
        <f t="shared" si="1"/>
        <v>0</v>
      </c>
      <c r="J153" s="164"/>
      <c r="K153" s="165">
        <f t="shared" si="2"/>
        <v>0</v>
      </c>
      <c r="L153" s="165">
        <v>21</v>
      </c>
      <c r="M153" s="165">
        <f t="shared" si="3"/>
        <v>0</v>
      </c>
      <c r="N153" s="165">
        <v>0</v>
      </c>
      <c r="O153" s="165">
        <f t="shared" si="4"/>
        <v>0</v>
      </c>
      <c r="P153" s="165">
        <v>0</v>
      </c>
      <c r="Q153" s="165">
        <f t="shared" si="5"/>
        <v>0</v>
      </c>
      <c r="R153" s="165"/>
      <c r="S153" s="165" t="s">
        <v>220</v>
      </c>
      <c r="T153" s="165" t="s">
        <v>221</v>
      </c>
      <c r="U153" s="165">
        <v>0</v>
      </c>
      <c r="V153" s="165">
        <f t="shared" si="6"/>
        <v>0</v>
      </c>
      <c r="W153" s="165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 t="s">
        <v>265</v>
      </c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ht="22.5" outlineLevel="1">
      <c r="A154" s="157">
        <v>62</v>
      </c>
      <c r="B154" s="158" t="s">
        <v>2580</v>
      </c>
      <c r="C154" s="159" t="s">
        <v>2581</v>
      </c>
      <c r="D154" s="160" t="s">
        <v>264</v>
      </c>
      <c r="E154" s="161">
        <v>12</v>
      </c>
      <c r="F154" s="162"/>
      <c r="G154" s="163">
        <f t="shared" si="0"/>
        <v>0</v>
      </c>
      <c r="H154" s="164"/>
      <c r="I154" s="165">
        <f t="shared" si="1"/>
        <v>0</v>
      </c>
      <c r="J154" s="164"/>
      <c r="K154" s="165">
        <f t="shared" si="2"/>
        <v>0</v>
      </c>
      <c r="L154" s="165">
        <v>21</v>
      </c>
      <c r="M154" s="165">
        <f t="shared" si="3"/>
        <v>0</v>
      </c>
      <c r="N154" s="165">
        <v>0</v>
      </c>
      <c r="O154" s="165">
        <f t="shared" si="4"/>
        <v>0</v>
      </c>
      <c r="P154" s="165">
        <v>0</v>
      </c>
      <c r="Q154" s="165">
        <f t="shared" si="5"/>
        <v>0</v>
      </c>
      <c r="R154" s="165"/>
      <c r="S154" s="165" t="s">
        <v>220</v>
      </c>
      <c r="T154" s="165" t="s">
        <v>221</v>
      </c>
      <c r="U154" s="165">
        <v>0</v>
      </c>
      <c r="V154" s="165">
        <f t="shared" si="6"/>
        <v>0</v>
      </c>
      <c r="W154" s="165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 t="s">
        <v>265</v>
      </c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ht="12.75" outlineLevel="1">
      <c r="A155" s="157">
        <v>63</v>
      </c>
      <c r="B155" s="158" t="s">
        <v>2582</v>
      </c>
      <c r="C155" s="159" t="s">
        <v>2583</v>
      </c>
      <c r="D155" s="160" t="s">
        <v>264</v>
      </c>
      <c r="E155" s="161">
        <v>12</v>
      </c>
      <c r="F155" s="162"/>
      <c r="G155" s="163">
        <f t="shared" si="0"/>
        <v>0</v>
      </c>
      <c r="H155" s="164"/>
      <c r="I155" s="165">
        <f t="shared" si="1"/>
        <v>0</v>
      </c>
      <c r="J155" s="164"/>
      <c r="K155" s="165">
        <f t="shared" si="2"/>
        <v>0</v>
      </c>
      <c r="L155" s="165">
        <v>21</v>
      </c>
      <c r="M155" s="165">
        <f t="shared" si="3"/>
        <v>0</v>
      </c>
      <c r="N155" s="165">
        <v>0</v>
      </c>
      <c r="O155" s="165">
        <f t="shared" si="4"/>
        <v>0</v>
      </c>
      <c r="P155" s="165">
        <v>0</v>
      </c>
      <c r="Q155" s="165">
        <f t="shared" si="5"/>
        <v>0</v>
      </c>
      <c r="R155" s="165"/>
      <c r="S155" s="165" t="s">
        <v>220</v>
      </c>
      <c r="T155" s="165" t="s">
        <v>221</v>
      </c>
      <c r="U155" s="165">
        <v>0</v>
      </c>
      <c r="V155" s="165">
        <f t="shared" si="6"/>
        <v>0</v>
      </c>
      <c r="W155" s="165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 t="s">
        <v>265</v>
      </c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ht="22.5" outlineLevel="1">
      <c r="A156" s="157">
        <v>64</v>
      </c>
      <c r="B156" s="158" t="s">
        <v>2584</v>
      </c>
      <c r="C156" s="159" t="s">
        <v>2585</v>
      </c>
      <c r="D156" s="160" t="s">
        <v>264</v>
      </c>
      <c r="E156" s="161">
        <v>12</v>
      </c>
      <c r="F156" s="162"/>
      <c r="G156" s="163">
        <f t="shared" si="0"/>
        <v>0</v>
      </c>
      <c r="H156" s="164"/>
      <c r="I156" s="165">
        <f t="shared" si="1"/>
        <v>0</v>
      </c>
      <c r="J156" s="164"/>
      <c r="K156" s="165">
        <f t="shared" si="2"/>
        <v>0</v>
      </c>
      <c r="L156" s="165">
        <v>21</v>
      </c>
      <c r="M156" s="165">
        <f t="shared" si="3"/>
        <v>0</v>
      </c>
      <c r="N156" s="165">
        <v>0</v>
      </c>
      <c r="O156" s="165">
        <f t="shared" si="4"/>
        <v>0</v>
      </c>
      <c r="P156" s="165">
        <v>0</v>
      </c>
      <c r="Q156" s="165">
        <f t="shared" si="5"/>
        <v>0</v>
      </c>
      <c r="R156" s="165"/>
      <c r="S156" s="165" t="s">
        <v>220</v>
      </c>
      <c r="T156" s="165" t="s">
        <v>221</v>
      </c>
      <c r="U156" s="165">
        <v>0</v>
      </c>
      <c r="V156" s="165">
        <f t="shared" si="6"/>
        <v>0</v>
      </c>
      <c r="W156" s="165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 t="s">
        <v>265</v>
      </c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ht="22.5" outlineLevel="1">
      <c r="A157" s="157">
        <v>65</v>
      </c>
      <c r="B157" s="158" t="s">
        <v>469</v>
      </c>
      <c r="C157" s="159" t="s">
        <v>470</v>
      </c>
      <c r="D157" s="160" t="s">
        <v>264</v>
      </c>
      <c r="E157" s="161">
        <v>2.8</v>
      </c>
      <c r="F157" s="162"/>
      <c r="G157" s="163">
        <f t="shared" si="0"/>
        <v>0</v>
      </c>
      <c r="H157" s="164"/>
      <c r="I157" s="165">
        <f t="shared" si="1"/>
        <v>0</v>
      </c>
      <c r="J157" s="164"/>
      <c r="K157" s="165">
        <f t="shared" si="2"/>
        <v>0</v>
      </c>
      <c r="L157" s="165">
        <v>21</v>
      </c>
      <c r="M157" s="165">
        <f t="shared" si="3"/>
        <v>0</v>
      </c>
      <c r="N157" s="165">
        <v>0</v>
      </c>
      <c r="O157" s="165">
        <f t="shared" si="4"/>
        <v>0</v>
      </c>
      <c r="P157" s="165">
        <v>0</v>
      </c>
      <c r="Q157" s="165">
        <f t="shared" si="5"/>
        <v>0</v>
      </c>
      <c r="R157" s="165"/>
      <c r="S157" s="165" t="s">
        <v>220</v>
      </c>
      <c r="T157" s="165" t="s">
        <v>221</v>
      </c>
      <c r="U157" s="165">
        <v>0</v>
      </c>
      <c r="V157" s="165">
        <f t="shared" si="6"/>
        <v>0</v>
      </c>
      <c r="W157" s="165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 t="s">
        <v>265</v>
      </c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ht="33.75" outlineLevel="1">
      <c r="A158" s="157">
        <v>66</v>
      </c>
      <c r="B158" s="158" t="s">
        <v>1202</v>
      </c>
      <c r="C158" s="159" t="s">
        <v>1203</v>
      </c>
      <c r="D158" s="160" t="s">
        <v>294</v>
      </c>
      <c r="E158" s="161">
        <v>2</v>
      </c>
      <c r="F158" s="162"/>
      <c r="G158" s="163">
        <f t="shared" si="0"/>
        <v>0</v>
      </c>
      <c r="H158" s="164"/>
      <c r="I158" s="165">
        <f t="shared" si="1"/>
        <v>0</v>
      </c>
      <c r="J158" s="164"/>
      <c r="K158" s="165">
        <f t="shared" si="2"/>
        <v>0</v>
      </c>
      <c r="L158" s="165">
        <v>21</v>
      </c>
      <c r="M158" s="165">
        <f t="shared" si="3"/>
        <v>0</v>
      </c>
      <c r="N158" s="165">
        <v>0</v>
      </c>
      <c r="O158" s="165">
        <f t="shared" si="4"/>
        <v>0</v>
      </c>
      <c r="P158" s="165">
        <v>0</v>
      </c>
      <c r="Q158" s="165">
        <f t="shared" si="5"/>
        <v>0</v>
      </c>
      <c r="R158" s="165"/>
      <c r="S158" s="165" t="s">
        <v>220</v>
      </c>
      <c r="T158" s="165" t="s">
        <v>221</v>
      </c>
      <c r="U158" s="165">
        <v>0</v>
      </c>
      <c r="V158" s="165">
        <f t="shared" si="6"/>
        <v>0</v>
      </c>
      <c r="W158" s="165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 t="s">
        <v>265</v>
      </c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ht="33.75" outlineLevel="1">
      <c r="A159" s="157">
        <v>67</v>
      </c>
      <c r="B159" s="158" t="s">
        <v>2586</v>
      </c>
      <c r="C159" s="159" t="s">
        <v>2587</v>
      </c>
      <c r="D159" s="160" t="s">
        <v>294</v>
      </c>
      <c r="E159" s="161">
        <v>28</v>
      </c>
      <c r="F159" s="162"/>
      <c r="G159" s="163">
        <f t="shared" si="0"/>
        <v>0</v>
      </c>
      <c r="H159" s="164"/>
      <c r="I159" s="165">
        <f t="shared" si="1"/>
        <v>0</v>
      </c>
      <c r="J159" s="164"/>
      <c r="K159" s="165">
        <f t="shared" si="2"/>
        <v>0</v>
      </c>
      <c r="L159" s="165">
        <v>21</v>
      </c>
      <c r="M159" s="165">
        <f t="shared" si="3"/>
        <v>0</v>
      </c>
      <c r="N159" s="165">
        <v>0</v>
      </c>
      <c r="O159" s="165">
        <f t="shared" si="4"/>
        <v>0</v>
      </c>
      <c r="P159" s="165">
        <v>0</v>
      </c>
      <c r="Q159" s="165">
        <f t="shared" si="5"/>
        <v>0</v>
      </c>
      <c r="R159" s="165"/>
      <c r="S159" s="165" t="s">
        <v>220</v>
      </c>
      <c r="T159" s="165" t="s">
        <v>221</v>
      </c>
      <c r="U159" s="165">
        <v>0</v>
      </c>
      <c r="V159" s="165">
        <f t="shared" si="6"/>
        <v>0</v>
      </c>
      <c r="W159" s="165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 t="s">
        <v>265</v>
      </c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ht="22.5" outlineLevel="1">
      <c r="A160" s="157">
        <v>68</v>
      </c>
      <c r="B160" s="158" t="s">
        <v>2423</v>
      </c>
      <c r="C160" s="159" t="s">
        <v>2424</v>
      </c>
      <c r="D160" s="160" t="s">
        <v>264</v>
      </c>
      <c r="E160" s="161">
        <v>30</v>
      </c>
      <c r="F160" s="162"/>
      <c r="G160" s="163">
        <f t="shared" si="0"/>
        <v>0</v>
      </c>
      <c r="H160" s="164"/>
      <c r="I160" s="165">
        <f t="shared" si="1"/>
        <v>0</v>
      </c>
      <c r="J160" s="164"/>
      <c r="K160" s="165">
        <f t="shared" si="2"/>
        <v>0</v>
      </c>
      <c r="L160" s="165">
        <v>21</v>
      </c>
      <c r="M160" s="165">
        <f t="shared" si="3"/>
        <v>0</v>
      </c>
      <c r="N160" s="165">
        <v>0</v>
      </c>
      <c r="O160" s="165">
        <f t="shared" si="4"/>
        <v>0</v>
      </c>
      <c r="P160" s="165">
        <v>0</v>
      </c>
      <c r="Q160" s="165">
        <f t="shared" si="5"/>
        <v>0</v>
      </c>
      <c r="R160" s="165"/>
      <c r="S160" s="165" t="s">
        <v>220</v>
      </c>
      <c r="T160" s="165" t="s">
        <v>221</v>
      </c>
      <c r="U160" s="165">
        <v>0</v>
      </c>
      <c r="V160" s="165">
        <f t="shared" si="6"/>
        <v>0</v>
      </c>
      <c r="W160" s="165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 t="s">
        <v>265</v>
      </c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33" ht="12.75">
      <c r="A161" s="149" t="s">
        <v>214</v>
      </c>
      <c r="B161" s="150" t="s">
        <v>98</v>
      </c>
      <c r="C161" s="151" t="s">
        <v>99</v>
      </c>
      <c r="D161" s="152"/>
      <c r="E161" s="153"/>
      <c r="F161" s="154"/>
      <c r="G161" s="155">
        <f>SUMIF(AG162:AG162,"&lt;&gt;NOR",G162:G162)</f>
        <v>0</v>
      </c>
      <c r="H161" s="156"/>
      <c r="I161" s="156">
        <f>SUM(I162:I162)</f>
        <v>0</v>
      </c>
      <c r="J161" s="156"/>
      <c r="K161" s="156">
        <f>SUM(K162:K162)</f>
        <v>0</v>
      </c>
      <c r="L161" s="156"/>
      <c r="M161" s="156">
        <f>SUM(M162:M162)</f>
        <v>0</v>
      </c>
      <c r="N161" s="156"/>
      <c r="O161" s="156">
        <f>SUM(O162:O162)</f>
        <v>0</v>
      </c>
      <c r="P161" s="156"/>
      <c r="Q161" s="156">
        <f>SUM(Q162:Q162)</f>
        <v>0</v>
      </c>
      <c r="R161" s="156"/>
      <c r="S161" s="156"/>
      <c r="T161" s="156"/>
      <c r="U161" s="156"/>
      <c r="V161" s="156">
        <f>SUM(V162:V162)</f>
        <v>0</v>
      </c>
      <c r="W161" s="156"/>
      <c r="AG161" s="1" t="s">
        <v>215</v>
      </c>
    </row>
    <row r="162" spans="1:60" ht="45" outlineLevel="1">
      <c r="A162" s="157">
        <v>69</v>
      </c>
      <c r="B162" s="158" t="s">
        <v>1210</v>
      </c>
      <c r="C162" s="159" t="s">
        <v>1211</v>
      </c>
      <c r="D162" s="160" t="s">
        <v>301</v>
      </c>
      <c r="E162" s="161">
        <v>1</v>
      </c>
      <c r="F162" s="162"/>
      <c r="G162" s="163">
        <f>ROUND(E162*F162,2)</f>
        <v>0</v>
      </c>
      <c r="H162" s="164"/>
      <c r="I162" s="165">
        <f>ROUND(E162*H162,2)</f>
        <v>0</v>
      </c>
      <c r="J162" s="164"/>
      <c r="K162" s="165">
        <f>ROUND(E162*J162,2)</f>
        <v>0</v>
      </c>
      <c r="L162" s="165">
        <v>21</v>
      </c>
      <c r="M162" s="165">
        <f>G162*(1+L162/100)</f>
        <v>0</v>
      </c>
      <c r="N162" s="165">
        <v>0</v>
      </c>
      <c r="O162" s="165">
        <f>ROUND(E162*N162,2)</f>
        <v>0</v>
      </c>
      <c r="P162" s="165">
        <v>0</v>
      </c>
      <c r="Q162" s="165">
        <f>ROUND(E162*P162,2)</f>
        <v>0</v>
      </c>
      <c r="R162" s="165"/>
      <c r="S162" s="165" t="s">
        <v>220</v>
      </c>
      <c r="T162" s="165" t="s">
        <v>221</v>
      </c>
      <c r="U162" s="165">
        <v>0</v>
      </c>
      <c r="V162" s="165">
        <f>ROUND(E162*U162,2)</f>
        <v>0</v>
      </c>
      <c r="W162" s="165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 t="s">
        <v>265</v>
      </c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33" ht="12.75">
      <c r="A163" s="149" t="s">
        <v>214</v>
      </c>
      <c r="B163" s="150" t="s">
        <v>100</v>
      </c>
      <c r="C163" s="151" t="s">
        <v>101</v>
      </c>
      <c r="D163" s="152"/>
      <c r="E163" s="153"/>
      <c r="F163" s="154"/>
      <c r="G163" s="155">
        <f>SUMIF(AG164:AG164,"&lt;&gt;NOR",G164:G164)</f>
        <v>0</v>
      </c>
      <c r="H163" s="156"/>
      <c r="I163" s="156">
        <f>SUM(I164:I164)</f>
        <v>0</v>
      </c>
      <c r="J163" s="156"/>
      <c r="K163" s="156">
        <f>SUM(K164:K164)</f>
        <v>0</v>
      </c>
      <c r="L163" s="156"/>
      <c r="M163" s="156">
        <f>SUM(M164:M164)</f>
        <v>0</v>
      </c>
      <c r="N163" s="156"/>
      <c r="O163" s="156">
        <f>SUM(O164:O164)</f>
        <v>0</v>
      </c>
      <c r="P163" s="156"/>
      <c r="Q163" s="156">
        <f>SUM(Q164:Q164)</f>
        <v>0</v>
      </c>
      <c r="R163" s="156"/>
      <c r="S163" s="156"/>
      <c r="T163" s="156"/>
      <c r="U163" s="156"/>
      <c r="V163" s="156">
        <f>SUM(V164:V164)</f>
        <v>0</v>
      </c>
      <c r="W163" s="156"/>
      <c r="AG163" s="1" t="s">
        <v>215</v>
      </c>
    </row>
    <row r="164" spans="1:60" ht="12.75" outlineLevel="1">
      <c r="A164" s="157">
        <v>70</v>
      </c>
      <c r="B164" s="158" t="s">
        <v>928</v>
      </c>
      <c r="C164" s="159" t="s">
        <v>929</v>
      </c>
      <c r="D164" s="160" t="s">
        <v>930</v>
      </c>
      <c r="E164" s="161">
        <v>150</v>
      </c>
      <c r="F164" s="162"/>
      <c r="G164" s="163">
        <f>ROUND(E164*F164,2)</f>
        <v>0</v>
      </c>
      <c r="H164" s="164"/>
      <c r="I164" s="165">
        <f>ROUND(E164*H164,2)</f>
        <v>0</v>
      </c>
      <c r="J164" s="164"/>
      <c r="K164" s="165">
        <f>ROUND(E164*J164,2)</f>
        <v>0</v>
      </c>
      <c r="L164" s="165">
        <v>21</v>
      </c>
      <c r="M164" s="165">
        <f>G164*(1+L164/100)</f>
        <v>0</v>
      </c>
      <c r="N164" s="165">
        <v>0</v>
      </c>
      <c r="O164" s="165">
        <f>ROUND(E164*N164,2)</f>
        <v>0</v>
      </c>
      <c r="P164" s="165">
        <v>0</v>
      </c>
      <c r="Q164" s="165">
        <f>ROUND(E164*P164,2)</f>
        <v>0</v>
      </c>
      <c r="R164" s="165"/>
      <c r="S164" s="165" t="s">
        <v>220</v>
      </c>
      <c r="T164" s="165" t="s">
        <v>221</v>
      </c>
      <c r="U164" s="165">
        <v>0</v>
      </c>
      <c r="V164" s="165">
        <f>ROUND(E164*U164,2)</f>
        <v>0</v>
      </c>
      <c r="W164" s="165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 t="s">
        <v>265</v>
      </c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33" ht="12.75">
      <c r="A165" s="149" t="s">
        <v>214</v>
      </c>
      <c r="B165" s="150" t="s">
        <v>102</v>
      </c>
      <c r="C165" s="151" t="s">
        <v>103</v>
      </c>
      <c r="D165" s="152"/>
      <c r="E165" s="153"/>
      <c r="F165" s="154"/>
      <c r="G165" s="155">
        <f>SUMIF(AG166:AG171,"&lt;&gt;NOR",G166:G171)</f>
        <v>0</v>
      </c>
      <c r="H165" s="156"/>
      <c r="I165" s="156">
        <f>SUM(I166:I171)</f>
        <v>0</v>
      </c>
      <c r="J165" s="156"/>
      <c r="K165" s="156">
        <f>SUM(K166:K171)</f>
        <v>0</v>
      </c>
      <c r="L165" s="156"/>
      <c r="M165" s="156">
        <f>SUM(M166:M171)</f>
        <v>0</v>
      </c>
      <c r="N165" s="156"/>
      <c r="O165" s="156">
        <f>SUM(O166:O171)</f>
        <v>0</v>
      </c>
      <c r="P165" s="156"/>
      <c r="Q165" s="156">
        <f>SUM(Q166:Q171)</f>
        <v>0</v>
      </c>
      <c r="R165" s="156"/>
      <c r="S165" s="156"/>
      <c r="T165" s="156"/>
      <c r="U165" s="156"/>
      <c r="V165" s="156">
        <f>SUM(V166:V171)</f>
        <v>0</v>
      </c>
      <c r="W165" s="156"/>
      <c r="AG165" s="1" t="s">
        <v>215</v>
      </c>
    </row>
    <row r="166" spans="1:60" ht="12.75" outlineLevel="1">
      <c r="A166" s="167">
        <v>71</v>
      </c>
      <c r="B166" s="168" t="s">
        <v>2588</v>
      </c>
      <c r="C166" s="169" t="s">
        <v>2589</v>
      </c>
      <c r="D166" s="170" t="s">
        <v>301</v>
      </c>
      <c r="E166" s="171">
        <v>2</v>
      </c>
      <c r="F166" s="172"/>
      <c r="G166" s="173">
        <f>ROUND(E166*F166,2)</f>
        <v>0</v>
      </c>
      <c r="H166" s="164"/>
      <c r="I166" s="165">
        <f>ROUND(E166*H166,2)</f>
        <v>0</v>
      </c>
      <c r="J166" s="164"/>
      <c r="K166" s="165">
        <f>ROUND(E166*J166,2)</f>
        <v>0</v>
      </c>
      <c r="L166" s="165">
        <v>21</v>
      </c>
      <c r="M166" s="165">
        <f>G166*(1+L166/100)</f>
        <v>0</v>
      </c>
      <c r="N166" s="165">
        <v>0</v>
      </c>
      <c r="O166" s="165">
        <f>ROUND(E166*N166,2)</f>
        <v>0</v>
      </c>
      <c r="P166" s="165">
        <v>0</v>
      </c>
      <c r="Q166" s="165">
        <f>ROUND(E166*P166,2)</f>
        <v>0</v>
      </c>
      <c r="R166" s="165"/>
      <c r="S166" s="165" t="s">
        <v>243</v>
      </c>
      <c r="T166" s="165" t="s">
        <v>221</v>
      </c>
      <c r="U166" s="165">
        <v>0</v>
      </c>
      <c r="V166" s="165">
        <f>ROUND(E166*U166,2)</f>
        <v>0</v>
      </c>
      <c r="W166" s="165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 t="s">
        <v>282</v>
      </c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ht="12.75" outlineLevel="1">
      <c r="A167" s="182"/>
      <c r="B167" s="183"/>
      <c r="C167" s="184" t="s">
        <v>2590</v>
      </c>
      <c r="D167" s="185"/>
      <c r="E167" s="186">
        <v>2</v>
      </c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 t="s">
        <v>267</v>
      </c>
      <c r="AH167" s="166">
        <v>0</v>
      </c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ht="12.75" outlineLevel="1">
      <c r="A168" s="167">
        <v>72</v>
      </c>
      <c r="B168" s="168" t="s">
        <v>2591</v>
      </c>
      <c r="C168" s="169" t="s">
        <v>2592</v>
      </c>
      <c r="D168" s="170" t="s">
        <v>301</v>
      </c>
      <c r="E168" s="171">
        <v>1</v>
      </c>
      <c r="F168" s="172"/>
      <c r="G168" s="173">
        <f>ROUND(E168*F168,2)</f>
        <v>0</v>
      </c>
      <c r="H168" s="164"/>
      <c r="I168" s="165">
        <f>ROUND(E168*H168,2)</f>
        <v>0</v>
      </c>
      <c r="J168" s="164"/>
      <c r="K168" s="165">
        <f>ROUND(E168*J168,2)</f>
        <v>0</v>
      </c>
      <c r="L168" s="165">
        <v>21</v>
      </c>
      <c r="M168" s="165">
        <f>G168*(1+L168/100)</f>
        <v>0</v>
      </c>
      <c r="N168" s="165">
        <v>0</v>
      </c>
      <c r="O168" s="165">
        <f>ROUND(E168*N168,2)</f>
        <v>0</v>
      </c>
      <c r="P168" s="165">
        <v>0</v>
      </c>
      <c r="Q168" s="165">
        <f>ROUND(E168*P168,2)</f>
        <v>0</v>
      </c>
      <c r="R168" s="165"/>
      <c r="S168" s="165" t="s">
        <v>243</v>
      </c>
      <c r="T168" s="165" t="s">
        <v>221</v>
      </c>
      <c r="U168" s="165">
        <v>0</v>
      </c>
      <c r="V168" s="165">
        <f>ROUND(E168*U168,2)</f>
        <v>0</v>
      </c>
      <c r="W168" s="165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 t="s">
        <v>282</v>
      </c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ht="12.75" outlineLevel="1">
      <c r="A169" s="182"/>
      <c r="B169" s="183"/>
      <c r="C169" s="184" t="s">
        <v>2593</v>
      </c>
      <c r="D169" s="185"/>
      <c r="E169" s="186">
        <v>1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 t="s">
        <v>267</v>
      </c>
      <c r="AH169" s="166">
        <v>0</v>
      </c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ht="12.75" outlineLevel="1">
      <c r="A170" s="167">
        <v>73</v>
      </c>
      <c r="B170" s="168" t="s">
        <v>2594</v>
      </c>
      <c r="C170" s="169" t="s">
        <v>2595</v>
      </c>
      <c r="D170" s="170" t="s">
        <v>301</v>
      </c>
      <c r="E170" s="171">
        <v>4</v>
      </c>
      <c r="F170" s="172"/>
      <c r="G170" s="173">
        <f>ROUND(E170*F170,2)</f>
        <v>0</v>
      </c>
      <c r="H170" s="164"/>
      <c r="I170" s="165">
        <f>ROUND(E170*H170,2)</f>
        <v>0</v>
      </c>
      <c r="J170" s="164"/>
      <c r="K170" s="165">
        <f>ROUND(E170*J170,2)</f>
        <v>0</v>
      </c>
      <c r="L170" s="165">
        <v>21</v>
      </c>
      <c r="M170" s="165">
        <f>G170*(1+L170/100)</f>
        <v>0</v>
      </c>
      <c r="N170" s="165">
        <v>0</v>
      </c>
      <c r="O170" s="165">
        <f>ROUND(E170*N170,2)</f>
        <v>0</v>
      </c>
      <c r="P170" s="165">
        <v>0</v>
      </c>
      <c r="Q170" s="165">
        <f>ROUND(E170*P170,2)</f>
        <v>0</v>
      </c>
      <c r="R170" s="165"/>
      <c r="S170" s="165" t="s">
        <v>243</v>
      </c>
      <c r="T170" s="165" t="s">
        <v>221</v>
      </c>
      <c r="U170" s="165">
        <v>0</v>
      </c>
      <c r="V170" s="165">
        <f>ROUND(E170*U170,2)</f>
        <v>0</v>
      </c>
      <c r="W170" s="165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 t="s">
        <v>282</v>
      </c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ht="12.75" outlineLevel="1">
      <c r="A171" s="182"/>
      <c r="B171" s="183"/>
      <c r="C171" s="184" t="s">
        <v>2596</v>
      </c>
      <c r="D171" s="185"/>
      <c r="E171" s="186">
        <v>4</v>
      </c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 t="s">
        <v>267</v>
      </c>
      <c r="AH171" s="166">
        <v>0</v>
      </c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33" ht="12.75">
      <c r="A172" s="149" t="s">
        <v>214</v>
      </c>
      <c r="B172" s="150" t="s">
        <v>104</v>
      </c>
      <c r="C172" s="151" t="s">
        <v>105</v>
      </c>
      <c r="D172" s="152"/>
      <c r="E172" s="153"/>
      <c r="F172" s="154"/>
      <c r="G172" s="155">
        <f>SUMIF(AG173:AG189,"&lt;&gt;NOR",G173:G189)</f>
        <v>0</v>
      </c>
      <c r="H172" s="156"/>
      <c r="I172" s="156">
        <f>SUM(I173:I189)</f>
        <v>0</v>
      </c>
      <c r="J172" s="156"/>
      <c r="K172" s="156">
        <f>SUM(K173:K189)</f>
        <v>0</v>
      </c>
      <c r="L172" s="156"/>
      <c r="M172" s="156">
        <f>SUM(M173:M189)</f>
        <v>0</v>
      </c>
      <c r="N172" s="156"/>
      <c r="O172" s="156">
        <f>SUM(O173:O189)</f>
        <v>0</v>
      </c>
      <c r="P172" s="156"/>
      <c r="Q172" s="156">
        <f>SUM(Q173:Q189)</f>
        <v>0</v>
      </c>
      <c r="R172" s="156"/>
      <c r="S172" s="156"/>
      <c r="T172" s="156"/>
      <c r="U172" s="156"/>
      <c r="V172" s="156">
        <f>SUM(V173:V189)</f>
        <v>0</v>
      </c>
      <c r="W172" s="156"/>
      <c r="AG172" s="1" t="s">
        <v>215</v>
      </c>
    </row>
    <row r="173" spans="1:60" ht="12.75" outlineLevel="1">
      <c r="A173" s="167">
        <v>74</v>
      </c>
      <c r="B173" s="168" t="s">
        <v>2597</v>
      </c>
      <c r="C173" s="169" t="s">
        <v>2598</v>
      </c>
      <c r="D173" s="170" t="s">
        <v>294</v>
      </c>
      <c r="E173" s="171">
        <v>79</v>
      </c>
      <c r="F173" s="172"/>
      <c r="G173" s="173">
        <f>ROUND(E173*F173,2)</f>
        <v>0</v>
      </c>
      <c r="H173" s="164"/>
      <c r="I173" s="165">
        <f>ROUND(E173*H173,2)</f>
        <v>0</v>
      </c>
      <c r="J173" s="164"/>
      <c r="K173" s="165">
        <f>ROUND(E173*J173,2)</f>
        <v>0</v>
      </c>
      <c r="L173" s="165">
        <v>21</v>
      </c>
      <c r="M173" s="165">
        <f>G173*(1+L173/100)</f>
        <v>0</v>
      </c>
      <c r="N173" s="165">
        <v>0</v>
      </c>
      <c r="O173" s="165">
        <f>ROUND(E173*N173,2)</f>
        <v>0</v>
      </c>
      <c r="P173" s="165">
        <v>0</v>
      </c>
      <c r="Q173" s="165">
        <f>ROUND(E173*P173,2)</f>
        <v>0</v>
      </c>
      <c r="R173" s="165"/>
      <c r="S173" s="165" t="s">
        <v>243</v>
      </c>
      <c r="T173" s="165" t="s">
        <v>221</v>
      </c>
      <c r="U173" s="165">
        <v>0</v>
      </c>
      <c r="V173" s="165">
        <f>ROUND(E173*U173,2)</f>
        <v>0</v>
      </c>
      <c r="W173" s="165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 t="s">
        <v>282</v>
      </c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ht="12.75" outlineLevel="1">
      <c r="A174" s="182"/>
      <c r="B174" s="183"/>
      <c r="C174" s="184" t="s">
        <v>2599</v>
      </c>
      <c r="D174" s="185"/>
      <c r="E174" s="186">
        <v>11</v>
      </c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 t="s">
        <v>267</v>
      </c>
      <c r="AH174" s="166">
        <v>0</v>
      </c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ht="12.75" outlineLevel="1">
      <c r="A175" s="182"/>
      <c r="B175" s="183"/>
      <c r="C175" s="184" t="s">
        <v>2600</v>
      </c>
      <c r="D175" s="185"/>
      <c r="E175" s="186">
        <v>3</v>
      </c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 t="s">
        <v>267</v>
      </c>
      <c r="AH175" s="166">
        <v>0</v>
      </c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</row>
    <row r="176" spans="1:60" ht="12.75" outlineLevel="1">
      <c r="A176" s="182"/>
      <c r="B176" s="183"/>
      <c r="C176" s="184" t="s">
        <v>2601</v>
      </c>
      <c r="D176" s="185"/>
      <c r="E176" s="186">
        <v>12</v>
      </c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 t="s">
        <v>267</v>
      </c>
      <c r="AH176" s="166">
        <v>0</v>
      </c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ht="12.75" outlineLevel="1">
      <c r="A177" s="182"/>
      <c r="B177" s="183"/>
      <c r="C177" s="184" t="s">
        <v>2602</v>
      </c>
      <c r="D177" s="185"/>
      <c r="E177" s="186">
        <v>53</v>
      </c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 t="s">
        <v>267</v>
      </c>
      <c r="AH177" s="166">
        <v>0</v>
      </c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ht="22.5" outlineLevel="1">
      <c r="A178" s="167">
        <v>75</v>
      </c>
      <c r="B178" s="168" t="s">
        <v>2603</v>
      </c>
      <c r="C178" s="169" t="s">
        <v>2604</v>
      </c>
      <c r="D178" s="170" t="s">
        <v>294</v>
      </c>
      <c r="E178" s="171">
        <v>26</v>
      </c>
      <c r="F178" s="172"/>
      <c r="G178" s="173">
        <f>ROUND(E178*F178,2)</f>
        <v>0</v>
      </c>
      <c r="H178" s="164"/>
      <c r="I178" s="165">
        <f>ROUND(E178*H178,2)</f>
        <v>0</v>
      </c>
      <c r="J178" s="164"/>
      <c r="K178" s="165">
        <f>ROUND(E178*J178,2)</f>
        <v>0</v>
      </c>
      <c r="L178" s="165">
        <v>21</v>
      </c>
      <c r="M178" s="165">
        <f>G178*(1+L178/100)</f>
        <v>0</v>
      </c>
      <c r="N178" s="165">
        <v>0</v>
      </c>
      <c r="O178" s="165">
        <f>ROUND(E178*N178,2)</f>
        <v>0</v>
      </c>
      <c r="P178" s="165">
        <v>0</v>
      </c>
      <c r="Q178" s="165">
        <f>ROUND(E178*P178,2)</f>
        <v>0</v>
      </c>
      <c r="R178" s="165"/>
      <c r="S178" s="165" t="s">
        <v>243</v>
      </c>
      <c r="T178" s="165" t="s">
        <v>221</v>
      </c>
      <c r="U178" s="165">
        <v>0</v>
      </c>
      <c r="V178" s="165">
        <f>ROUND(E178*U178,2)</f>
        <v>0</v>
      </c>
      <c r="W178" s="165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 t="s">
        <v>282</v>
      </c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ht="12.75" outlineLevel="1">
      <c r="A179" s="182"/>
      <c r="B179" s="183"/>
      <c r="C179" s="184" t="s">
        <v>2599</v>
      </c>
      <c r="D179" s="185"/>
      <c r="E179" s="186">
        <v>11</v>
      </c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 t="s">
        <v>267</v>
      </c>
      <c r="AH179" s="166">
        <v>0</v>
      </c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ht="12.75" outlineLevel="1">
      <c r="A180" s="182"/>
      <c r="B180" s="183"/>
      <c r="C180" s="184" t="s">
        <v>2600</v>
      </c>
      <c r="D180" s="185"/>
      <c r="E180" s="186">
        <v>3</v>
      </c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 t="s">
        <v>267</v>
      </c>
      <c r="AH180" s="166">
        <v>0</v>
      </c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ht="12.75" outlineLevel="1">
      <c r="A181" s="182"/>
      <c r="B181" s="183"/>
      <c r="C181" s="184" t="s">
        <v>2601</v>
      </c>
      <c r="D181" s="185"/>
      <c r="E181" s="186">
        <v>12</v>
      </c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 t="s">
        <v>267</v>
      </c>
      <c r="AH181" s="166">
        <v>0</v>
      </c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ht="22.5" outlineLevel="1">
      <c r="A182" s="167">
        <v>76</v>
      </c>
      <c r="B182" s="168" t="s">
        <v>2605</v>
      </c>
      <c r="C182" s="169" t="s">
        <v>2606</v>
      </c>
      <c r="D182" s="170" t="s">
        <v>301</v>
      </c>
      <c r="E182" s="171">
        <v>55</v>
      </c>
      <c r="F182" s="172"/>
      <c r="G182" s="173">
        <f>ROUND(E182*F182,2)</f>
        <v>0</v>
      </c>
      <c r="H182" s="164"/>
      <c r="I182" s="165">
        <f>ROUND(E182*H182,2)</f>
        <v>0</v>
      </c>
      <c r="J182" s="164"/>
      <c r="K182" s="165">
        <f>ROUND(E182*J182,2)</f>
        <v>0</v>
      </c>
      <c r="L182" s="165">
        <v>21</v>
      </c>
      <c r="M182" s="165">
        <f>G182*(1+L182/100)</f>
        <v>0</v>
      </c>
      <c r="N182" s="165">
        <v>0</v>
      </c>
      <c r="O182" s="165">
        <f>ROUND(E182*N182,2)</f>
        <v>0</v>
      </c>
      <c r="P182" s="165">
        <v>0</v>
      </c>
      <c r="Q182" s="165">
        <f>ROUND(E182*P182,2)</f>
        <v>0</v>
      </c>
      <c r="R182" s="165" t="s">
        <v>219</v>
      </c>
      <c r="S182" s="165" t="s">
        <v>220</v>
      </c>
      <c r="T182" s="165" t="s">
        <v>221</v>
      </c>
      <c r="U182" s="165">
        <v>0</v>
      </c>
      <c r="V182" s="165">
        <f>ROUND(E182*U182,2)</f>
        <v>0</v>
      </c>
      <c r="W182" s="165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 t="s">
        <v>222</v>
      </c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60" ht="12.75" outlineLevel="1">
      <c r="A183" s="182"/>
      <c r="B183" s="183"/>
      <c r="C183" s="184" t="s">
        <v>2607</v>
      </c>
      <c r="D183" s="185"/>
      <c r="E183" s="186">
        <v>55</v>
      </c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 t="s">
        <v>267</v>
      </c>
      <c r="AH183" s="166">
        <v>0</v>
      </c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</row>
    <row r="184" spans="1:60" ht="22.5" outlineLevel="1">
      <c r="A184" s="167">
        <v>77</v>
      </c>
      <c r="B184" s="168" t="s">
        <v>2608</v>
      </c>
      <c r="C184" s="169" t="s">
        <v>2609</v>
      </c>
      <c r="D184" s="170" t="s">
        <v>301</v>
      </c>
      <c r="E184" s="171">
        <v>14</v>
      </c>
      <c r="F184" s="172"/>
      <c r="G184" s="173">
        <f>ROUND(E184*F184,2)</f>
        <v>0</v>
      </c>
      <c r="H184" s="164"/>
      <c r="I184" s="165">
        <f>ROUND(E184*H184,2)</f>
        <v>0</v>
      </c>
      <c r="J184" s="164"/>
      <c r="K184" s="165">
        <f>ROUND(E184*J184,2)</f>
        <v>0</v>
      </c>
      <c r="L184" s="165">
        <v>21</v>
      </c>
      <c r="M184" s="165">
        <f>G184*(1+L184/100)</f>
        <v>0</v>
      </c>
      <c r="N184" s="165">
        <v>0</v>
      </c>
      <c r="O184" s="165">
        <f>ROUND(E184*N184,2)</f>
        <v>0</v>
      </c>
      <c r="P184" s="165">
        <v>0</v>
      </c>
      <c r="Q184" s="165">
        <f>ROUND(E184*P184,2)</f>
        <v>0</v>
      </c>
      <c r="R184" s="165" t="s">
        <v>219</v>
      </c>
      <c r="S184" s="165" t="s">
        <v>220</v>
      </c>
      <c r="T184" s="165" t="s">
        <v>221</v>
      </c>
      <c r="U184" s="165">
        <v>0</v>
      </c>
      <c r="V184" s="165">
        <f>ROUND(E184*U184,2)</f>
        <v>0</v>
      </c>
      <c r="W184" s="165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 t="s">
        <v>222</v>
      </c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ht="12.75" outlineLevel="1">
      <c r="A185" s="182"/>
      <c r="B185" s="183"/>
      <c r="C185" s="184" t="s">
        <v>2610</v>
      </c>
      <c r="D185" s="185"/>
      <c r="E185" s="186">
        <v>14</v>
      </c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 t="s">
        <v>267</v>
      </c>
      <c r="AH185" s="166">
        <v>0</v>
      </c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ht="22.5" outlineLevel="1">
      <c r="A186" s="167">
        <v>78</v>
      </c>
      <c r="B186" s="168" t="s">
        <v>2611</v>
      </c>
      <c r="C186" s="169" t="s">
        <v>2612</v>
      </c>
      <c r="D186" s="170" t="s">
        <v>301</v>
      </c>
      <c r="E186" s="171">
        <v>12</v>
      </c>
      <c r="F186" s="172"/>
      <c r="G186" s="173">
        <f>ROUND(E186*F186,2)</f>
        <v>0</v>
      </c>
      <c r="H186" s="164"/>
      <c r="I186" s="165">
        <f>ROUND(E186*H186,2)</f>
        <v>0</v>
      </c>
      <c r="J186" s="164"/>
      <c r="K186" s="165">
        <f>ROUND(E186*J186,2)</f>
        <v>0</v>
      </c>
      <c r="L186" s="165">
        <v>21</v>
      </c>
      <c r="M186" s="165">
        <f>G186*(1+L186/100)</f>
        <v>0</v>
      </c>
      <c r="N186" s="165">
        <v>0</v>
      </c>
      <c r="O186" s="165">
        <f>ROUND(E186*N186,2)</f>
        <v>0</v>
      </c>
      <c r="P186" s="165">
        <v>0</v>
      </c>
      <c r="Q186" s="165">
        <f>ROUND(E186*P186,2)</f>
        <v>0</v>
      </c>
      <c r="R186" s="165" t="s">
        <v>219</v>
      </c>
      <c r="S186" s="165" t="s">
        <v>220</v>
      </c>
      <c r="T186" s="165" t="s">
        <v>221</v>
      </c>
      <c r="U186" s="165">
        <v>0</v>
      </c>
      <c r="V186" s="165">
        <f>ROUND(E186*U186,2)</f>
        <v>0</v>
      </c>
      <c r="W186" s="165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 t="s">
        <v>222</v>
      </c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ht="12.75" outlineLevel="1">
      <c r="A187" s="182"/>
      <c r="B187" s="183"/>
      <c r="C187" s="184" t="s">
        <v>2613</v>
      </c>
      <c r="D187" s="185"/>
      <c r="E187" s="186">
        <v>12</v>
      </c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 t="s">
        <v>267</v>
      </c>
      <c r="AH187" s="166">
        <v>0</v>
      </c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</row>
    <row r="188" spans="1:60" ht="33.75" outlineLevel="1">
      <c r="A188" s="167">
        <v>79</v>
      </c>
      <c r="B188" s="168" t="s">
        <v>2614</v>
      </c>
      <c r="C188" s="169" t="s">
        <v>2615</v>
      </c>
      <c r="D188" s="170" t="s">
        <v>301</v>
      </c>
      <c r="E188" s="171">
        <v>3</v>
      </c>
      <c r="F188" s="172"/>
      <c r="G188" s="173">
        <f>ROUND(E188*F188,2)</f>
        <v>0</v>
      </c>
      <c r="H188" s="164"/>
      <c r="I188" s="165">
        <f>ROUND(E188*H188,2)</f>
        <v>0</v>
      </c>
      <c r="J188" s="164"/>
      <c r="K188" s="165">
        <f>ROUND(E188*J188,2)</f>
        <v>0</v>
      </c>
      <c r="L188" s="165">
        <v>21</v>
      </c>
      <c r="M188" s="165">
        <f>G188*(1+L188/100)</f>
        <v>0</v>
      </c>
      <c r="N188" s="165">
        <v>0</v>
      </c>
      <c r="O188" s="165">
        <f>ROUND(E188*N188,2)</f>
        <v>0</v>
      </c>
      <c r="P188" s="165">
        <v>0</v>
      </c>
      <c r="Q188" s="165">
        <f>ROUND(E188*P188,2)</f>
        <v>0</v>
      </c>
      <c r="R188" s="165" t="s">
        <v>219</v>
      </c>
      <c r="S188" s="165" t="s">
        <v>220</v>
      </c>
      <c r="T188" s="165" t="s">
        <v>221</v>
      </c>
      <c r="U188" s="165">
        <v>0</v>
      </c>
      <c r="V188" s="165">
        <f>ROUND(E188*U188,2)</f>
        <v>0</v>
      </c>
      <c r="W188" s="165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 t="s">
        <v>222</v>
      </c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ht="12.75" outlineLevel="1">
      <c r="A189" s="182"/>
      <c r="B189" s="183"/>
      <c r="C189" s="184" t="s">
        <v>2600</v>
      </c>
      <c r="D189" s="185"/>
      <c r="E189" s="186">
        <v>3</v>
      </c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 t="s">
        <v>267</v>
      </c>
      <c r="AH189" s="166">
        <v>0</v>
      </c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33" ht="12.75">
      <c r="A190" s="149" t="s">
        <v>214</v>
      </c>
      <c r="B190" s="150" t="s">
        <v>114</v>
      </c>
      <c r="C190" s="151" t="s">
        <v>115</v>
      </c>
      <c r="D190" s="152"/>
      <c r="E190" s="153"/>
      <c r="F190" s="154"/>
      <c r="G190" s="155">
        <f>SUMIF(AG191:AG195,"&lt;&gt;NOR",G191:G195)</f>
        <v>0</v>
      </c>
      <c r="H190" s="156"/>
      <c r="I190" s="156">
        <f>SUM(I191:I195)</f>
        <v>0</v>
      </c>
      <c r="J190" s="156"/>
      <c r="K190" s="156">
        <f>SUM(K191:K195)</f>
        <v>0</v>
      </c>
      <c r="L190" s="156"/>
      <c r="M190" s="156">
        <f>SUM(M191:M195)</f>
        <v>0</v>
      </c>
      <c r="N190" s="156"/>
      <c r="O190" s="156">
        <f>SUM(O191:O195)</f>
        <v>0</v>
      </c>
      <c r="P190" s="156"/>
      <c r="Q190" s="156">
        <f>SUM(Q191:Q195)</f>
        <v>0</v>
      </c>
      <c r="R190" s="156"/>
      <c r="S190" s="156"/>
      <c r="T190" s="156"/>
      <c r="U190" s="156"/>
      <c r="V190" s="156">
        <f>SUM(V191:V195)</f>
        <v>0</v>
      </c>
      <c r="W190" s="156"/>
      <c r="AG190" s="1" t="s">
        <v>215</v>
      </c>
    </row>
    <row r="191" spans="1:60" ht="22.5" outlineLevel="1">
      <c r="A191" s="167">
        <v>80</v>
      </c>
      <c r="B191" s="168" t="s">
        <v>2616</v>
      </c>
      <c r="C191" s="169" t="s">
        <v>2617</v>
      </c>
      <c r="D191" s="170" t="s">
        <v>366</v>
      </c>
      <c r="E191" s="171">
        <v>472.99552</v>
      </c>
      <c r="F191" s="172"/>
      <c r="G191" s="173">
        <f>ROUND(E191*F191,2)</f>
        <v>0</v>
      </c>
      <c r="H191" s="164"/>
      <c r="I191" s="165">
        <f>ROUND(E191*H191,2)</f>
        <v>0</v>
      </c>
      <c r="J191" s="164"/>
      <c r="K191" s="165">
        <f>ROUND(E191*J191,2)</f>
        <v>0</v>
      </c>
      <c r="L191" s="165">
        <v>21</v>
      </c>
      <c r="M191" s="165">
        <f>G191*(1+L191/100)</f>
        <v>0</v>
      </c>
      <c r="N191" s="165">
        <v>0</v>
      </c>
      <c r="O191" s="165">
        <f>ROUND(E191*N191,2)</f>
        <v>0</v>
      </c>
      <c r="P191" s="165">
        <v>0</v>
      </c>
      <c r="Q191" s="165">
        <f>ROUND(E191*P191,2)</f>
        <v>0</v>
      </c>
      <c r="R191" s="165"/>
      <c r="S191" s="165" t="s">
        <v>220</v>
      </c>
      <c r="T191" s="165" t="s">
        <v>221</v>
      </c>
      <c r="U191" s="165">
        <v>0</v>
      </c>
      <c r="V191" s="165">
        <f>ROUND(E191*U191,2)</f>
        <v>0</v>
      </c>
      <c r="W191" s="165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 t="s">
        <v>265</v>
      </c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</row>
    <row r="192" spans="1:60" ht="12.75" outlineLevel="1">
      <c r="A192" s="182"/>
      <c r="B192" s="183"/>
      <c r="C192" s="184" t="s">
        <v>2618</v>
      </c>
      <c r="D192" s="185"/>
      <c r="E192" s="186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 t="s">
        <v>267</v>
      </c>
      <c r="AH192" s="166">
        <v>0</v>
      </c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60" ht="22.5" outlineLevel="1">
      <c r="A193" s="182"/>
      <c r="B193" s="183"/>
      <c r="C193" s="184" t="s">
        <v>2619</v>
      </c>
      <c r="D193" s="185"/>
      <c r="E193" s="186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 t="s">
        <v>267</v>
      </c>
      <c r="AH193" s="166">
        <v>0</v>
      </c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</row>
    <row r="194" spans="1:60" ht="12.75" outlineLevel="1">
      <c r="A194" s="182"/>
      <c r="B194" s="183"/>
      <c r="C194" s="184" t="s">
        <v>2620</v>
      </c>
      <c r="D194" s="185"/>
      <c r="E194" s="186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 t="s">
        <v>267</v>
      </c>
      <c r="AH194" s="166">
        <v>0</v>
      </c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</row>
    <row r="195" spans="1:60" ht="12.75" outlineLevel="1">
      <c r="A195" s="182"/>
      <c r="B195" s="183"/>
      <c r="C195" s="184" t="s">
        <v>2621</v>
      </c>
      <c r="D195" s="185"/>
      <c r="E195" s="186">
        <v>473</v>
      </c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 t="s">
        <v>267</v>
      </c>
      <c r="AH195" s="166">
        <v>0</v>
      </c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</row>
    <row r="196" spans="1:33" ht="12.75">
      <c r="A196" s="149" t="s">
        <v>214</v>
      </c>
      <c r="B196" s="150" t="s">
        <v>116</v>
      </c>
      <c r="C196" s="151" t="s">
        <v>117</v>
      </c>
      <c r="D196" s="152"/>
      <c r="E196" s="153"/>
      <c r="F196" s="154"/>
      <c r="G196" s="155">
        <f>SUMIF(AG197:AG204,"&lt;&gt;NOR",G197:G204)</f>
        <v>0</v>
      </c>
      <c r="H196" s="156"/>
      <c r="I196" s="156">
        <f>SUM(I197:I204)</f>
        <v>0</v>
      </c>
      <c r="J196" s="156"/>
      <c r="K196" s="156">
        <f>SUM(K197:K204)</f>
        <v>0</v>
      </c>
      <c r="L196" s="156"/>
      <c r="M196" s="156">
        <f>SUM(M197:M204)</f>
        <v>0</v>
      </c>
      <c r="N196" s="156"/>
      <c r="O196" s="156">
        <f>SUM(O197:O204)</f>
        <v>0</v>
      </c>
      <c r="P196" s="156"/>
      <c r="Q196" s="156">
        <f>SUM(Q197:Q204)</f>
        <v>0</v>
      </c>
      <c r="R196" s="156"/>
      <c r="S196" s="156"/>
      <c r="T196" s="156"/>
      <c r="U196" s="156"/>
      <c r="V196" s="156">
        <f>SUM(V197:V204)</f>
        <v>0</v>
      </c>
      <c r="W196" s="156"/>
      <c r="AG196" s="1" t="s">
        <v>215</v>
      </c>
    </row>
    <row r="197" spans="1:60" ht="22.5" outlineLevel="1">
      <c r="A197" s="167">
        <v>81</v>
      </c>
      <c r="B197" s="168" t="s">
        <v>1115</v>
      </c>
      <c r="C197" s="169" t="s">
        <v>2622</v>
      </c>
      <c r="D197" s="170" t="s">
        <v>288</v>
      </c>
      <c r="E197" s="171">
        <v>41.2</v>
      </c>
      <c r="F197" s="172"/>
      <c r="G197" s="173">
        <f>ROUND(E197*F197,2)</f>
        <v>0</v>
      </c>
      <c r="H197" s="164"/>
      <c r="I197" s="165">
        <f>ROUND(E197*H197,2)</f>
        <v>0</v>
      </c>
      <c r="J197" s="164"/>
      <c r="K197" s="165">
        <f>ROUND(E197*J197,2)</f>
        <v>0</v>
      </c>
      <c r="L197" s="165">
        <v>21</v>
      </c>
      <c r="M197" s="165">
        <f>G197*(1+L197/100)</f>
        <v>0</v>
      </c>
      <c r="N197" s="165">
        <v>0</v>
      </c>
      <c r="O197" s="165">
        <f>ROUND(E197*N197,2)</f>
        <v>0</v>
      </c>
      <c r="P197" s="165">
        <v>0</v>
      </c>
      <c r="Q197" s="165">
        <f>ROUND(E197*P197,2)</f>
        <v>0</v>
      </c>
      <c r="R197" s="165"/>
      <c r="S197" s="165" t="s">
        <v>220</v>
      </c>
      <c r="T197" s="165" t="s">
        <v>221</v>
      </c>
      <c r="U197" s="165">
        <v>0</v>
      </c>
      <c r="V197" s="165">
        <f>ROUND(E197*U197,2)</f>
        <v>0</v>
      </c>
      <c r="W197" s="165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 t="s">
        <v>282</v>
      </c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</row>
    <row r="198" spans="1:60" ht="12.75" outlineLevel="1">
      <c r="A198" s="182"/>
      <c r="B198" s="183"/>
      <c r="C198" s="184" t="s">
        <v>2623</v>
      </c>
      <c r="D198" s="185"/>
      <c r="E198" s="186">
        <v>41.2</v>
      </c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 t="s">
        <v>267</v>
      </c>
      <c r="AH198" s="166">
        <v>0</v>
      </c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</row>
    <row r="199" spans="1:60" ht="33.75" outlineLevel="1">
      <c r="A199" s="167">
        <v>82</v>
      </c>
      <c r="B199" s="168" t="s">
        <v>1118</v>
      </c>
      <c r="C199" s="169" t="s">
        <v>2624</v>
      </c>
      <c r="D199" s="170" t="s">
        <v>294</v>
      </c>
      <c r="E199" s="171">
        <v>41.2</v>
      </c>
      <c r="F199" s="172"/>
      <c r="G199" s="173">
        <f>ROUND(E199*F199,2)</f>
        <v>0</v>
      </c>
      <c r="H199" s="164"/>
      <c r="I199" s="165">
        <f>ROUND(E199*H199,2)</f>
        <v>0</v>
      </c>
      <c r="J199" s="164"/>
      <c r="K199" s="165">
        <f>ROUND(E199*J199,2)</f>
        <v>0</v>
      </c>
      <c r="L199" s="165">
        <v>21</v>
      </c>
      <c r="M199" s="165">
        <f>G199*(1+L199/100)</f>
        <v>0</v>
      </c>
      <c r="N199" s="165">
        <v>0</v>
      </c>
      <c r="O199" s="165">
        <f>ROUND(E199*N199,2)</f>
        <v>0</v>
      </c>
      <c r="P199" s="165">
        <v>0</v>
      </c>
      <c r="Q199" s="165">
        <f>ROUND(E199*P199,2)</f>
        <v>0</v>
      </c>
      <c r="R199" s="165"/>
      <c r="S199" s="165" t="s">
        <v>220</v>
      </c>
      <c r="T199" s="165" t="s">
        <v>221</v>
      </c>
      <c r="U199" s="165">
        <v>0</v>
      </c>
      <c r="V199" s="165">
        <f>ROUND(E199*U199,2)</f>
        <v>0</v>
      </c>
      <c r="W199" s="165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 t="s">
        <v>282</v>
      </c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</row>
    <row r="200" spans="1:60" ht="12.75" outlineLevel="1">
      <c r="A200" s="182"/>
      <c r="B200" s="183"/>
      <c r="C200" s="184" t="s">
        <v>2623</v>
      </c>
      <c r="D200" s="185"/>
      <c r="E200" s="186">
        <v>41.2</v>
      </c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 t="s">
        <v>267</v>
      </c>
      <c r="AH200" s="166">
        <v>0</v>
      </c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</row>
    <row r="201" spans="1:60" ht="12.75" outlineLevel="1">
      <c r="A201" s="167">
        <v>83</v>
      </c>
      <c r="B201" s="168" t="s">
        <v>1121</v>
      </c>
      <c r="C201" s="169" t="s">
        <v>1122</v>
      </c>
      <c r="D201" s="170" t="s">
        <v>366</v>
      </c>
      <c r="E201" s="171">
        <v>0.02884</v>
      </c>
      <c r="F201" s="172"/>
      <c r="G201" s="173">
        <f>ROUND(E201*F201,2)</f>
        <v>0</v>
      </c>
      <c r="H201" s="164"/>
      <c r="I201" s="165">
        <f>ROUND(E201*H201,2)</f>
        <v>0</v>
      </c>
      <c r="J201" s="164"/>
      <c r="K201" s="165">
        <f>ROUND(E201*J201,2)</f>
        <v>0</v>
      </c>
      <c r="L201" s="165">
        <v>21</v>
      </c>
      <c r="M201" s="165">
        <f>G201*(1+L201/100)</f>
        <v>0</v>
      </c>
      <c r="N201" s="165">
        <v>0</v>
      </c>
      <c r="O201" s="165">
        <f>ROUND(E201*N201,2)</f>
        <v>0</v>
      </c>
      <c r="P201" s="165">
        <v>0</v>
      </c>
      <c r="Q201" s="165">
        <f>ROUND(E201*P201,2)</f>
        <v>0</v>
      </c>
      <c r="R201" s="165"/>
      <c r="S201" s="165" t="s">
        <v>220</v>
      </c>
      <c r="T201" s="165" t="s">
        <v>221</v>
      </c>
      <c r="U201" s="165">
        <v>0</v>
      </c>
      <c r="V201" s="165">
        <f>ROUND(E201*U201,2)</f>
        <v>0</v>
      </c>
      <c r="W201" s="165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 t="s">
        <v>1123</v>
      </c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</row>
    <row r="202" spans="1:60" ht="12.75" outlineLevel="1">
      <c r="A202" s="182"/>
      <c r="B202" s="183"/>
      <c r="C202" s="184" t="s">
        <v>2618</v>
      </c>
      <c r="D202" s="185"/>
      <c r="E202" s="186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 t="s">
        <v>267</v>
      </c>
      <c r="AH202" s="166">
        <v>0</v>
      </c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</row>
    <row r="203" spans="1:60" ht="12.75" outlineLevel="1">
      <c r="A203" s="182"/>
      <c r="B203" s="183"/>
      <c r="C203" s="184" t="s">
        <v>2625</v>
      </c>
      <c r="D203" s="185"/>
      <c r="E203" s="186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 t="s">
        <v>267</v>
      </c>
      <c r="AH203" s="166">
        <v>0</v>
      </c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</row>
    <row r="204" spans="1:60" ht="12.75" outlineLevel="1">
      <c r="A204" s="182"/>
      <c r="B204" s="183"/>
      <c r="C204" s="184" t="s">
        <v>2626</v>
      </c>
      <c r="D204" s="185"/>
      <c r="E204" s="186">
        <v>0.03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 t="s">
        <v>267</v>
      </c>
      <c r="AH204" s="166">
        <v>0</v>
      </c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</row>
    <row r="205" spans="1:33" ht="12.75">
      <c r="A205" s="149" t="s">
        <v>214</v>
      </c>
      <c r="B205" s="150" t="s">
        <v>138</v>
      </c>
      <c r="C205" s="151" t="s">
        <v>139</v>
      </c>
      <c r="D205" s="152"/>
      <c r="E205" s="153"/>
      <c r="F205" s="154"/>
      <c r="G205" s="155">
        <f>SUMIF(AG206:AG215,"&lt;&gt;NOR",G206:G215)</f>
        <v>0</v>
      </c>
      <c r="H205" s="156"/>
      <c r="I205" s="156">
        <f>SUM(I206:I215)</f>
        <v>0</v>
      </c>
      <c r="J205" s="156"/>
      <c r="K205" s="156">
        <f>SUM(K206:K215)</f>
        <v>0</v>
      </c>
      <c r="L205" s="156"/>
      <c r="M205" s="156">
        <f>SUM(M206:M215)</f>
        <v>0</v>
      </c>
      <c r="N205" s="156"/>
      <c r="O205" s="156">
        <f>SUM(O206:O215)</f>
        <v>0</v>
      </c>
      <c r="P205" s="156"/>
      <c r="Q205" s="156">
        <f>SUM(Q206:Q215)</f>
        <v>0</v>
      </c>
      <c r="R205" s="156"/>
      <c r="S205" s="156"/>
      <c r="T205" s="156"/>
      <c r="U205" s="156"/>
      <c r="V205" s="156">
        <f>SUM(V206:V215)</f>
        <v>0</v>
      </c>
      <c r="W205" s="156"/>
      <c r="AG205" s="1" t="s">
        <v>215</v>
      </c>
    </row>
    <row r="206" spans="1:60" ht="12.75" outlineLevel="1">
      <c r="A206" s="167">
        <v>84</v>
      </c>
      <c r="B206" s="168" t="s">
        <v>1431</v>
      </c>
      <c r="C206" s="169" t="s">
        <v>2627</v>
      </c>
      <c r="D206" s="170" t="s">
        <v>288</v>
      </c>
      <c r="E206" s="171">
        <v>74.16</v>
      </c>
      <c r="F206" s="172"/>
      <c r="G206" s="173">
        <f>ROUND(E206*F206,2)</f>
        <v>0</v>
      </c>
      <c r="H206" s="164"/>
      <c r="I206" s="165">
        <f>ROUND(E206*H206,2)</f>
        <v>0</v>
      </c>
      <c r="J206" s="164"/>
      <c r="K206" s="165">
        <f>ROUND(E206*J206,2)</f>
        <v>0</v>
      </c>
      <c r="L206" s="165">
        <v>21</v>
      </c>
      <c r="M206" s="165">
        <f>G206*(1+L206/100)</f>
        <v>0</v>
      </c>
      <c r="N206" s="165">
        <v>0</v>
      </c>
      <c r="O206" s="165">
        <f>ROUND(E206*N206,2)</f>
        <v>0</v>
      </c>
      <c r="P206" s="165">
        <v>0</v>
      </c>
      <c r="Q206" s="165">
        <f>ROUND(E206*P206,2)</f>
        <v>0</v>
      </c>
      <c r="R206" s="165"/>
      <c r="S206" s="165" t="s">
        <v>243</v>
      </c>
      <c r="T206" s="165" t="s">
        <v>221</v>
      </c>
      <c r="U206" s="165">
        <v>0</v>
      </c>
      <c r="V206" s="165">
        <f>ROUND(E206*U206,2)</f>
        <v>0</v>
      </c>
      <c r="W206" s="165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 t="s">
        <v>282</v>
      </c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</row>
    <row r="207" spans="1:60" ht="12.75" outlineLevel="1">
      <c r="A207" s="182"/>
      <c r="B207" s="183"/>
      <c r="C207" s="184" t="s">
        <v>2628</v>
      </c>
      <c r="D207" s="185"/>
      <c r="E207" s="186">
        <v>74.16</v>
      </c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 t="s">
        <v>267</v>
      </c>
      <c r="AH207" s="166">
        <v>0</v>
      </c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</row>
    <row r="208" spans="1:60" ht="12.75" outlineLevel="1">
      <c r="A208" s="167">
        <v>85</v>
      </c>
      <c r="B208" s="168" t="s">
        <v>2629</v>
      </c>
      <c r="C208" s="169" t="s">
        <v>2630</v>
      </c>
      <c r="D208" s="170" t="s">
        <v>288</v>
      </c>
      <c r="E208" s="171">
        <v>74.16</v>
      </c>
      <c r="F208" s="172"/>
      <c r="G208" s="173">
        <f>ROUND(E208*F208,2)</f>
        <v>0</v>
      </c>
      <c r="H208" s="164"/>
      <c r="I208" s="165">
        <f>ROUND(E208*H208,2)</f>
        <v>0</v>
      </c>
      <c r="J208" s="164"/>
      <c r="K208" s="165">
        <f>ROUND(E208*J208,2)</f>
        <v>0</v>
      </c>
      <c r="L208" s="165">
        <v>21</v>
      </c>
      <c r="M208" s="165">
        <f>G208*(1+L208/100)</f>
        <v>0</v>
      </c>
      <c r="N208" s="165">
        <v>0</v>
      </c>
      <c r="O208" s="165">
        <f>ROUND(E208*N208,2)</f>
        <v>0</v>
      </c>
      <c r="P208" s="165">
        <v>0</v>
      </c>
      <c r="Q208" s="165">
        <f>ROUND(E208*P208,2)</f>
        <v>0</v>
      </c>
      <c r="R208" s="165"/>
      <c r="S208" s="165" t="s">
        <v>243</v>
      </c>
      <c r="T208" s="165" t="s">
        <v>221</v>
      </c>
      <c r="U208" s="165">
        <v>0</v>
      </c>
      <c r="V208" s="165">
        <f>ROUND(E208*U208,2)</f>
        <v>0</v>
      </c>
      <c r="W208" s="165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 t="s">
        <v>282</v>
      </c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</row>
    <row r="209" spans="1:60" ht="12.75" outlineLevel="1">
      <c r="A209" s="182"/>
      <c r="B209" s="183"/>
      <c r="C209" s="184" t="s">
        <v>2569</v>
      </c>
      <c r="D209" s="185"/>
      <c r="E209" s="186">
        <v>74.16</v>
      </c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 t="s">
        <v>267</v>
      </c>
      <c r="AH209" s="166">
        <v>0</v>
      </c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</row>
    <row r="210" spans="1:60" ht="12.75" outlineLevel="1">
      <c r="A210" s="167">
        <v>86</v>
      </c>
      <c r="B210" s="168" t="s">
        <v>2631</v>
      </c>
      <c r="C210" s="169" t="s">
        <v>2632</v>
      </c>
      <c r="D210" s="170" t="s">
        <v>288</v>
      </c>
      <c r="E210" s="171">
        <v>85.284</v>
      </c>
      <c r="F210" s="172"/>
      <c r="G210" s="173">
        <f>ROUND(E210*F210,2)</f>
        <v>0</v>
      </c>
      <c r="H210" s="164"/>
      <c r="I210" s="165">
        <f>ROUND(E210*H210,2)</f>
        <v>0</v>
      </c>
      <c r="J210" s="164"/>
      <c r="K210" s="165">
        <f>ROUND(E210*J210,2)</f>
        <v>0</v>
      </c>
      <c r="L210" s="165">
        <v>21</v>
      </c>
      <c r="M210" s="165">
        <f>G210*(1+L210/100)</f>
        <v>0</v>
      </c>
      <c r="N210" s="165">
        <v>0</v>
      </c>
      <c r="O210" s="165">
        <f>ROUND(E210*N210,2)</f>
        <v>0</v>
      </c>
      <c r="P210" s="165">
        <v>0</v>
      </c>
      <c r="Q210" s="165">
        <f>ROUND(E210*P210,2)</f>
        <v>0</v>
      </c>
      <c r="R210" s="165"/>
      <c r="S210" s="165" t="s">
        <v>243</v>
      </c>
      <c r="T210" s="165" t="s">
        <v>221</v>
      </c>
      <c r="U210" s="165">
        <v>0</v>
      </c>
      <c r="V210" s="165">
        <f>ROUND(E210*U210,2)</f>
        <v>0</v>
      </c>
      <c r="W210" s="165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 t="s">
        <v>840</v>
      </c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</row>
    <row r="211" spans="1:60" ht="12.75" outlineLevel="1">
      <c r="A211" s="182"/>
      <c r="B211" s="183"/>
      <c r="C211" s="184" t="s">
        <v>2633</v>
      </c>
      <c r="D211" s="185"/>
      <c r="E211" s="186">
        <v>85.28</v>
      </c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 t="s">
        <v>267</v>
      </c>
      <c r="AH211" s="166">
        <v>0</v>
      </c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</row>
    <row r="212" spans="1:60" ht="22.5" outlineLevel="1">
      <c r="A212" s="167">
        <v>87</v>
      </c>
      <c r="B212" s="168" t="s">
        <v>2634</v>
      </c>
      <c r="C212" s="169" t="s">
        <v>1468</v>
      </c>
      <c r="D212" s="170" t="s">
        <v>366</v>
      </c>
      <c r="E212" s="171">
        <v>2.05646</v>
      </c>
      <c r="F212" s="172"/>
      <c r="G212" s="173">
        <f>ROUND(E212*F212,2)</f>
        <v>0</v>
      </c>
      <c r="H212" s="164"/>
      <c r="I212" s="165">
        <f>ROUND(E212*H212,2)</f>
        <v>0</v>
      </c>
      <c r="J212" s="164"/>
      <c r="K212" s="165">
        <f>ROUND(E212*J212,2)</f>
        <v>0</v>
      </c>
      <c r="L212" s="165">
        <v>21</v>
      </c>
      <c r="M212" s="165">
        <f>G212*(1+L212/100)</f>
        <v>0</v>
      </c>
      <c r="N212" s="165">
        <v>0</v>
      </c>
      <c r="O212" s="165">
        <f>ROUND(E212*N212,2)</f>
        <v>0</v>
      </c>
      <c r="P212" s="165">
        <v>0</v>
      </c>
      <c r="Q212" s="165">
        <f>ROUND(E212*P212,2)</f>
        <v>0</v>
      </c>
      <c r="R212" s="165"/>
      <c r="S212" s="165" t="s">
        <v>220</v>
      </c>
      <c r="T212" s="165" t="s">
        <v>221</v>
      </c>
      <c r="U212" s="165">
        <v>0</v>
      </c>
      <c r="V212" s="165">
        <f>ROUND(E212*U212,2)</f>
        <v>0</v>
      </c>
      <c r="W212" s="165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 t="s">
        <v>1123</v>
      </c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</row>
    <row r="213" spans="1:60" ht="12.75" outlineLevel="1">
      <c r="A213" s="182"/>
      <c r="B213" s="183"/>
      <c r="C213" s="184" t="s">
        <v>2618</v>
      </c>
      <c r="D213" s="185"/>
      <c r="E213" s="186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 t="s">
        <v>267</v>
      </c>
      <c r="AH213" s="166">
        <v>0</v>
      </c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</row>
    <row r="214" spans="1:60" ht="12.75" outlineLevel="1">
      <c r="A214" s="182"/>
      <c r="B214" s="183"/>
      <c r="C214" s="184" t="s">
        <v>2635</v>
      </c>
      <c r="D214" s="185"/>
      <c r="E214" s="186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 t="s">
        <v>267</v>
      </c>
      <c r="AH214" s="166">
        <v>0</v>
      </c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</row>
    <row r="215" spans="1:60" ht="12.75" outlineLevel="1">
      <c r="A215" s="182"/>
      <c r="B215" s="183"/>
      <c r="C215" s="184" t="s">
        <v>2636</v>
      </c>
      <c r="D215" s="185"/>
      <c r="E215" s="186">
        <v>2.06</v>
      </c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 t="s">
        <v>267</v>
      </c>
      <c r="AH215" s="166">
        <v>0</v>
      </c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</row>
    <row r="216" spans="1:33" ht="12.75">
      <c r="A216" s="149" t="s">
        <v>214</v>
      </c>
      <c r="B216" s="150" t="s">
        <v>140</v>
      </c>
      <c r="C216" s="151" t="s">
        <v>141</v>
      </c>
      <c r="D216" s="152"/>
      <c r="E216" s="153"/>
      <c r="F216" s="154"/>
      <c r="G216" s="155">
        <f>SUMIF(AG217:AG221,"&lt;&gt;NOR",G217:G221)</f>
        <v>0</v>
      </c>
      <c r="H216" s="156"/>
      <c r="I216" s="156">
        <f>SUM(I217:I221)</f>
        <v>0</v>
      </c>
      <c r="J216" s="156"/>
      <c r="K216" s="156">
        <f>SUM(K217:K221)</f>
        <v>0</v>
      </c>
      <c r="L216" s="156"/>
      <c r="M216" s="156">
        <f>SUM(M217:M221)</f>
        <v>0</v>
      </c>
      <c r="N216" s="156"/>
      <c r="O216" s="156">
        <f>SUM(O217:O221)</f>
        <v>0</v>
      </c>
      <c r="P216" s="156"/>
      <c r="Q216" s="156">
        <f>SUM(Q217:Q221)</f>
        <v>0</v>
      </c>
      <c r="R216" s="156"/>
      <c r="S216" s="156"/>
      <c r="T216" s="156"/>
      <c r="U216" s="156"/>
      <c r="V216" s="156">
        <f>SUM(V217:V221)</f>
        <v>0</v>
      </c>
      <c r="W216" s="156"/>
      <c r="AG216" s="1" t="s">
        <v>215</v>
      </c>
    </row>
    <row r="217" spans="1:60" ht="22.5" outlineLevel="1">
      <c r="A217" s="157">
        <v>88</v>
      </c>
      <c r="B217" s="158" t="s">
        <v>2637</v>
      </c>
      <c r="C217" s="159" t="s">
        <v>2638</v>
      </c>
      <c r="D217" s="160" t="s">
        <v>294</v>
      </c>
      <c r="E217" s="161">
        <v>82.4</v>
      </c>
      <c r="F217" s="162"/>
      <c r="G217" s="163">
        <f>ROUND(E217*F217,2)</f>
        <v>0</v>
      </c>
      <c r="H217" s="164"/>
      <c r="I217" s="165">
        <f>ROUND(E217*H217,2)</f>
        <v>0</v>
      </c>
      <c r="J217" s="164"/>
      <c r="K217" s="165">
        <f>ROUND(E217*J217,2)</f>
        <v>0</v>
      </c>
      <c r="L217" s="165">
        <v>21</v>
      </c>
      <c r="M217" s="165">
        <f>G217*(1+L217/100)</f>
        <v>0</v>
      </c>
      <c r="N217" s="165">
        <v>0</v>
      </c>
      <c r="O217" s="165">
        <f>ROUND(E217*N217,2)</f>
        <v>0</v>
      </c>
      <c r="P217" s="165">
        <v>0</v>
      </c>
      <c r="Q217" s="165">
        <f>ROUND(E217*P217,2)</f>
        <v>0</v>
      </c>
      <c r="R217" s="165"/>
      <c r="S217" s="165" t="s">
        <v>243</v>
      </c>
      <c r="T217" s="165" t="s">
        <v>221</v>
      </c>
      <c r="U217" s="165">
        <v>0</v>
      </c>
      <c r="V217" s="165">
        <f>ROUND(E217*U217,2)</f>
        <v>0</v>
      </c>
      <c r="W217" s="165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 t="s">
        <v>282</v>
      </c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</row>
    <row r="218" spans="1:60" ht="22.5" outlineLevel="1">
      <c r="A218" s="167">
        <v>89</v>
      </c>
      <c r="B218" s="168" t="s">
        <v>2639</v>
      </c>
      <c r="C218" s="169" t="s">
        <v>2640</v>
      </c>
      <c r="D218" s="170" t="s">
        <v>24</v>
      </c>
      <c r="E218" s="171">
        <v>164.388</v>
      </c>
      <c r="F218" s="172"/>
      <c r="G218" s="173">
        <f>ROUND(E218*F218,2)</f>
        <v>0</v>
      </c>
      <c r="H218" s="164"/>
      <c r="I218" s="165">
        <f>ROUND(E218*H218,2)</f>
        <v>0</v>
      </c>
      <c r="J218" s="164"/>
      <c r="K218" s="165">
        <f>ROUND(E218*J218,2)</f>
        <v>0</v>
      </c>
      <c r="L218" s="165">
        <v>21</v>
      </c>
      <c r="M218" s="165">
        <f>G218*(1+L218/100)</f>
        <v>0</v>
      </c>
      <c r="N218" s="165">
        <v>0</v>
      </c>
      <c r="O218" s="165">
        <f>ROUND(E218*N218,2)</f>
        <v>0</v>
      </c>
      <c r="P218" s="165">
        <v>0</v>
      </c>
      <c r="Q218" s="165">
        <f>ROUND(E218*P218,2)</f>
        <v>0</v>
      </c>
      <c r="R218" s="165"/>
      <c r="S218" s="165" t="s">
        <v>220</v>
      </c>
      <c r="T218" s="165" t="s">
        <v>221</v>
      </c>
      <c r="U218" s="165">
        <v>0</v>
      </c>
      <c r="V218" s="165">
        <f>ROUND(E218*U218,2)</f>
        <v>0</v>
      </c>
      <c r="W218" s="165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 t="s">
        <v>1123</v>
      </c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</row>
    <row r="219" spans="1:60" ht="12.75" outlineLevel="1">
      <c r="A219" s="182"/>
      <c r="B219" s="183"/>
      <c r="C219" s="184" t="s">
        <v>2641</v>
      </c>
      <c r="D219" s="185"/>
      <c r="E219" s="186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 t="s">
        <v>267</v>
      </c>
      <c r="AH219" s="166">
        <v>0</v>
      </c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</row>
    <row r="220" spans="1:60" ht="12.75" outlineLevel="1">
      <c r="A220" s="182"/>
      <c r="B220" s="183"/>
      <c r="C220" s="184" t="s">
        <v>2642</v>
      </c>
      <c r="D220" s="185"/>
      <c r="E220" s="186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 t="s">
        <v>267</v>
      </c>
      <c r="AH220" s="166">
        <v>0</v>
      </c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</row>
    <row r="221" spans="1:60" ht="12.75" outlineLevel="1">
      <c r="A221" s="182"/>
      <c r="B221" s="183"/>
      <c r="C221" s="184" t="s">
        <v>2643</v>
      </c>
      <c r="D221" s="185"/>
      <c r="E221" s="186">
        <v>164.39</v>
      </c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 t="s">
        <v>267</v>
      </c>
      <c r="AH221" s="166">
        <v>0</v>
      </c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</row>
    <row r="222" spans="1:33" ht="12.75">
      <c r="A222" s="149" t="s">
        <v>214</v>
      </c>
      <c r="B222" s="150" t="s">
        <v>148</v>
      </c>
      <c r="C222" s="151" t="s">
        <v>149</v>
      </c>
      <c r="D222" s="152"/>
      <c r="E222" s="153"/>
      <c r="F222" s="154"/>
      <c r="G222" s="155">
        <f>SUMIF(AG223:AG230,"&lt;&gt;NOR",G223:G230)</f>
        <v>0</v>
      </c>
      <c r="H222" s="156"/>
      <c r="I222" s="156">
        <f>SUM(I223:I230)</f>
        <v>0</v>
      </c>
      <c r="J222" s="156"/>
      <c r="K222" s="156">
        <f>SUM(K223:K230)</f>
        <v>0</v>
      </c>
      <c r="L222" s="156"/>
      <c r="M222" s="156">
        <f>SUM(M223:M230)</f>
        <v>0</v>
      </c>
      <c r="N222" s="156"/>
      <c r="O222" s="156">
        <f>SUM(O223:O230)</f>
        <v>0</v>
      </c>
      <c r="P222" s="156"/>
      <c r="Q222" s="156">
        <f>SUM(Q223:Q230)</f>
        <v>0</v>
      </c>
      <c r="R222" s="156"/>
      <c r="S222" s="156"/>
      <c r="T222" s="156"/>
      <c r="U222" s="156"/>
      <c r="V222" s="156">
        <f>SUM(V223:V230)</f>
        <v>0</v>
      </c>
      <c r="W222" s="156"/>
      <c r="AG222" s="1" t="s">
        <v>215</v>
      </c>
    </row>
    <row r="223" spans="1:60" ht="12.75" outlineLevel="1">
      <c r="A223" s="167">
        <v>90</v>
      </c>
      <c r="B223" s="168" t="s">
        <v>1600</v>
      </c>
      <c r="C223" s="169" t="s">
        <v>2644</v>
      </c>
      <c r="D223" s="170" t="s">
        <v>301</v>
      </c>
      <c r="E223" s="171">
        <v>1</v>
      </c>
      <c r="F223" s="172"/>
      <c r="G223" s="173">
        <f>ROUND(E223*F223,2)</f>
        <v>0</v>
      </c>
      <c r="H223" s="164"/>
      <c r="I223" s="165">
        <f>ROUND(E223*H223,2)</f>
        <v>0</v>
      </c>
      <c r="J223" s="164"/>
      <c r="K223" s="165">
        <f>ROUND(E223*J223,2)</f>
        <v>0</v>
      </c>
      <c r="L223" s="165">
        <v>21</v>
      </c>
      <c r="M223" s="165">
        <f>G223*(1+L223/100)</f>
        <v>0</v>
      </c>
      <c r="N223" s="165">
        <v>0</v>
      </c>
      <c r="O223" s="165">
        <f>ROUND(E223*N223,2)</f>
        <v>0</v>
      </c>
      <c r="P223" s="165">
        <v>0</v>
      </c>
      <c r="Q223" s="165">
        <f>ROUND(E223*P223,2)</f>
        <v>0</v>
      </c>
      <c r="R223" s="165"/>
      <c r="S223" s="165" t="s">
        <v>243</v>
      </c>
      <c r="T223" s="165" t="s">
        <v>221</v>
      </c>
      <c r="U223" s="165">
        <v>0</v>
      </c>
      <c r="V223" s="165">
        <f>ROUND(E223*U223,2)</f>
        <v>0</v>
      </c>
      <c r="W223" s="165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 t="s">
        <v>282</v>
      </c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</row>
    <row r="224" spans="1:60" ht="12.75" outlineLevel="1">
      <c r="A224" s="182"/>
      <c r="B224" s="183"/>
      <c r="C224" s="184" t="s">
        <v>2645</v>
      </c>
      <c r="D224" s="185"/>
      <c r="E224" s="186">
        <v>1</v>
      </c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 t="s">
        <v>267</v>
      </c>
      <c r="AH224" s="166">
        <v>0</v>
      </c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</row>
    <row r="225" spans="1:60" ht="12.75" outlineLevel="1">
      <c r="A225" s="167">
        <v>91</v>
      </c>
      <c r="B225" s="168" t="s">
        <v>2646</v>
      </c>
      <c r="C225" s="169" t="s">
        <v>2647</v>
      </c>
      <c r="D225" s="170" t="s">
        <v>294</v>
      </c>
      <c r="E225" s="171">
        <v>43.4</v>
      </c>
      <c r="F225" s="172"/>
      <c r="G225" s="173">
        <f>ROUND(E225*F225,2)</f>
        <v>0</v>
      </c>
      <c r="H225" s="164"/>
      <c r="I225" s="165">
        <f>ROUND(E225*H225,2)</f>
        <v>0</v>
      </c>
      <c r="J225" s="164"/>
      <c r="K225" s="165">
        <f>ROUND(E225*J225,2)</f>
        <v>0</v>
      </c>
      <c r="L225" s="165">
        <v>21</v>
      </c>
      <c r="M225" s="165">
        <f>G225*(1+L225/100)</f>
        <v>0</v>
      </c>
      <c r="N225" s="165">
        <v>0</v>
      </c>
      <c r="O225" s="165">
        <f>ROUND(E225*N225,2)</f>
        <v>0</v>
      </c>
      <c r="P225" s="165">
        <v>0</v>
      </c>
      <c r="Q225" s="165">
        <f>ROUND(E225*P225,2)</f>
        <v>0</v>
      </c>
      <c r="R225" s="165"/>
      <c r="S225" s="165" t="s">
        <v>243</v>
      </c>
      <c r="T225" s="165" t="s">
        <v>221</v>
      </c>
      <c r="U225" s="165">
        <v>0</v>
      </c>
      <c r="V225" s="165">
        <f>ROUND(E225*U225,2)</f>
        <v>0</v>
      </c>
      <c r="W225" s="165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 t="s">
        <v>282</v>
      </c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</row>
    <row r="226" spans="1:60" ht="12.75" outlineLevel="1">
      <c r="A226" s="182"/>
      <c r="B226" s="183"/>
      <c r="C226" s="184" t="s">
        <v>2648</v>
      </c>
      <c r="D226" s="185"/>
      <c r="E226" s="186">
        <v>43.4</v>
      </c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 t="s">
        <v>267</v>
      </c>
      <c r="AH226" s="166">
        <v>0</v>
      </c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</row>
    <row r="227" spans="1:60" ht="22.5" outlineLevel="1">
      <c r="A227" s="167">
        <v>92</v>
      </c>
      <c r="B227" s="168" t="s">
        <v>2649</v>
      </c>
      <c r="C227" s="169" t="s">
        <v>2650</v>
      </c>
      <c r="D227" s="170" t="s">
        <v>24</v>
      </c>
      <c r="E227" s="171">
        <v>2226.46</v>
      </c>
      <c r="F227" s="172"/>
      <c r="G227" s="173">
        <f>ROUND(E227*F227,2)</f>
        <v>0</v>
      </c>
      <c r="H227" s="164"/>
      <c r="I227" s="165">
        <f>ROUND(E227*H227,2)</f>
        <v>0</v>
      </c>
      <c r="J227" s="164"/>
      <c r="K227" s="165">
        <f>ROUND(E227*J227,2)</f>
        <v>0</v>
      </c>
      <c r="L227" s="165">
        <v>21</v>
      </c>
      <c r="M227" s="165">
        <f>G227*(1+L227/100)</f>
        <v>0</v>
      </c>
      <c r="N227" s="165">
        <v>0</v>
      </c>
      <c r="O227" s="165">
        <f>ROUND(E227*N227,2)</f>
        <v>0</v>
      </c>
      <c r="P227" s="165">
        <v>0</v>
      </c>
      <c r="Q227" s="165">
        <f>ROUND(E227*P227,2)</f>
        <v>0</v>
      </c>
      <c r="R227" s="165"/>
      <c r="S227" s="165" t="s">
        <v>220</v>
      </c>
      <c r="T227" s="165" t="s">
        <v>221</v>
      </c>
      <c r="U227" s="165">
        <v>0</v>
      </c>
      <c r="V227" s="165">
        <f>ROUND(E227*U227,2)</f>
        <v>0</v>
      </c>
      <c r="W227" s="165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 t="s">
        <v>1123</v>
      </c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</row>
    <row r="228" spans="1:60" ht="12.75" outlineLevel="1">
      <c r="A228" s="182"/>
      <c r="B228" s="183"/>
      <c r="C228" s="184" t="s">
        <v>2641</v>
      </c>
      <c r="D228" s="185"/>
      <c r="E228" s="186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 t="s">
        <v>267</v>
      </c>
      <c r="AH228" s="166">
        <v>0</v>
      </c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</row>
    <row r="229" spans="1:60" ht="12.75" outlineLevel="1">
      <c r="A229" s="182"/>
      <c r="B229" s="183"/>
      <c r="C229" s="184" t="s">
        <v>2651</v>
      </c>
      <c r="D229" s="185"/>
      <c r="E229" s="186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 t="s">
        <v>267</v>
      </c>
      <c r="AH229" s="166">
        <v>0</v>
      </c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</row>
    <row r="230" spans="1:60" ht="12.75" outlineLevel="1">
      <c r="A230" s="182"/>
      <c r="B230" s="183"/>
      <c r="C230" s="184" t="s">
        <v>2652</v>
      </c>
      <c r="D230" s="185"/>
      <c r="E230" s="186">
        <v>2226.46</v>
      </c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 t="s">
        <v>267</v>
      </c>
      <c r="AH230" s="166">
        <v>0</v>
      </c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</row>
    <row r="231" spans="1:33" ht="12.75">
      <c r="A231" s="149" t="s">
        <v>214</v>
      </c>
      <c r="B231" s="150" t="s">
        <v>180</v>
      </c>
      <c r="C231" s="151" t="s">
        <v>181</v>
      </c>
      <c r="D231" s="152"/>
      <c r="E231" s="153"/>
      <c r="F231" s="154"/>
      <c r="G231" s="155">
        <f>SUMIF(AG232:AG252,"&lt;&gt;NOR",G232:G252)</f>
        <v>0</v>
      </c>
      <c r="H231" s="156"/>
      <c r="I231" s="156">
        <f>SUM(I232:I252)</f>
        <v>0</v>
      </c>
      <c r="J231" s="156"/>
      <c r="K231" s="156">
        <f>SUM(K232:K252)</f>
        <v>0</v>
      </c>
      <c r="L231" s="156"/>
      <c r="M231" s="156">
        <f>SUM(M232:M252)</f>
        <v>0</v>
      </c>
      <c r="N231" s="156"/>
      <c r="O231" s="156">
        <f>SUM(O232:O252)</f>
        <v>0</v>
      </c>
      <c r="P231" s="156"/>
      <c r="Q231" s="156">
        <f>SUM(Q232:Q252)</f>
        <v>0</v>
      </c>
      <c r="R231" s="156"/>
      <c r="S231" s="156"/>
      <c r="T231" s="156"/>
      <c r="U231" s="156"/>
      <c r="V231" s="156">
        <f>SUM(V232:V252)</f>
        <v>0</v>
      </c>
      <c r="W231" s="156"/>
      <c r="AG231" s="1" t="s">
        <v>215</v>
      </c>
    </row>
    <row r="232" spans="1:60" ht="12.75" outlineLevel="1">
      <c r="A232" s="157">
        <v>93</v>
      </c>
      <c r="B232" s="158" t="s">
        <v>2406</v>
      </c>
      <c r="C232" s="159" t="s">
        <v>2407</v>
      </c>
      <c r="D232" s="160" t="s">
        <v>366</v>
      </c>
      <c r="E232" s="161">
        <v>30</v>
      </c>
      <c r="F232" s="162"/>
      <c r="G232" s="163">
        <f>ROUND(E232*F232,2)</f>
        <v>0</v>
      </c>
      <c r="H232" s="164"/>
      <c r="I232" s="165">
        <f>ROUND(E232*H232,2)</f>
        <v>0</v>
      </c>
      <c r="J232" s="164"/>
      <c r="K232" s="165">
        <f>ROUND(E232*J232,2)</f>
        <v>0</v>
      </c>
      <c r="L232" s="165">
        <v>21</v>
      </c>
      <c r="M232" s="165">
        <f>G232*(1+L232/100)</f>
        <v>0</v>
      </c>
      <c r="N232" s="165">
        <v>0</v>
      </c>
      <c r="O232" s="165">
        <f>ROUND(E232*N232,2)</f>
        <v>0</v>
      </c>
      <c r="P232" s="165">
        <v>0</v>
      </c>
      <c r="Q232" s="165">
        <f>ROUND(E232*P232,2)</f>
        <v>0</v>
      </c>
      <c r="R232" s="165"/>
      <c r="S232" s="165" t="s">
        <v>220</v>
      </c>
      <c r="T232" s="165" t="s">
        <v>221</v>
      </c>
      <c r="U232" s="165">
        <v>0</v>
      </c>
      <c r="V232" s="165">
        <f>ROUND(E232*U232,2)</f>
        <v>0</v>
      </c>
      <c r="W232" s="165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 t="s">
        <v>227</v>
      </c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</row>
    <row r="233" spans="1:60" ht="12.75" outlineLevel="1">
      <c r="A233" s="167">
        <v>94</v>
      </c>
      <c r="B233" s="168" t="s">
        <v>2394</v>
      </c>
      <c r="C233" s="169" t="s">
        <v>2395</v>
      </c>
      <c r="D233" s="170" t="s">
        <v>366</v>
      </c>
      <c r="E233" s="171">
        <v>120.4404</v>
      </c>
      <c r="F233" s="172"/>
      <c r="G233" s="173">
        <f>ROUND(E233*F233,2)</f>
        <v>0</v>
      </c>
      <c r="H233" s="164"/>
      <c r="I233" s="165">
        <f>ROUND(E233*H233,2)</f>
        <v>0</v>
      </c>
      <c r="J233" s="164"/>
      <c r="K233" s="165">
        <f>ROUND(E233*J233,2)</f>
        <v>0</v>
      </c>
      <c r="L233" s="165">
        <v>21</v>
      </c>
      <c r="M233" s="165">
        <f>G233*(1+L233/100)</f>
        <v>0</v>
      </c>
      <c r="N233" s="165">
        <v>0</v>
      </c>
      <c r="O233" s="165">
        <f>ROUND(E233*N233,2)</f>
        <v>0</v>
      </c>
      <c r="P233" s="165">
        <v>0</v>
      </c>
      <c r="Q233" s="165">
        <f>ROUND(E233*P233,2)</f>
        <v>0</v>
      </c>
      <c r="R233" s="165"/>
      <c r="S233" s="165" t="s">
        <v>220</v>
      </c>
      <c r="T233" s="165" t="s">
        <v>221</v>
      </c>
      <c r="U233" s="165">
        <v>0</v>
      </c>
      <c r="V233" s="165">
        <f>ROUND(E233*U233,2)</f>
        <v>0</v>
      </c>
      <c r="W233" s="165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 t="s">
        <v>227</v>
      </c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</row>
    <row r="234" spans="1:60" ht="22.5" outlineLevel="1">
      <c r="A234" s="182"/>
      <c r="B234" s="183"/>
      <c r="C234" s="184" t="s">
        <v>2653</v>
      </c>
      <c r="D234" s="185"/>
      <c r="E234" s="186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 t="s">
        <v>267</v>
      </c>
      <c r="AH234" s="166">
        <v>0</v>
      </c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</row>
    <row r="235" spans="1:60" ht="12.75" outlineLevel="1">
      <c r="A235" s="182"/>
      <c r="B235" s="183"/>
      <c r="C235" s="184" t="s">
        <v>2654</v>
      </c>
      <c r="D235" s="185"/>
      <c r="E235" s="186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 t="s">
        <v>267</v>
      </c>
      <c r="AH235" s="166">
        <v>0</v>
      </c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</row>
    <row r="236" spans="1:60" ht="12.75" outlineLevel="1">
      <c r="A236" s="182"/>
      <c r="B236" s="183"/>
      <c r="C236" s="184" t="s">
        <v>2655</v>
      </c>
      <c r="D236" s="185"/>
      <c r="E236" s="186">
        <v>120.44</v>
      </c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 t="s">
        <v>267</v>
      </c>
      <c r="AH236" s="166">
        <v>0</v>
      </c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</row>
    <row r="237" spans="1:60" ht="12.75" outlineLevel="1">
      <c r="A237" s="167">
        <v>95</v>
      </c>
      <c r="B237" s="168" t="s">
        <v>2398</v>
      </c>
      <c r="C237" s="169" t="s">
        <v>2399</v>
      </c>
      <c r="D237" s="170" t="s">
        <v>366</v>
      </c>
      <c r="E237" s="171">
        <v>120.4404</v>
      </c>
      <c r="F237" s="172"/>
      <c r="G237" s="173">
        <f>ROUND(E237*F237,2)</f>
        <v>0</v>
      </c>
      <c r="H237" s="164"/>
      <c r="I237" s="165">
        <f>ROUND(E237*H237,2)</f>
        <v>0</v>
      </c>
      <c r="J237" s="164"/>
      <c r="K237" s="165">
        <f>ROUND(E237*J237,2)</f>
        <v>0</v>
      </c>
      <c r="L237" s="165">
        <v>21</v>
      </c>
      <c r="M237" s="165">
        <f>G237*(1+L237/100)</f>
        <v>0</v>
      </c>
      <c r="N237" s="165">
        <v>0</v>
      </c>
      <c r="O237" s="165">
        <f>ROUND(E237*N237,2)</f>
        <v>0</v>
      </c>
      <c r="P237" s="165">
        <v>0</v>
      </c>
      <c r="Q237" s="165">
        <f>ROUND(E237*P237,2)</f>
        <v>0</v>
      </c>
      <c r="R237" s="165"/>
      <c r="S237" s="165" t="s">
        <v>220</v>
      </c>
      <c r="T237" s="165" t="s">
        <v>221</v>
      </c>
      <c r="U237" s="165">
        <v>0</v>
      </c>
      <c r="V237" s="165">
        <f>ROUND(E237*U237,2)</f>
        <v>0</v>
      </c>
      <c r="W237" s="165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 t="s">
        <v>227</v>
      </c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</row>
    <row r="238" spans="1:60" ht="22.5" outlineLevel="1">
      <c r="A238" s="182"/>
      <c r="B238" s="183"/>
      <c r="C238" s="184" t="s">
        <v>2653</v>
      </c>
      <c r="D238" s="185"/>
      <c r="E238" s="186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 t="s">
        <v>267</v>
      </c>
      <c r="AH238" s="166">
        <v>0</v>
      </c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</row>
    <row r="239" spans="1:60" ht="12.75" outlineLevel="1">
      <c r="A239" s="182"/>
      <c r="B239" s="183"/>
      <c r="C239" s="184" t="s">
        <v>2654</v>
      </c>
      <c r="D239" s="185"/>
      <c r="E239" s="186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 t="s">
        <v>267</v>
      </c>
      <c r="AH239" s="166">
        <v>0</v>
      </c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</row>
    <row r="240" spans="1:60" ht="12.75" outlineLevel="1">
      <c r="A240" s="182"/>
      <c r="B240" s="183"/>
      <c r="C240" s="184" t="s">
        <v>2655</v>
      </c>
      <c r="D240" s="185"/>
      <c r="E240" s="186">
        <v>120.44</v>
      </c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 t="s">
        <v>267</v>
      </c>
      <c r="AH240" s="166">
        <v>0</v>
      </c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</row>
    <row r="241" spans="1:60" ht="22.5" outlineLevel="1">
      <c r="A241" s="167">
        <v>96</v>
      </c>
      <c r="B241" s="168" t="s">
        <v>2400</v>
      </c>
      <c r="C241" s="169" t="s">
        <v>2401</v>
      </c>
      <c r="D241" s="170" t="s">
        <v>366</v>
      </c>
      <c r="E241" s="171">
        <v>1204.404</v>
      </c>
      <c r="F241" s="172"/>
      <c r="G241" s="173">
        <f>ROUND(E241*F241,2)</f>
        <v>0</v>
      </c>
      <c r="H241" s="164"/>
      <c r="I241" s="165">
        <f>ROUND(E241*H241,2)</f>
        <v>0</v>
      </c>
      <c r="J241" s="164"/>
      <c r="K241" s="165">
        <f>ROUND(E241*J241,2)</f>
        <v>0</v>
      </c>
      <c r="L241" s="165">
        <v>21</v>
      </c>
      <c r="M241" s="165">
        <f>G241*(1+L241/100)</f>
        <v>0</v>
      </c>
      <c r="N241" s="165">
        <v>0</v>
      </c>
      <c r="O241" s="165">
        <f>ROUND(E241*N241,2)</f>
        <v>0</v>
      </c>
      <c r="P241" s="165">
        <v>0</v>
      </c>
      <c r="Q241" s="165">
        <f>ROUND(E241*P241,2)</f>
        <v>0</v>
      </c>
      <c r="R241" s="165"/>
      <c r="S241" s="165" t="s">
        <v>220</v>
      </c>
      <c r="T241" s="165" t="s">
        <v>221</v>
      </c>
      <c r="U241" s="165">
        <v>0</v>
      </c>
      <c r="V241" s="165">
        <f>ROUND(E241*U241,2)</f>
        <v>0</v>
      </c>
      <c r="W241" s="165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 t="s">
        <v>227</v>
      </c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</row>
    <row r="242" spans="1:60" ht="22.5" outlineLevel="1">
      <c r="A242" s="182"/>
      <c r="B242" s="183"/>
      <c r="C242" s="184" t="s">
        <v>2653</v>
      </c>
      <c r="D242" s="185"/>
      <c r="E242" s="186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 t="s">
        <v>267</v>
      </c>
      <c r="AH242" s="166">
        <v>0</v>
      </c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</row>
    <row r="243" spans="1:60" ht="12.75" outlineLevel="1">
      <c r="A243" s="182"/>
      <c r="B243" s="183"/>
      <c r="C243" s="184" t="s">
        <v>2654</v>
      </c>
      <c r="D243" s="185"/>
      <c r="E243" s="186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 t="s">
        <v>267</v>
      </c>
      <c r="AH243" s="166">
        <v>0</v>
      </c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</row>
    <row r="244" spans="1:60" ht="12.75" outlineLevel="1">
      <c r="A244" s="182"/>
      <c r="B244" s="183"/>
      <c r="C244" s="184" t="s">
        <v>2656</v>
      </c>
      <c r="D244" s="185"/>
      <c r="E244" s="186">
        <v>1204.4</v>
      </c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 t="s">
        <v>267</v>
      </c>
      <c r="AH244" s="166">
        <v>0</v>
      </c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</row>
    <row r="245" spans="1:60" ht="12.75" outlineLevel="1">
      <c r="A245" s="167">
        <v>97</v>
      </c>
      <c r="B245" s="168" t="s">
        <v>2406</v>
      </c>
      <c r="C245" s="169" t="s">
        <v>2407</v>
      </c>
      <c r="D245" s="170" t="s">
        <v>366</v>
      </c>
      <c r="E245" s="171">
        <v>120.4404</v>
      </c>
      <c r="F245" s="172"/>
      <c r="G245" s="173">
        <f>ROUND(E245*F245,2)</f>
        <v>0</v>
      </c>
      <c r="H245" s="164"/>
      <c r="I245" s="165">
        <f>ROUND(E245*H245,2)</f>
        <v>0</v>
      </c>
      <c r="J245" s="164"/>
      <c r="K245" s="165">
        <f>ROUND(E245*J245,2)</f>
        <v>0</v>
      </c>
      <c r="L245" s="165">
        <v>21</v>
      </c>
      <c r="M245" s="165">
        <f>G245*(1+L245/100)</f>
        <v>0</v>
      </c>
      <c r="N245" s="165">
        <v>0</v>
      </c>
      <c r="O245" s="165">
        <f>ROUND(E245*N245,2)</f>
        <v>0</v>
      </c>
      <c r="P245" s="165">
        <v>0</v>
      </c>
      <c r="Q245" s="165">
        <f>ROUND(E245*P245,2)</f>
        <v>0</v>
      </c>
      <c r="R245" s="165"/>
      <c r="S245" s="165" t="s">
        <v>220</v>
      </c>
      <c r="T245" s="165" t="s">
        <v>221</v>
      </c>
      <c r="U245" s="165">
        <v>0</v>
      </c>
      <c r="V245" s="165">
        <f>ROUND(E245*U245,2)</f>
        <v>0</v>
      </c>
      <c r="W245" s="165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 t="s">
        <v>227</v>
      </c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</row>
    <row r="246" spans="1:60" ht="22.5" outlineLevel="1">
      <c r="A246" s="182"/>
      <c r="B246" s="183"/>
      <c r="C246" s="184" t="s">
        <v>2653</v>
      </c>
      <c r="D246" s="185"/>
      <c r="E246" s="186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 t="s">
        <v>267</v>
      </c>
      <c r="AH246" s="166">
        <v>0</v>
      </c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</row>
    <row r="247" spans="1:60" ht="12.75" outlineLevel="1">
      <c r="A247" s="182"/>
      <c r="B247" s="183"/>
      <c r="C247" s="184" t="s">
        <v>2654</v>
      </c>
      <c r="D247" s="185"/>
      <c r="E247" s="186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 t="s">
        <v>267</v>
      </c>
      <c r="AH247" s="166">
        <v>0</v>
      </c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</row>
    <row r="248" spans="1:60" ht="12.75" outlineLevel="1">
      <c r="A248" s="182"/>
      <c r="B248" s="183"/>
      <c r="C248" s="184" t="s">
        <v>2655</v>
      </c>
      <c r="D248" s="185"/>
      <c r="E248" s="186">
        <v>120.44</v>
      </c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 t="s">
        <v>267</v>
      </c>
      <c r="AH248" s="166">
        <v>0</v>
      </c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</row>
    <row r="249" spans="1:60" ht="12.75" outlineLevel="1">
      <c r="A249" s="167">
        <v>98</v>
      </c>
      <c r="B249" s="168" t="s">
        <v>2408</v>
      </c>
      <c r="C249" s="169" t="s">
        <v>2409</v>
      </c>
      <c r="D249" s="170" t="s">
        <v>366</v>
      </c>
      <c r="E249" s="171">
        <v>120.4404</v>
      </c>
      <c r="F249" s="172"/>
      <c r="G249" s="173">
        <f>ROUND(E249*F249,2)</f>
        <v>0</v>
      </c>
      <c r="H249" s="164"/>
      <c r="I249" s="165">
        <f>ROUND(E249*H249,2)</f>
        <v>0</v>
      </c>
      <c r="J249" s="164"/>
      <c r="K249" s="165">
        <f>ROUND(E249*J249,2)</f>
        <v>0</v>
      </c>
      <c r="L249" s="165">
        <v>21</v>
      </c>
      <c r="M249" s="165">
        <f>G249*(1+L249/100)</f>
        <v>0</v>
      </c>
      <c r="N249" s="165">
        <v>0</v>
      </c>
      <c r="O249" s="165">
        <f>ROUND(E249*N249,2)</f>
        <v>0</v>
      </c>
      <c r="P249" s="165">
        <v>0</v>
      </c>
      <c r="Q249" s="165">
        <f>ROUND(E249*P249,2)</f>
        <v>0</v>
      </c>
      <c r="R249" s="165"/>
      <c r="S249" s="165" t="s">
        <v>220</v>
      </c>
      <c r="T249" s="165" t="s">
        <v>221</v>
      </c>
      <c r="U249" s="165">
        <v>0</v>
      </c>
      <c r="V249" s="165">
        <f>ROUND(E249*U249,2)</f>
        <v>0</v>
      </c>
      <c r="W249" s="165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 t="s">
        <v>227</v>
      </c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</row>
    <row r="250" spans="1:60" ht="22.5" outlineLevel="1">
      <c r="A250" s="182"/>
      <c r="B250" s="183"/>
      <c r="C250" s="184" t="s">
        <v>2653</v>
      </c>
      <c r="D250" s="185"/>
      <c r="E250" s="186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 t="s">
        <v>267</v>
      </c>
      <c r="AH250" s="166">
        <v>0</v>
      </c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</row>
    <row r="251" spans="1:60" ht="12.75" outlineLevel="1">
      <c r="A251" s="182"/>
      <c r="B251" s="183"/>
      <c r="C251" s="184" t="s">
        <v>2654</v>
      </c>
      <c r="D251" s="185"/>
      <c r="E251" s="186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 t="s">
        <v>267</v>
      </c>
      <c r="AH251" s="166">
        <v>0</v>
      </c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</row>
    <row r="252" spans="1:60" ht="12.75" outlineLevel="1">
      <c r="A252" s="182"/>
      <c r="B252" s="183"/>
      <c r="C252" s="184" t="s">
        <v>2655</v>
      </c>
      <c r="D252" s="185"/>
      <c r="E252" s="186">
        <v>120.44</v>
      </c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 t="s">
        <v>267</v>
      </c>
      <c r="AH252" s="166">
        <v>0</v>
      </c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</row>
    <row r="253" spans="1:32" ht="12.75">
      <c r="A253" s="131"/>
      <c r="B253" s="135"/>
      <c r="C253" s="174"/>
      <c r="D253" s="137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AE253" s="1">
        <v>15</v>
      </c>
      <c r="AF253" s="1">
        <v>21</v>
      </c>
    </row>
    <row r="254" spans="1:33" ht="12.75">
      <c r="A254" s="175"/>
      <c r="B254" s="176" t="s">
        <v>14</v>
      </c>
      <c r="C254" s="177"/>
      <c r="D254" s="178"/>
      <c r="E254" s="179"/>
      <c r="F254" s="179"/>
      <c r="G254" s="180">
        <f>G8+G35+G58+G63+G68+G93+G99+G103+G141+G148+G161+G163+G165+G172+G190+G196+G205+G216+G222+G231</f>
        <v>0</v>
      </c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AE254" s="1">
        <f>SUMIF(L7:L252,AE253,G7:G252)</f>
        <v>0</v>
      </c>
      <c r="AF254" s="1">
        <f>SUMIF(L7:L252,AF253,G7:G252)</f>
        <v>0</v>
      </c>
      <c r="AG254" s="1" t="s">
        <v>258</v>
      </c>
    </row>
    <row r="255" spans="1:23" ht="12.75">
      <c r="A255" s="131"/>
      <c r="B255" s="135"/>
      <c r="C255" s="174"/>
      <c r="D255" s="137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</row>
    <row r="256" spans="1:23" ht="12.75">
      <c r="A256" s="131"/>
      <c r="B256" s="135"/>
      <c r="C256" s="174"/>
      <c r="D256" s="137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</row>
    <row r="257" spans="1:23" ht="12.75">
      <c r="A257" s="234" t="s">
        <v>259</v>
      </c>
      <c r="B257" s="234"/>
      <c r="C257" s="234"/>
      <c r="D257" s="137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</row>
    <row r="258" spans="1:33" ht="12.75">
      <c r="A258" s="235"/>
      <c r="B258" s="235"/>
      <c r="C258" s="235"/>
      <c r="D258" s="235"/>
      <c r="E258" s="235"/>
      <c r="F258" s="235"/>
      <c r="G258" s="235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AG258" s="1" t="s">
        <v>260</v>
      </c>
    </row>
    <row r="259" spans="1:23" ht="12.75">
      <c r="A259" s="235"/>
      <c r="B259" s="235"/>
      <c r="C259" s="235"/>
      <c r="D259" s="235"/>
      <c r="E259" s="235"/>
      <c r="F259" s="235"/>
      <c r="G259" s="235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</row>
    <row r="260" spans="1:23" ht="12.75">
      <c r="A260" s="235"/>
      <c r="B260" s="235"/>
      <c r="C260" s="235"/>
      <c r="D260" s="235"/>
      <c r="E260" s="235"/>
      <c r="F260" s="235"/>
      <c r="G260" s="235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</row>
    <row r="261" spans="1:23" ht="12.75">
      <c r="A261" s="235"/>
      <c r="B261" s="235"/>
      <c r="C261" s="235"/>
      <c r="D261" s="235"/>
      <c r="E261" s="235"/>
      <c r="F261" s="235"/>
      <c r="G261" s="235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</row>
    <row r="262" spans="1:23" ht="12.75">
      <c r="A262" s="235"/>
      <c r="B262" s="235"/>
      <c r="C262" s="235"/>
      <c r="D262" s="235"/>
      <c r="E262" s="235"/>
      <c r="F262" s="235"/>
      <c r="G262" s="235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</row>
    <row r="263" spans="1:23" ht="12.75">
      <c r="A263" s="131"/>
      <c r="B263" s="135"/>
      <c r="C263" s="174"/>
      <c r="D263" s="137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</row>
    <row r="264" spans="3:33" ht="12.75">
      <c r="C264" s="181"/>
      <c r="D264" s="141"/>
      <c r="AG264" s="1" t="s">
        <v>261</v>
      </c>
    </row>
    <row r="265" ht="12.75">
      <c r="D265" s="141"/>
    </row>
    <row r="266" ht="12.75">
      <c r="D266" s="141"/>
    </row>
    <row r="267" ht="12.75">
      <c r="D267" s="141"/>
    </row>
    <row r="268" ht="12.75">
      <c r="D268" s="141"/>
    </row>
    <row r="269" ht="12.75">
      <c r="D269" s="141"/>
    </row>
    <row r="270" ht="12.75">
      <c r="D270" s="141"/>
    </row>
    <row r="271" ht="12.75">
      <c r="D271" s="141"/>
    </row>
    <row r="272" ht="12.75">
      <c r="D272" s="141"/>
    </row>
    <row r="273" ht="12.75">
      <c r="D273" s="141"/>
    </row>
    <row r="274" ht="12.75">
      <c r="D274" s="141"/>
    </row>
    <row r="275" ht="12.75">
      <c r="D275" s="141"/>
    </row>
    <row r="276" ht="12.75">
      <c r="D276" s="141"/>
    </row>
    <row r="277" ht="12.75">
      <c r="D277" s="141"/>
    </row>
    <row r="278" ht="12.75">
      <c r="D278" s="141"/>
    </row>
    <row r="279" ht="12.75">
      <c r="D279" s="141"/>
    </row>
    <row r="280" ht="12.75">
      <c r="D280" s="141"/>
    </row>
    <row r="281" ht="12.75">
      <c r="D281" s="141"/>
    </row>
    <row r="282" ht="12.75">
      <c r="D282" s="141"/>
    </row>
    <row r="283" ht="12.75">
      <c r="D283" s="141"/>
    </row>
    <row r="284" ht="12.75">
      <c r="D284" s="141"/>
    </row>
    <row r="285" ht="12.75">
      <c r="D285" s="141"/>
    </row>
    <row r="286" ht="12.75">
      <c r="D286" s="141"/>
    </row>
    <row r="287" ht="12.75">
      <c r="D287" s="141"/>
    </row>
    <row r="288" ht="12.75">
      <c r="D288" s="141"/>
    </row>
    <row r="289" ht="12.75">
      <c r="D289" s="141"/>
    </row>
    <row r="290" ht="12.75">
      <c r="D290" s="141"/>
    </row>
    <row r="291" ht="12.75">
      <c r="D291" s="141"/>
    </row>
    <row r="292" ht="12.75">
      <c r="D292" s="141"/>
    </row>
    <row r="293" ht="12.75">
      <c r="D293" s="141"/>
    </row>
    <row r="294" ht="12.75">
      <c r="D294" s="141"/>
    </row>
    <row r="295" ht="12.75">
      <c r="D295" s="141"/>
    </row>
    <row r="296" ht="12.75">
      <c r="D296" s="141"/>
    </row>
    <row r="297" ht="12.75">
      <c r="D297" s="141"/>
    </row>
    <row r="298" ht="12.75">
      <c r="D298" s="141"/>
    </row>
    <row r="299" ht="12.75">
      <c r="D299" s="141"/>
    </row>
    <row r="300" ht="12.75">
      <c r="D300" s="141"/>
    </row>
    <row r="301" ht="12.75">
      <c r="D301" s="141"/>
    </row>
    <row r="302" ht="12.75">
      <c r="D302" s="141"/>
    </row>
    <row r="303" ht="12.75">
      <c r="D303" s="141"/>
    </row>
    <row r="304" ht="12.75">
      <c r="D304" s="141"/>
    </row>
    <row r="305" ht="12.75">
      <c r="D305" s="141"/>
    </row>
    <row r="306" ht="12.75">
      <c r="D306" s="141"/>
    </row>
    <row r="307" ht="12.75">
      <c r="D307" s="141"/>
    </row>
    <row r="308" ht="12.75">
      <c r="D308" s="141"/>
    </row>
    <row r="309" ht="12.75">
      <c r="D309" s="141"/>
    </row>
    <row r="310" ht="12.75">
      <c r="D310" s="141"/>
    </row>
    <row r="311" ht="12.75">
      <c r="D311" s="141"/>
    </row>
    <row r="312" ht="12.75">
      <c r="D312" s="141"/>
    </row>
    <row r="313" ht="12.75">
      <c r="D313" s="141"/>
    </row>
    <row r="314" ht="12.75">
      <c r="D314" s="141"/>
    </row>
    <row r="315" ht="12.75">
      <c r="D315" s="141"/>
    </row>
    <row r="316" ht="12.75">
      <c r="D316" s="141"/>
    </row>
    <row r="317" ht="12.75">
      <c r="D317" s="141"/>
    </row>
    <row r="318" ht="12.75">
      <c r="D318" s="141"/>
    </row>
    <row r="319" ht="12.75">
      <c r="D319" s="141"/>
    </row>
    <row r="320" ht="12.75">
      <c r="D320" s="141"/>
    </row>
    <row r="321" ht="12.75">
      <c r="D321" s="141"/>
    </row>
    <row r="322" ht="12.75">
      <c r="D322" s="141"/>
    </row>
    <row r="323" ht="12.75">
      <c r="D323" s="141"/>
    </row>
    <row r="324" ht="12.75">
      <c r="D324" s="141"/>
    </row>
    <row r="325" ht="12.75">
      <c r="D325" s="141"/>
    </row>
    <row r="326" ht="12.75">
      <c r="D326" s="141"/>
    </row>
    <row r="327" ht="12.75">
      <c r="D327" s="141"/>
    </row>
    <row r="328" ht="12.75">
      <c r="D328" s="141"/>
    </row>
    <row r="329" ht="12.75">
      <c r="D329" s="141"/>
    </row>
    <row r="330" ht="12.75">
      <c r="D330" s="141"/>
    </row>
    <row r="331" ht="12.75">
      <c r="D331" s="141"/>
    </row>
    <row r="332" ht="12.75">
      <c r="D332" s="141"/>
    </row>
    <row r="333" ht="12.75">
      <c r="D333" s="141"/>
    </row>
    <row r="334" ht="12.75">
      <c r="D334" s="141"/>
    </row>
    <row r="335" ht="12.75">
      <c r="D335" s="141"/>
    </row>
    <row r="336" ht="12.75">
      <c r="D336" s="141"/>
    </row>
    <row r="337" ht="12.75">
      <c r="D337" s="141"/>
    </row>
    <row r="338" ht="12.75">
      <c r="D338" s="141"/>
    </row>
    <row r="339" ht="12.75">
      <c r="D339" s="141"/>
    </row>
    <row r="340" ht="12.75">
      <c r="D340" s="141"/>
    </row>
    <row r="341" ht="12.75">
      <c r="D341" s="141"/>
    </row>
    <row r="342" ht="12.75">
      <c r="D342" s="141"/>
    </row>
    <row r="343" ht="12.75">
      <c r="D343" s="141"/>
    </row>
    <row r="344" ht="12.75">
      <c r="D344" s="141"/>
    </row>
    <row r="345" ht="12.75">
      <c r="D345" s="141"/>
    </row>
    <row r="346" ht="12.75">
      <c r="D346" s="141"/>
    </row>
    <row r="347" ht="12.75">
      <c r="D347" s="141"/>
    </row>
    <row r="348" ht="12.75">
      <c r="D348" s="141"/>
    </row>
    <row r="349" ht="12.75">
      <c r="D349" s="141"/>
    </row>
    <row r="350" ht="12.75">
      <c r="D350" s="141"/>
    </row>
    <row r="351" ht="12.75">
      <c r="D351" s="141"/>
    </row>
    <row r="352" ht="12.75">
      <c r="D352" s="141"/>
    </row>
    <row r="353" ht="12.75">
      <c r="D353" s="141"/>
    </row>
    <row r="354" ht="12.75">
      <c r="D354" s="141"/>
    </row>
    <row r="355" ht="12.75">
      <c r="D355" s="141"/>
    </row>
    <row r="356" ht="12.75">
      <c r="D356" s="141"/>
    </row>
    <row r="357" ht="12.75">
      <c r="D357" s="141"/>
    </row>
    <row r="358" ht="12.75">
      <c r="D358" s="141"/>
    </row>
    <row r="359" ht="12.75">
      <c r="D359" s="141"/>
    </row>
    <row r="360" ht="12.75">
      <c r="D360" s="141"/>
    </row>
    <row r="361" ht="12.75">
      <c r="D361" s="141"/>
    </row>
    <row r="362" ht="12.75">
      <c r="D362" s="141"/>
    </row>
    <row r="363" ht="12.75">
      <c r="D363" s="141"/>
    </row>
    <row r="364" ht="12.75">
      <c r="D364" s="141"/>
    </row>
    <row r="365" ht="12.75">
      <c r="D365" s="141"/>
    </row>
    <row r="366" ht="12.75">
      <c r="D366" s="141"/>
    </row>
    <row r="367" ht="12.75">
      <c r="D367" s="141"/>
    </row>
    <row r="368" ht="12.75">
      <c r="D368" s="141"/>
    </row>
    <row r="369" ht="12.75">
      <c r="D369" s="141"/>
    </row>
    <row r="370" ht="12.75">
      <c r="D370" s="141"/>
    </row>
    <row r="371" ht="12.75">
      <c r="D371" s="141"/>
    </row>
    <row r="372" ht="12.75">
      <c r="D372" s="141"/>
    </row>
    <row r="373" ht="12.75">
      <c r="D373" s="141"/>
    </row>
    <row r="374" ht="12.75">
      <c r="D374" s="141"/>
    </row>
    <row r="375" ht="12.75">
      <c r="D375" s="141"/>
    </row>
    <row r="376" ht="12.75">
      <c r="D376" s="141"/>
    </row>
    <row r="377" ht="12.75">
      <c r="D377" s="141"/>
    </row>
    <row r="378" ht="12.75">
      <c r="D378" s="141"/>
    </row>
    <row r="379" ht="12.75">
      <c r="D379" s="141"/>
    </row>
    <row r="380" ht="12.75">
      <c r="D380" s="141"/>
    </row>
    <row r="381" ht="12.75">
      <c r="D381" s="141"/>
    </row>
    <row r="382" ht="12.75">
      <c r="D382" s="141"/>
    </row>
    <row r="383" ht="12.75">
      <c r="D383" s="141"/>
    </row>
    <row r="384" ht="12.75">
      <c r="D384" s="141"/>
    </row>
    <row r="385" ht="12.75">
      <c r="D385" s="141"/>
    </row>
    <row r="386" ht="12.75">
      <c r="D386" s="141"/>
    </row>
    <row r="387" ht="12.75">
      <c r="D387" s="141"/>
    </row>
    <row r="388" ht="12.75">
      <c r="D388" s="141"/>
    </row>
    <row r="389" ht="12.75">
      <c r="D389" s="141"/>
    </row>
    <row r="390" ht="12.75">
      <c r="D390" s="141"/>
    </row>
    <row r="391" ht="12.75">
      <c r="D391" s="141"/>
    </row>
    <row r="392" ht="12.75">
      <c r="D392" s="141"/>
    </row>
  </sheetData>
  <sheetProtection selectLockedCells="1" selectUnlockedCells="1"/>
  <mergeCells count="6">
    <mergeCell ref="A1:G1"/>
    <mergeCell ref="C2:G2"/>
    <mergeCell ref="C3:G3"/>
    <mergeCell ref="C4:G4"/>
    <mergeCell ref="A257:C257"/>
    <mergeCell ref="A258:G262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6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109375" defaultRowHeight="12.75" outlineLevelRow="1"/>
  <cols>
    <col min="1" max="1" width="3.421875" style="1" customWidth="1"/>
    <col min="2" max="2" width="12.57421875" style="138" customWidth="1"/>
    <col min="3" max="3" width="38.28125" style="138" customWidth="1"/>
    <col min="4" max="4" width="4.8515625" style="1" customWidth="1"/>
    <col min="5" max="5" width="10.57421875" style="1" customWidth="1"/>
    <col min="6" max="6" width="9.8515625" style="1" customWidth="1"/>
    <col min="7" max="7" width="12.7109375" style="1" customWidth="1"/>
    <col min="8" max="23" width="0" style="1" hidden="1" customWidth="1"/>
    <col min="24" max="28" width="8.7109375" style="1" customWidth="1"/>
    <col min="29" max="29" width="0" style="1" hidden="1" customWidth="1"/>
    <col min="30" max="30" width="8.7109375" style="1" customWidth="1"/>
    <col min="31" max="41" width="0" style="1" hidden="1" customWidth="1"/>
    <col min="42" max="16384" width="8.7109375" style="1" customWidth="1"/>
  </cols>
  <sheetData>
    <row r="1" spans="1:33" ht="15.75" customHeight="1">
      <c r="A1" s="231" t="s">
        <v>183</v>
      </c>
      <c r="B1" s="231"/>
      <c r="C1" s="231"/>
      <c r="D1" s="231"/>
      <c r="E1" s="231"/>
      <c r="F1" s="231"/>
      <c r="G1" s="231"/>
      <c r="AG1" s="1" t="s">
        <v>187</v>
      </c>
    </row>
    <row r="2" spans="1:33" ht="24.75" customHeight="1">
      <c r="A2" s="133" t="s">
        <v>184</v>
      </c>
      <c r="B2" s="134" t="s">
        <v>5</v>
      </c>
      <c r="C2" s="232" t="s">
        <v>6</v>
      </c>
      <c r="D2" s="232"/>
      <c r="E2" s="232"/>
      <c r="F2" s="232"/>
      <c r="G2" s="232"/>
      <c r="AG2" s="1" t="s">
        <v>188</v>
      </c>
    </row>
    <row r="3" spans="1:33" ht="24.75" customHeight="1">
      <c r="A3" s="133" t="s">
        <v>185</v>
      </c>
      <c r="B3" s="134" t="s">
        <v>52</v>
      </c>
      <c r="C3" s="232" t="s">
        <v>53</v>
      </c>
      <c r="D3" s="232"/>
      <c r="E3" s="232"/>
      <c r="F3" s="232"/>
      <c r="G3" s="232"/>
      <c r="AC3" s="138" t="s">
        <v>188</v>
      </c>
      <c r="AG3" s="1" t="s">
        <v>190</v>
      </c>
    </row>
    <row r="4" spans="1:33" ht="24.75" customHeight="1">
      <c r="A4" s="139" t="s">
        <v>186</v>
      </c>
      <c r="B4" s="140" t="s">
        <v>54</v>
      </c>
      <c r="C4" s="233" t="s">
        <v>53</v>
      </c>
      <c r="D4" s="233"/>
      <c r="E4" s="233"/>
      <c r="F4" s="233"/>
      <c r="G4" s="233"/>
      <c r="AG4" s="1" t="s">
        <v>191</v>
      </c>
    </row>
    <row r="5" ht="12.75">
      <c r="D5" s="141"/>
    </row>
    <row r="6" spans="1:23" ht="318.75">
      <c r="A6" s="142" t="s">
        <v>192</v>
      </c>
      <c r="B6" s="143" t="s">
        <v>193</v>
      </c>
      <c r="C6" s="143" t="s">
        <v>194</v>
      </c>
      <c r="D6" s="144" t="s">
        <v>195</v>
      </c>
      <c r="E6" s="142" t="s">
        <v>196</v>
      </c>
      <c r="F6" s="145" t="s">
        <v>197</v>
      </c>
      <c r="G6" s="142" t="s">
        <v>14</v>
      </c>
      <c r="H6" s="146" t="s">
        <v>198</v>
      </c>
      <c r="I6" s="146" t="s">
        <v>199</v>
      </c>
      <c r="J6" s="146" t="s">
        <v>200</v>
      </c>
      <c r="K6" s="146" t="s">
        <v>201</v>
      </c>
      <c r="L6" s="146" t="s">
        <v>202</v>
      </c>
      <c r="M6" s="146" t="s">
        <v>203</v>
      </c>
      <c r="N6" s="146" t="s">
        <v>204</v>
      </c>
      <c r="O6" s="146" t="s">
        <v>205</v>
      </c>
      <c r="P6" s="146" t="s">
        <v>206</v>
      </c>
      <c r="Q6" s="146" t="s">
        <v>207</v>
      </c>
      <c r="R6" s="146" t="s">
        <v>208</v>
      </c>
      <c r="S6" s="146" t="s">
        <v>209</v>
      </c>
      <c r="T6" s="146" t="s">
        <v>210</v>
      </c>
      <c r="U6" s="146" t="s">
        <v>211</v>
      </c>
      <c r="V6" s="146" t="s">
        <v>212</v>
      </c>
      <c r="W6" s="146" t="s">
        <v>213</v>
      </c>
    </row>
    <row r="7" spans="1:23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33" ht="12.75">
      <c r="A8" s="149" t="s">
        <v>214</v>
      </c>
      <c r="B8" s="150" t="s">
        <v>86</v>
      </c>
      <c r="C8" s="151" t="s">
        <v>87</v>
      </c>
      <c r="D8" s="152"/>
      <c r="E8" s="153"/>
      <c r="F8" s="154"/>
      <c r="G8" s="155">
        <f>SUMIF(AG9:AG12,"&lt;&gt;NOR",G9:G12)</f>
        <v>0</v>
      </c>
      <c r="H8" s="156"/>
      <c r="I8" s="156">
        <f>SUM(I9:I12)</f>
        <v>0</v>
      </c>
      <c r="J8" s="156"/>
      <c r="K8" s="156">
        <f>SUM(K9:K12)</f>
        <v>0</v>
      </c>
      <c r="L8" s="156"/>
      <c r="M8" s="156">
        <f>SUM(M9:M12)</f>
        <v>0</v>
      </c>
      <c r="N8" s="156"/>
      <c r="O8" s="156">
        <f>SUM(O9:O12)</f>
        <v>9.78</v>
      </c>
      <c r="P8" s="156"/>
      <c r="Q8" s="156">
        <f>SUM(Q9:Q12)</f>
        <v>0</v>
      </c>
      <c r="R8" s="156"/>
      <c r="S8" s="156"/>
      <c r="T8" s="156"/>
      <c r="U8" s="156"/>
      <c r="V8" s="156">
        <f>SUM(V9:V12)</f>
        <v>2.78</v>
      </c>
      <c r="W8" s="156"/>
      <c r="AG8" s="1" t="s">
        <v>215</v>
      </c>
    </row>
    <row r="9" spans="1:60" ht="22.5" outlineLevel="1">
      <c r="A9" s="157">
        <v>1</v>
      </c>
      <c r="B9" s="158" t="s">
        <v>2657</v>
      </c>
      <c r="C9" s="159" t="s">
        <v>2658</v>
      </c>
      <c r="D9" s="160" t="s">
        <v>288</v>
      </c>
      <c r="E9" s="161">
        <v>120.75</v>
      </c>
      <c r="F9" s="162"/>
      <c r="G9" s="163">
        <f>ROUND(E9*F9,2)</f>
        <v>0</v>
      </c>
      <c r="H9" s="164"/>
      <c r="I9" s="165">
        <f>ROUND(E9*H9,2)</f>
        <v>0</v>
      </c>
      <c r="J9" s="164"/>
      <c r="K9" s="165">
        <f>ROUND(E9*J9,2)</f>
        <v>0</v>
      </c>
      <c r="L9" s="165">
        <v>21</v>
      </c>
      <c r="M9" s="165">
        <f>G9*(1+L9/100)</f>
        <v>0</v>
      </c>
      <c r="N9" s="165">
        <v>0.08096</v>
      </c>
      <c r="O9" s="165">
        <f>ROUND(E9*N9,2)</f>
        <v>9.78</v>
      </c>
      <c r="P9" s="165">
        <v>0</v>
      </c>
      <c r="Q9" s="165">
        <f>ROUND(E9*P9,2)</f>
        <v>0</v>
      </c>
      <c r="R9" s="165"/>
      <c r="S9" s="165" t="s">
        <v>243</v>
      </c>
      <c r="T9" s="165" t="s">
        <v>295</v>
      </c>
      <c r="U9" s="165">
        <v>0.023</v>
      </c>
      <c r="V9" s="165">
        <f>ROUND(E9*U9,2)</f>
        <v>2.78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265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2.5" outlineLevel="1">
      <c r="A10" s="157">
        <v>2</v>
      </c>
      <c r="B10" s="158" t="s">
        <v>2659</v>
      </c>
      <c r="C10" s="159" t="s">
        <v>2660</v>
      </c>
      <c r="D10" s="160" t="s">
        <v>288</v>
      </c>
      <c r="E10" s="161">
        <v>115</v>
      </c>
      <c r="F10" s="162"/>
      <c r="G10" s="163">
        <f>ROUND(E10*F10,2)</f>
        <v>0</v>
      </c>
      <c r="H10" s="164"/>
      <c r="I10" s="165">
        <f>ROUND(E10*H10,2)</f>
        <v>0</v>
      </c>
      <c r="J10" s="164"/>
      <c r="K10" s="165">
        <f>ROUND(E10*J10,2)</f>
        <v>0</v>
      </c>
      <c r="L10" s="165">
        <v>21</v>
      </c>
      <c r="M10" s="165">
        <f>G10*(1+L10/100)</f>
        <v>0</v>
      </c>
      <c r="N10" s="165">
        <v>0</v>
      </c>
      <c r="O10" s="165">
        <f>ROUND(E10*N10,2)</f>
        <v>0</v>
      </c>
      <c r="P10" s="165">
        <v>0</v>
      </c>
      <c r="Q10" s="165">
        <f>ROUND(E10*P10,2)</f>
        <v>0</v>
      </c>
      <c r="R10" s="165"/>
      <c r="S10" s="165" t="s">
        <v>243</v>
      </c>
      <c r="T10" s="165" t="s">
        <v>221</v>
      </c>
      <c r="U10" s="165">
        <v>0</v>
      </c>
      <c r="V10" s="165">
        <f>ROUND(E10*U10,2)</f>
        <v>0</v>
      </c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282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22.5" outlineLevel="1">
      <c r="A11" s="157">
        <v>3</v>
      </c>
      <c r="B11" s="158" t="s">
        <v>2661</v>
      </c>
      <c r="C11" s="159" t="s">
        <v>2662</v>
      </c>
      <c r="D11" s="160" t="s">
        <v>288</v>
      </c>
      <c r="E11" s="161">
        <v>115</v>
      </c>
      <c r="F11" s="162"/>
      <c r="G11" s="163">
        <f>ROUND(E11*F11,2)</f>
        <v>0</v>
      </c>
      <c r="H11" s="164"/>
      <c r="I11" s="165">
        <f>ROUND(E11*H11,2)</f>
        <v>0</v>
      </c>
      <c r="J11" s="164"/>
      <c r="K11" s="165">
        <f>ROUND(E11*J11,2)</f>
        <v>0</v>
      </c>
      <c r="L11" s="165">
        <v>21</v>
      </c>
      <c r="M11" s="165">
        <f>G11*(1+L11/100)</f>
        <v>0</v>
      </c>
      <c r="N11" s="165">
        <v>0</v>
      </c>
      <c r="O11" s="165">
        <f>ROUND(E11*N11,2)</f>
        <v>0</v>
      </c>
      <c r="P11" s="165">
        <v>0</v>
      </c>
      <c r="Q11" s="165">
        <f>ROUND(E11*P11,2)</f>
        <v>0</v>
      </c>
      <c r="R11" s="165"/>
      <c r="S11" s="165" t="s">
        <v>243</v>
      </c>
      <c r="T11" s="165" t="s">
        <v>221</v>
      </c>
      <c r="U11" s="165">
        <v>0</v>
      </c>
      <c r="V11" s="165">
        <f>ROUND(E11*U11,2)</f>
        <v>0</v>
      </c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282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57">
        <v>4</v>
      </c>
      <c r="B12" s="158" t="s">
        <v>2663</v>
      </c>
      <c r="C12" s="159" t="s">
        <v>2664</v>
      </c>
      <c r="D12" s="160" t="s">
        <v>288</v>
      </c>
      <c r="E12" s="161">
        <v>115</v>
      </c>
      <c r="F12" s="162"/>
      <c r="G12" s="163">
        <f>ROUND(E12*F12,2)</f>
        <v>0</v>
      </c>
      <c r="H12" s="164"/>
      <c r="I12" s="165">
        <f>ROUND(E12*H12,2)</f>
        <v>0</v>
      </c>
      <c r="J12" s="164"/>
      <c r="K12" s="165">
        <f>ROUND(E12*J12,2)</f>
        <v>0</v>
      </c>
      <c r="L12" s="165">
        <v>21</v>
      </c>
      <c r="M12" s="165">
        <f>G12*(1+L12/100)</f>
        <v>0</v>
      </c>
      <c r="N12" s="165">
        <v>0</v>
      </c>
      <c r="O12" s="165">
        <f>ROUND(E12*N12,2)</f>
        <v>0</v>
      </c>
      <c r="P12" s="165">
        <v>0</v>
      </c>
      <c r="Q12" s="165">
        <f>ROUND(E12*P12,2)</f>
        <v>0</v>
      </c>
      <c r="R12" s="165"/>
      <c r="S12" s="165" t="s">
        <v>243</v>
      </c>
      <c r="T12" s="165" t="s">
        <v>221</v>
      </c>
      <c r="U12" s="165">
        <v>0</v>
      </c>
      <c r="V12" s="165">
        <f>ROUND(E12*U12,2)</f>
        <v>0</v>
      </c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282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33" ht="12.75">
      <c r="A13" s="149" t="s">
        <v>214</v>
      </c>
      <c r="B13" s="150" t="s">
        <v>102</v>
      </c>
      <c r="C13" s="151" t="s">
        <v>103</v>
      </c>
      <c r="D13" s="152"/>
      <c r="E13" s="153"/>
      <c r="F13" s="154"/>
      <c r="G13" s="155">
        <f>SUMIF(AG14:AG19,"&lt;&gt;NOR",G14:G19)</f>
        <v>0</v>
      </c>
      <c r="H13" s="156"/>
      <c r="I13" s="156">
        <f>SUM(I14:I19)</f>
        <v>0</v>
      </c>
      <c r="J13" s="156"/>
      <c r="K13" s="156">
        <f>SUM(K14:K19)</f>
        <v>0</v>
      </c>
      <c r="L13" s="156"/>
      <c r="M13" s="156">
        <f>SUM(M14:M19)</f>
        <v>0</v>
      </c>
      <c r="N13" s="156"/>
      <c r="O13" s="156">
        <f>SUM(O14:O19)</f>
        <v>0</v>
      </c>
      <c r="P13" s="156"/>
      <c r="Q13" s="156">
        <f>SUM(Q14:Q19)</f>
        <v>0</v>
      </c>
      <c r="R13" s="156"/>
      <c r="S13" s="156"/>
      <c r="T13" s="156"/>
      <c r="U13" s="156"/>
      <c r="V13" s="156">
        <f>SUM(V14:V19)</f>
        <v>0</v>
      </c>
      <c r="W13" s="156"/>
      <c r="AG13" s="1" t="s">
        <v>215</v>
      </c>
    </row>
    <row r="14" spans="1:60" ht="12.75" outlineLevel="1">
      <c r="A14" s="157">
        <v>5</v>
      </c>
      <c r="B14" s="158" t="s">
        <v>2665</v>
      </c>
      <c r="C14" s="159" t="s">
        <v>2666</v>
      </c>
      <c r="D14" s="160" t="s">
        <v>2667</v>
      </c>
      <c r="E14" s="161">
        <v>1</v>
      </c>
      <c r="F14" s="162"/>
      <c r="G14" s="163">
        <f aca="true" t="shared" si="0" ref="G14:G19">ROUND(E14*F14,2)</f>
        <v>0</v>
      </c>
      <c r="H14" s="164"/>
      <c r="I14" s="165">
        <f aca="true" t="shared" si="1" ref="I14:I19">ROUND(E14*H14,2)</f>
        <v>0</v>
      </c>
      <c r="J14" s="164"/>
      <c r="K14" s="165">
        <f aca="true" t="shared" si="2" ref="K14:K19">ROUND(E14*J14,2)</f>
        <v>0</v>
      </c>
      <c r="L14" s="165">
        <v>21</v>
      </c>
      <c r="M14" s="165">
        <f aca="true" t="shared" si="3" ref="M14:M19">G14*(1+L14/100)</f>
        <v>0</v>
      </c>
      <c r="N14" s="165">
        <v>0</v>
      </c>
      <c r="O14" s="165">
        <f aca="true" t="shared" si="4" ref="O14:O19">ROUND(E14*N14,2)</f>
        <v>0</v>
      </c>
      <c r="P14" s="165">
        <v>0</v>
      </c>
      <c r="Q14" s="165">
        <f aca="true" t="shared" si="5" ref="Q14:Q19">ROUND(E14*P14,2)</f>
        <v>0</v>
      </c>
      <c r="R14" s="165"/>
      <c r="S14" s="165" t="s">
        <v>243</v>
      </c>
      <c r="T14" s="165" t="s">
        <v>221</v>
      </c>
      <c r="U14" s="165">
        <v>0</v>
      </c>
      <c r="V14" s="165">
        <f aca="true" t="shared" si="6" ref="V14:V19">ROUND(E14*U14,2)</f>
        <v>0</v>
      </c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282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22.5" outlineLevel="1">
      <c r="A15" s="157">
        <v>6</v>
      </c>
      <c r="B15" s="158" t="s">
        <v>2668</v>
      </c>
      <c r="C15" s="159" t="s">
        <v>2669</v>
      </c>
      <c r="D15" s="160" t="s">
        <v>2670</v>
      </c>
      <c r="E15" s="161">
        <v>1</v>
      </c>
      <c r="F15" s="162"/>
      <c r="G15" s="163">
        <f t="shared" si="0"/>
        <v>0</v>
      </c>
      <c r="H15" s="164"/>
      <c r="I15" s="165">
        <f t="shared" si="1"/>
        <v>0</v>
      </c>
      <c r="J15" s="164"/>
      <c r="K15" s="165">
        <f t="shared" si="2"/>
        <v>0</v>
      </c>
      <c r="L15" s="165">
        <v>21</v>
      </c>
      <c r="M15" s="165">
        <f t="shared" si="3"/>
        <v>0</v>
      </c>
      <c r="N15" s="165">
        <v>0</v>
      </c>
      <c r="O15" s="165">
        <f t="shared" si="4"/>
        <v>0</v>
      </c>
      <c r="P15" s="165">
        <v>0</v>
      </c>
      <c r="Q15" s="165">
        <f t="shared" si="5"/>
        <v>0</v>
      </c>
      <c r="R15" s="165"/>
      <c r="S15" s="165" t="s">
        <v>243</v>
      </c>
      <c r="T15" s="165" t="s">
        <v>221</v>
      </c>
      <c r="U15" s="165">
        <v>0</v>
      </c>
      <c r="V15" s="165">
        <f t="shared" si="6"/>
        <v>0</v>
      </c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282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22.5" outlineLevel="1">
      <c r="A16" s="157">
        <v>7</v>
      </c>
      <c r="B16" s="158" t="s">
        <v>2671</v>
      </c>
      <c r="C16" s="159" t="s">
        <v>2672</v>
      </c>
      <c r="D16" s="160" t="s">
        <v>2670</v>
      </c>
      <c r="E16" s="161">
        <v>1</v>
      </c>
      <c r="F16" s="162"/>
      <c r="G16" s="163">
        <f t="shared" si="0"/>
        <v>0</v>
      </c>
      <c r="H16" s="164"/>
      <c r="I16" s="165">
        <f t="shared" si="1"/>
        <v>0</v>
      </c>
      <c r="J16" s="164"/>
      <c r="K16" s="165">
        <f t="shared" si="2"/>
        <v>0</v>
      </c>
      <c r="L16" s="165">
        <v>21</v>
      </c>
      <c r="M16" s="165">
        <f t="shared" si="3"/>
        <v>0</v>
      </c>
      <c r="N16" s="165">
        <v>0</v>
      </c>
      <c r="O16" s="165">
        <f t="shared" si="4"/>
        <v>0</v>
      </c>
      <c r="P16" s="165">
        <v>0</v>
      </c>
      <c r="Q16" s="165">
        <f t="shared" si="5"/>
        <v>0</v>
      </c>
      <c r="R16" s="165"/>
      <c r="S16" s="165" t="s">
        <v>243</v>
      </c>
      <c r="T16" s="165" t="s">
        <v>221</v>
      </c>
      <c r="U16" s="165">
        <v>0</v>
      </c>
      <c r="V16" s="165">
        <f t="shared" si="6"/>
        <v>0</v>
      </c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282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22.5" outlineLevel="1">
      <c r="A17" s="157">
        <v>8</v>
      </c>
      <c r="B17" s="158" t="s">
        <v>2673</v>
      </c>
      <c r="C17" s="159" t="s">
        <v>2674</v>
      </c>
      <c r="D17" s="160" t="s">
        <v>1271</v>
      </c>
      <c r="E17" s="161">
        <v>2</v>
      </c>
      <c r="F17" s="162"/>
      <c r="G17" s="163">
        <f t="shared" si="0"/>
        <v>0</v>
      </c>
      <c r="H17" s="164"/>
      <c r="I17" s="165">
        <f t="shared" si="1"/>
        <v>0</v>
      </c>
      <c r="J17" s="164"/>
      <c r="K17" s="165">
        <f t="shared" si="2"/>
        <v>0</v>
      </c>
      <c r="L17" s="165">
        <v>21</v>
      </c>
      <c r="M17" s="165">
        <f t="shared" si="3"/>
        <v>0</v>
      </c>
      <c r="N17" s="165">
        <v>0</v>
      </c>
      <c r="O17" s="165">
        <f t="shared" si="4"/>
        <v>0</v>
      </c>
      <c r="P17" s="165">
        <v>0</v>
      </c>
      <c r="Q17" s="165">
        <f t="shared" si="5"/>
        <v>0</v>
      </c>
      <c r="R17" s="165"/>
      <c r="S17" s="165" t="s">
        <v>243</v>
      </c>
      <c r="T17" s="165" t="s">
        <v>221</v>
      </c>
      <c r="U17" s="165">
        <v>0</v>
      </c>
      <c r="V17" s="165">
        <f t="shared" si="6"/>
        <v>0</v>
      </c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282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22.5" outlineLevel="1">
      <c r="A18" s="157">
        <v>9</v>
      </c>
      <c r="B18" s="158" t="s">
        <v>2675</v>
      </c>
      <c r="C18" s="159" t="s">
        <v>2676</v>
      </c>
      <c r="D18" s="160" t="s">
        <v>1271</v>
      </c>
      <c r="E18" s="161">
        <v>2</v>
      </c>
      <c r="F18" s="162"/>
      <c r="G18" s="163">
        <f t="shared" si="0"/>
        <v>0</v>
      </c>
      <c r="H18" s="164"/>
      <c r="I18" s="165">
        <f t="shared" si="1"/>
        <v>0</v>
      </c>
      <c r="J18" s="164"/>
      <c r="K18" s="165">
        <f t="shared" si="2"/>
        <v>0</v>
      </c>
      <c r="L18" s="165">
        <v>21</v>
      </c>
      <c r="M18" s="165">
        <f t="shared" si="3"/>
        <v>0</v>
      </c>
      <c r="N18" s="165">
        <v>0</v>
      </c>
      <c r="O18" s="165">
        <f t="shared" si="4"/>
        <v>0</v>
      </c>
      <c r="P18" s="165">
        <v>0</v>
      </c>
      <c r="Q18" s="165">
        <f t="shared" si="5"/>
        <v>0</v>
      </c>
      <c r="R18" s="165"/>
      <c r="S18" s="165" t="s">
        <v>243</v>
      </c>
      <c r="T18" s="165" t="s">
        <v>221</v>
      </c>
      <c r="U18" s="165">
        <v>0</v>
      </c>
      <c r="V18" s="165">
        <f t="shared" si="6"/>
        <v>0</v>
      </c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282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22.5" outlineLevel="1">
      <c r="A19" s="157">
        <v>10</v>
      </c>
      <c r="B19" s="158" t="s">
        <v>2677</v>
      </c>
      <c r="C19" s="159" t="s">
        <v>2678</v>
      </c>
      <c r="D19" s="160" t="s">
        <v>288</v>
      </c>
      <c r="E19" s="161">
        <v>200</v>
      </c>
      <c r="F19" s="162"/>
      <c r="G19" s="163">
        <f t="shared" si="0"/>
        <v>0</v>
      </c>
      <c r="H19" s="164"/>
      <c r="I19" s="165">
        <f t="shared" si="1"/>
        <v>0</v>
      </c>
      <c r="J19" s="164"/>
      <c r="K19" s="165">
        <f t="shared" si="2"/>
        <v>0</v>
      </c>
      <c r="L19" s="165">
        <v>21</v>
      </c>
      <c r="M19" s="165">
        <f t="shared" si="3"/>
        <v>0</v>
      </c>
      <c r="N19" s="165">
        <v>0</v>
      </c>
      <c r="O19" s="165">
        <f t="shared" si="4"/>
        <v>0</v>
      </c>
      <c r="P19" s="165">
        <v>0</v>
      </c>
      <c r="Q19" s="165">
        <f t="shared" si="5"/>
        <v>0</v>
      </c>
      <c r="R19" s="165"/>
      <c r="S19" s="165" t="s">
        <v>243</v>
      </c>
      <c r="T19" s="165" t="s">
        <v>221</v>
      </c>
      <c r="U19" s="165">
        <v>0</v>
      </c>
      <c r="V19" s="165">
        <f t="shared" si="6"/>
        <v>0</v>
      </c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282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33" ht="12.75">
      <c r="A20" s="149" t="s">
        <v>214</v>
      </c>
      <c r="B20" s="150" t="s">
        <v>114</v>
      </c>
      <c r="C20" s="151" t="s">
        <v>115</v>
      </c>
      <c r="D20" s="152"/>
      <c r="E20" s="153"/>
      <c r="F20" s="154"/>
      <c r="G20" s="155">
        <f>SUMIF(AG21:AG21,"&lt;&gt;NOR",G21:G21)</f>
        <v>0</v>
      </c>
      <c r="H20" s="156"/>
      <c r="I20" s="156">
        <f>SUM(I21:I21)</f>
        <v>0</v>
      </c>
      <c r="J20" s="156"/>
      <c r="K20" s="156">
        <f>SUM(K21:K21)</f>
        <v>0</v>
      </c>
      <c r="L20" s="156"/>
      <c r="M20" s="156">
        <f>SUM(M21:M21)</f>
        <v>0</v>
      </c>
      <c r="N20" s="156"/>
      <c r="O20" s="156">
        <f>SUM(O21:O21)</f>
        <v>0</v>
      </c>
      <c r="P20" s="156"/>
      <c r="Q20" s="156">
        <f>SUM(Q21:Q21)</f>
        <v>0</v>
      </c>
      <c r="R20" s="156"/>
      <c r="S20" s="156"/>
      <c r="T20" s="156"/>
      <c r="U20" s="156"/>
      <c r="V20" s="156">
        <f>SUM(V21:V21)</f>
        <v>0</v>
      </c>
      <c r="W20" s="156"/>
      <c r="AG20" s="1" t="s">
        <v>215</v>
      </c>
    </row>
    <row r="21" spans="1:60" ht="12.75" outlineLevel="1">
      <c r="A21" s="167">
        <v>11</v>
      </c>
      <c r="B21" s="168" t="s">
        <v>2679</v>
      </c>
      <c r="C21" s="169" t="s">
        <v>2680</v>
      </c>
      <c r="D21" s="170" t="s">
        <v>366</v>
      </c>
      <c r="E21" s="171">
        <v>38.54054</v>
      </c>
      <c r="F21" s="172"/>
      <c r="G21" s="173">
        <f>ROUND(E21*F21,2)</f>
        <v>0</v>
      </c>
      <c r="H21" s="164"/>
      <c r="I21" s="165">
        <f>ROUND(E21*H21,2)</f>
        <v>0</v>
      </c>
      <c r="J21" s="164"/>
      <c r="K21" s="165">
        <f>ROUND(E21*J21,2)</f>
        <v>0</v>
      </c>
      <c r="L21" s="165">
        <v>21</v>
      </c>
      <c r="M21" s="165">
        <f>G21*(1+L21/100)</f>
        <v>0</v>
      </c>
      <c r="N21" s="165">
        <v>0</v>
      </c>
      <c r="O21" s="165">
        <f>ROUND(E21*N21,2)</f>
        <v>0</v>
      </c>
      <c r="P21" s="165">
        <v>0</v>
      </c>
      <c r="Q21" s="165">
        <f>ROUND(E21*P21,2)</f>
        <v>0</v>
      </c>
      <c r="R21" s="165"/>
      <c r="S21" s="165" t="s">
        <v>243</v>
      </c>
      <c r="T21" s="165" t="s">
        <v>221</v>
      </c>
      <c r="U21" s="165">
        <v>0</v>
      </c>
      <c r="V21" s="165">
        <f>ROUND(E21*U21,2)</f>
        <v>0</v>
      </c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282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32" ht="12.75">
      <c r="A22" s="131"/>
      <c r="B22" s="135"/>
      <c r="C22" s="174"/>
      <c r="D22" s="137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AE22" s="1">
        <v>15</v>
      </c>
      <c r="AF22" s="1">
        <v>21</v>
      </c>
    </row>
    <row r="23" spans="1:33" ht="12.75">
      <c r="A23" s="175"/>
      <c r="B23" s="176" t="s">
        <v>14</v>
      </c>
      <c r="C23" s="177"/>
      <c r="D23" s="178"/>
      <c r="E23" s="179"/>
      <c r="F23" s="179"/>
      <c r="G23" s="180">
        <f>G8+G13+G20</f>
        <v>0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AE23" s="1">
        <f>SUMIF(L7:L21,AE22,G7:G21)</f>
        <v>0</v>
      </c>
      <c r="AF23" s="1">
        <f>SUMIF(L7:L21,AF22,G7:G21)</f>
        <v>0</v>
      </c>
      <c r="AG23" s="1" t="s">
        <v>258</v>
      </c>
    </row>
    <row r="24" spans="1:23" ht="12.75">
      <c r="A24" s="131"/>
      <c r="B24" s="135"/>
      <c r="C24" s="174"/>
      <c r="D24" s="137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</row>
    <row r="25" spans="1:23" ht="12.75">
      <c r="A25" s="131"/>
      <c r="B25" s="135"/>
      <c r="C25" s="174"/>
      <c r="D25" s="137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spans="1:23" ht="12.75">
      <c r="A26" s="234" t="s">
        <v>259</v>
      </c>
      <c r="B26" s="234"/>
      <c r="C26" s="234"/>
      <c r="D26" s="137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</row>
    <row r="27" spans="1:33" ht="12.75">
      <c r="A27" s="235"/>
      <c r="B27" s="235"/>
      <c r="C27" s="235"/>
      <c r="D27" s="235"/>
      <c r="E27" s="235"/>
      <c r="F27" s="235"/>
      <c r="G27" s="235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AG27" s="1" t="s">
        <v>260</v>
      </c>
    </row>
    <row r="28" spans="1:23" ht="12.75">
      <c r="A28" s="235"/>
      <c r="B28" s="235"/>
      <c r="C28" s="235"/>
      <c r="D28" s="235"/>
      <c r="E28" s="235"/>
      <c r="F28" s="235"/>
      <c r="G28" s="235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</row>
    <row r="29" spans="1:23" ht="12.75">
      <c r="A29" s="235"/>
      <c r="B29" s="235"/>
      <c r="C29" s="235"/>
      <c r="D29" s="235"/>
      <c r="E29" s="235"/>
      <c r="F29" s="235"/>
      <c r="G29" s="235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  <row r="30" spans="1:23" ht="12.75">
      <c r="A30" s="235"/>
      <c r="B30" s="235"/>
      <c r="C30" s="235"/>
      <c r="D30" s="235"/>
      <c r="E30" s="235"/>
      <c r="F30" s="235"/>
      <c r="G30" s="235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</row>
    <row r="31" spans="1:23" ht="12.75">
      <c r="A31" s="235"/>
      <c r="B31" s="235"/>
      <c r="C31" s="235"/>
      <c r="D31" s="235"/>
      <c r="E31" s="235"/>
      <c r="F31" s="235"/>
      <c r="G31" s="235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</row>
    <row r="32" spans="1:23" ht="12.75">
      <c r="A32" s="131"/>
      <c r="B32" s="135"/>
      <c r="C32" s="174"/>
      <c r="D32" s="137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</row>
    <row r="33" spans="3:33" ht="12.75">
      <c r="C33" s="181"/>
      <c r="D33" s="141"/>
      <c r="AG33" s="1" t="s">
        <v>261</v>
      </c>
    </row>
    <row r="34" ht="12.75">
      <c r="D34" s="141"/>
    </row>
    <row r="35" ht="12.75">
      <c r="D35" s="141"/>
    </row>
    <row r="36" ht="12.75">
      <c r="D36" s="141"/>
    </row>
    <row r="37" ht="12.75">
      <c r="D37" s="141"/>
    </row>
    <row r="38" ht="12.75">
      <c r="D38" s="141"/>
    </row>
    <row r="39" ht="12.75">
      <c r="D39" s="141"/>
    </row>
    <row r="40" ht="12.75">
      <c r="D40" s="141"/>
    </row>
    <row r="41" ht="12.75">
      <c r="D41" s="141"/>
    </row>
    <row r="42" ht="12.75">
      <c r="D42" s="141"/>
    </row>
    <row r="43" ht="12.75">
      <c r="D43" s="141"/>
    </row>
    <row r="44" ht="12.75">
      <c r="D44" s="141"/>
    </row>
    <row r="45" ht="12.75">
      <c r="D45" s="141"/>
    </row>
    <row r="46" ht="12.75">
      <c r="D46" s="141"/>
    </row>
    <row r="47" ht="12.75">
      <c r="D47" s="141"/>
    </row>
    <row r="48" ht="12.75">
      <c r="D48" s="141"/>
    </row>
    <row r="49" ht="12.75">
      <c r="D49" s="141"/>
    </row>
    <row r="50" ht="12.75">
      <c r="D50" s="141"/>
    </row>
    <row r="51" ht="12.75">
      <c r="D51" s="141"/>
    </row>
    <row r="52" ht="12.75">
      <c r="D52" s="141"/>
    </row>
    <row r="53" ht="12.75">
      <c r="D53" s="141"/>
    </row>
    <row r="54" ht="12.75">
      <c r="D54" s="141"/>
    </row>
    <row r="55" ht="12.75">
      <c r="D55" s="141"/>
    </row>
    <row r="56" ht="12.75">
      <c r="D56" s="141"/>
    </row>
    <row r="57" ht="12.75">
      <c r="D57" s="141"/>
    </row>
    <row r="58" ht="12.75">
      <c r="D58" s="141"/>
    </row>
    <row r="59" ht="12.75">
      <c r="D59" s="141"/>
    </row>
    <row r="60" ht="12.75">
      <c r="D60" s="141"/>
    </row>
    <row r="61" ht="12.75">
      <c r="D61" s="141"/>
    </row>
    <row r="62" ht="12.75">
      <c r="D62" s="141"/>
    </row>
    <row r="63" ht="12.75">
      <c r="D63" s="141"/>
    </row>
    <row r="64" ht="12.75">
      <c r="D64" s="141"/>
    </row>
    <row r="65" ht="12.75">
      <c r="D65" s="141"/>
    </row>
    <row r="66" ht="12.75">
      <c r="D66" s="141"/>
    </row>
    <row r="67" ht="12.75">
      <c r="D67" s="141"/>
    </row>
    <row r="68" ht="12.75">
      <c r="D68" s="141"/>
    </row>
    <row r="69" ht="12.75">
      <c r="D69" s="141"/>
    </row>
    <row r="70" ht="12.75">
      <c r="D70" s="141"/>
    </row>
    <row r="71" ht="12.75">
      <c r="D71" s="141"/>
    </row>
    <row r="72" ht="12.75">
      <c r="D72" s="141"/>
    </row>
    <row r="73" ht="12.75">
      <c r="D73" s="141"/>
    </row>
    <row r="74" ht="12.75">
      <c r="D74" s="141"/>
    </row>
    <row r="75" ht="12.75">
      <c r="D75" s="141"/>
    </row>
    <row r="76" ht="12.75">
      <c r="D76" s="141"/>
    </row>
    <row r="77" ht="12.75">
      <c r="D77" s="141"/>
    </row>
    <row r="78" ht="12.75">
      <c r="D78" s="141"/>
    </row>
    <row r="79" ht="12.75">
      <c r="D79" s="141"/>
    </row>
    <row r="80" ht="12.75">
      <c r="D80" s="141"/>
    </row>
    <row r="81" ht="12.75">
      <c r="D81" s="141"/>
    </row>
    <row r="82" ht="12.75">
      <c r="D82" s="141"/>
    </row>
    <row r="83" ht="12.75">
      <c r="D83" s="141"/>
    </row>
    <row r="84" ht="12.75">
      <c r="D84" s="141"/>
    </row>
    <row r="85" ht="12.75">
      <c r="D85" s="141"/>
    </row>
    <row r="86" ht="12.75">
      <c r="D86" s="141"/>
    </row>
    <row r="87" ht="12.75">
      <c r="D87" s="141"/>
    </row>
    <row r="88" ht="12.75">
      <c r="D88" s="141"/>
    </row>
    <row r="89" ht="12.75">
      <c r="D89" s="141"/>
    </row>
    <row r="90" ht="12.75">
      <c r="D90" s="141"/>
    </row>
    <row r="91" ht="12.75">
      <c r="D91" s="141"/>
    </row>
    <row r="92" ht="12.75">
      <c r="D92" s="141"/>
    </row>
    <row r="93" ht="12.75">
      <c r="D93" s="141"/>
    </row>
    <row r="94" ht="12.75">
      <c r="D94" s="141"/>
    </row>
    <row r="95" ht="12.75">
      <c r="D95" s="141"/>
    </row>
    <row r="96" ht="12.75">
      <c r="D96" s="141"/>
    </row>
    <row r="97" ht="12.75">
      <c r="D97" s="141"/>
    </row>
    <row r="98" ht="12.75">
      <c r="D98" s="141"/>
    </row>
    <row r="99" ht="12.75">
      <c r="D99" s="141"/>
    </row>
    <row r="100" ht="12.75">
      <c r="D100" s="141"/>
    </row>
    <row r="101" ht="12.75">
      <c r="D101" s="141"/>
    </row>
    <row r="102" ht="12.75">
      <c r="D102" s="141"/>
    </row>
    <row r="103" ht="12.75">
      <c r="D103" s="141"/>
    </row>
    <row r="104" ht="12.75">
      <c r="D104" s="141"/>
    </row>
    <row r="105" ht="12.75">
      <c r="D105" s="141"/>
    </row>
    <row r="106" ht="12.75">
      <c r="D106" s="141"/>
    </row>
    <row r="107" ht="12.75">
      <c r="D107" s="141"/>
    </row>
    <row r="108" ht="12.75">
      <c r="D108" s="141"/>
    </row>
    <row r="109" ht="12.75">
      <c r="D109" s="141"/>
    </row>
    <row r="110" ht="12.75">
      <c r="D110" s="141"/>
    </row>
    <row r="111" ht="12.75">
      <c r="D111" s="141"/>
    </row>
    <row r="112" ht="12.75">
      <c r="D112" s="141"/>
    </row>
    <row r="113" ht="12.75">
      <c r="D113" s="141"/>
    </row>
    <row r="114" ht="12.75">
      <c r="D114" s="141"/>
    </row>
    <row r="115" ht="12.75">
      <c r="D115" s="141"/>
    </row>
    <row r="116" ht="12.75">
      <c r="D116" s="141"/>
    </row>
    <row r="117" ht="12.75">
      <c r="D117" s="141"/>
    </row>
    <row r="118" ht="12.75">
      <c r="D118" s="141"/>
    </row>
    <row r="119" ht="12.75">
      <c r="D119" s="141"/>
    </row>
    <row r="120" ht="12.75">
      <c r="D120" s="141"/>
    </row>
    <row r="121" ht="12.75">
      <c r="D121" s="141"/>
    </row>
    <row r="122" ht="12.75">
      <c r="D122" s="141"/>
    </row>
    <row r="123" ht="12.75">
      <c r="D123" s="141"/>
    </row>
    <row r="124" ht="12.75">
      <c r="D124" s="141"/>
    </row>
    <row r="125" ht="12.75">
      <c r="D125" s="141"/>
    </row>
    <row r="126" ht="12.75">
      <c r="D126" s="141"/>
    </row>
    <row r="127" ht="12.75">
      <c r="D127" s="141"/>
    </row>
    <row r="128" ht="12.75">
      <c r="D128" s="141"/>
    </row>
    <row r="129" ht="12.75">
      <c r="D129" s="141"/>
    </row>
    <row r="130" ht="12.75">
      <c r="D130" s="141"/>
    </row>
    <row r="131" ht="12.75">
      <c r="D131" s="141"/>
    </row>
    <row r="132" ht="12.75">
      <c r="D132" s="141"/>
    </row>
    <row r="133" ht="12.75">
      <c r="D133" s="141"/>
    </row>
    <row r="134" ht="12.75">
      <c r="D134" s="141"/>
    </row>
    <row r="135" ht="12.75">
      <c r="D135" s="141"/>
    </row>
    <row r="136" ht="12.75">
      <c r="D136" s="141"/>
    </row>
    <row r="137" ht="12.75">
      <c r="D137" s="141"/>
    </row>
    <row r="138" ht="12.75">
      <c r="D138" s="141"/>
    </row>
    <row r="139" ht="12.75">
      <c r="D139" s="141"/>
    </row>
    <row r="140" ht="12.75">
      <c r="D140" s="141"/>
    </row>
    <row r="141" ht="12.75">
      <c r="D141" s="141"/>
    </row>
    <row r="142" ht="12.75">
      <c r="D142" s="141"/>
    </row>
    <row r="143" ht="12.75">
      <c r="D143" s="141"/>
    </row>
    <row r="144" ht="12.75">
      <c r="D144" s="141"/>
    </row>
    <row r="145" ht="12.75">
      <c r="D145" s="141"/>
    </row>
    <row r="146" ht="12.75">
      <c r="D146" s="141"/>
    </row>
    <row r="147" ht="12.75">
      <c r="D147" s="141"/>
    </row>
    <row r="148" ht="12.75">
      <c r="D148" s="141"/>
    </row>
    <row r="149" ht="12.75">
      <c r="D149" s="141"/>
    </row>
    <row r="150" ht="12.75">
      <c r="D150" s="141"/>
    </row>
    <row r="151" ht="12.75">
      <c r="D151" s="141"/>
    </row>
    <row r="152" ht="12.75">
      <c r="D152" s="141"/>
    </row>
    <row r="153" ht="12.75">
      <c r="D153" s="141"/>
    </row>
    <row r="154" ht="12.75">
      <c r="D154" s="141"/>
    </row>
    <row r="155" ht="12.75">
      <c r="D155" s="141"/>
    </row>
    <row r="156" ht="12.75">
      <c r="D156" s="141"/>
    </row>
    <row r="157" ht="12.75">
      <c r="D157" s="141"/>
    </row>
    <row r="158" ht="12.75">
      <c r="D158" s="141"/>
    </row>
    <row r="159" ht="12.75">
      <c r="D159" s="141"/>
    </row>
    <row r="160" ht="12.75">
      <c r="D160" s="141"/>
    </row>
    <row r="161" ht="12.75">
      <c r="D161" s="141"/>
    </row>
  </sheetData>
  <sheetProtection selectLockedCells="1" selectUnlockedCells="1"/>
  <mergeCells count="6">
    <mergeCell ref="A1:G1"/>
    <mergeCell ref="C2:G2"/>
    <mergeCell ref="C3:G3"/>
    <mergeCell ref="C4:G4"/>
    <mergeCell ref="A26:C26"/>
    <mergeCell ref="A27:G31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&amp;L&amp;"Arial CE,Běžné"Zpracováno programem BUILDpower S,  © RTS, a.s.&amp;R&amp;"Arial CE,Běžné"Stránka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Foldeši Igor</dc:creator>
  <cp:keywords/>
  <dc:description/>
  <cp:lastModifiedBy>Földeši Igor</cp:lastModifiedBy>
  <dcterms:created xsi:type="dcterms:W3CDTF">2018-06-26T09:35:12Z</dcterms:created>
  <dcterms:modified xsi:type="dcterms:W3CDTF">2018-06-26T09:35:12Z</dcterms:modified>
  <cp:category/>
  <cp:version/>
  <cp:contentType/>
  <cp:contentStatus/>
</cp:coreProperties>
</file>