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1760" activeTab="1"/>
  </bookViews>
  <sheets>
    <sheet name="Pokyny pro vyplnění" sheetId="11" r:id="rId1"/>
    <sheet name="Stavba" sheetId="1" r:id="rId2"/>
    <sheet name="VzorPolozky" sheetId="10" state="hidden" r:id="rId3"/>
    <sheet name="00 00 Naklady" sheetId="12" r:id="rId4"/>
    <sheet name="SO-01 01.1 _15-1-18 Pol" sheetId="13" r:id="rId5"/>
    <sheet name="SO-02 02.1 Pol" sheetId="14" r:id="rId6"/>
    <sheet name="SO-03 03.1 Pol" sheetId="15" r:id="rId7"/>
  </sheets>
  <externalReferences>
    <externalReference r:id="rId8"/>
  </externalReferences>
  <definedNames>
    <definedName name="CelkemDPHVypocet" localSheetId="1">Stavba!$H$48</definedName>
    <definedName name="CenaCelkem">Stavba!$G$29</definedName>
    <definedName name="CenaCelkemBezDPH">Stavba!$G$28</definedName>
    <definedName name="CenaCelkemVypocet" localSheetId="1">Stavba!$I$48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00 Naklady'!$1:$7</definedName>
    <definedName name="_xlnm.Print_Titles" localSheetId="4">'SO-01 01.1 _15-1-18 Pol'!$1:$7</definedName>
    <definedName name="_xlnm.Print_Titles" localSheetId="5">'SO-02 02.1 Pol'!$1:$7</definedName>
    <definedName name="_xlnm.Print_Titles" localSheetId="6">'SO-03 03.1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00 Naklady'!$A$1:$W$40</definedName>
    <definedName name="_xlnm.Print_Area" localSheetId="4">'SO-01 01.1 _15-1-18 Pol'!$A$1:$W$1735</definedName>
    <definedName name="_xlnm.Print_Area" localSheetId="5">'SO-02 02.1 Pol'!$A$1:$W$264</definedName>
    <definedName name="_xlnm.Print_Area" localSheetId="6">'SO-03 03.1 Pol'!$A$1:$W$33</definedName>
    <definedName name="_xlnm.Print_Area" localSheetId="1">Stavba!$A$1:$J$118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Stavba!$F$48</definedName>
    <definedName name="ZakladDPHZakl">Stavba!$G$25</definedName>
    <definedName name="ZakladDPHZaklVypocet" localSheetId="1">Stavba!$G$48</definedName>
    <definedName name="Zaokrouhleni">Stavba!$G$27</definedName>
    <definedName name="Zhotovitel">Stavba!$D$11:$G$11</definedName>
  </definedNames>
  <calcPr calcId="171027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17" i="1" l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23" i="15"/>
  <c r="G9" i="15"/>
  <c r="M9" i="15" s="1"/>
  <c r="I9" i="15"/>
  <c r="I8" i="15" s="1"/>
  <c r="K9" i="15"/>
  <c r="K8" i="15" s="1"/>
  <c r="O9" i="15"/>
  <c r="Q9" i="15"/>
  <c r="Q8" i="15" s="1"/>
  <c r="V9" i="15"/>
  <c r="V8" i="15" s="1"/>
  <c r="G10" i="15"/>
  <c r="I10" i="15"/>
  <c r="K10" i="15"/>
  <c r="M10" i="15"/>
  <c r="O10" i="15"/>
  <c r="Q10" i="15"/>
  <c r="V10" i="15"/>
  <c r="G11" i="15"/>
  <c r="I11" i="15"/>
  <c r="K11" i="15"/>
  <c r="M11" i="15"/>
  <c r="O11" i="15"/>
  <c r="Q11" i="15"/>
  <c r="V11" i="15"/>
  <c r="G12" i="15"/>
  <c r="G8" i="15" s="1"/>
  <c r="I12" i="15"/>
  <c r="K12" i="15"/>
  <c r="O12" i="15"/>
  <c r="O8" i="15" s="1"/>
  <c r="Q12" i="15"/>
  <c r="V12" i="15"/>
  <c r="G14" i="15"/>
  <c r="I14" i="15"/>
  <c r="I13" i="15" s="1"/>
  <c r="K14" i="15"/>
  <c r="K13" i="15" s="1"/>
  <c r="M14" i="15"/>
  <c r="O14" i="15"/>
  <c r="Q14" i="15"/>
  <c r="Q13" i="15" s="1"/>
  <c r="V14" i="15"/>
  <c r="V13" i="15" s="1"/>
  <c r="G15" i="15"/>
  <c r="I15" i="15"/>
  <c r="K15" i="15"/>
  <c r="M15" i="15"/>
  <c r="O15" i="15"/>
  <c r="Q15" i="15"/>
  <c r="V15" i="15"/>
  <c r="G16" i="15"/>
  <c r="G13" i="15" s="1"/>
  <c r="I16" i="15"/>
  <c r="K16" i="15"/>
  <c r="O16" i="15"/>
  <c r="O13" i="15" s="1"/>
  <c r="Q16" i="15"/>
  <c r="V16" i="15"/>
  <c r="G17" i="15"/>
  <c r="M17" i="15" s="1"/>
  <c r="I17" i="15"/>
  <c r="K17" i="15"/>
  <c r="O17" i="15"/>
  <c r="Q17" i="15"/>
  <c r="V17" i="15"/>
  <c r="G18" i="15"/>
  <c r="I18" i="15"/>
  <c r="K18" i="15"/>
  <c r="M18" i="15"/>
  <c r="O18" i="15"/>
  <c r="Q18" i="15"/>
  <c r="V18" i="15"/>
  <c r="G19" i="15"/>
  <c r="I19" i="15"/>
  <c r="K19" i="15"/>
  <c r="M19" i="15"/>
  <c r="O19" i="15"/>
  <c r="Q19" i="15"/>
  <c r="V19" i="15"/>
  <c r="G20" i="15"/>
  <c r="O20" i="15"/>
  <c r="G21" i="15"/>
  <c r="M21" i="15" s="1"/>
  <c r="M20" i="15" s="1"/>
  <c r="I21" i="15"/>
  <c r="I20" i="15" s="1"/>
  <c r="K21" i="15"/>
  <c r="K20" i="15" s="1"/>
  <c r="O21" i="15"/>
  <c r="Q21" i="15"/>
  <c r="Q20" i="15" s="1"/>
  <c r="V21" i="15"/>
  <c r="V20" i="15" s="1"/>
  <c r="AE23" i="15"/>
  <c r="AF23" i="15"/>
  <c r="G254" i="14"/>
  <c r="G9" i="14"/>
  <c r="M9" i="14" s="1"/>
  <c r="I9" i="14"/>
  <c r="I8" i="14" s="1"/>
  <c r="K9" i="14"/>
  <c r="K8" i="14" s="1"/>
  <c r="O9" i="14"/>
  <c r="Q9" i="14"/>
  <c r="Q8" i="14" s="1"/>
  <c r="V9" i="14"/>
  <c r="V8" i="14" s="1"/>
  <c r="G14" i="14"/>
  <c r="I14" i="14"/>
  <c r="K14" i="14"/>
  <c r="M14" i="14"/>
  <c r="O14" i="14"/>
  <c r="Q14" i="14"/>
  <c r="V14" i="14"/>
  <c r="G16" i="14"/>
  <c r="I16" i="14"/>
  <c r="K16" i="14"/>
  <c r="M16" i="14"/>
  <c r="O16" i="14"/>
  <c r="Q16" i="14"/>
  <c r="V16" i="14"/>
  <c r="G19" i="14"/>
  <c r="G8" i="14" s="1"/>
  <c r="I19" i="14"/>
  <c r="K19" i="14"/>
  <c r="O19" i="14"/>
  <c r="O8" i="14" s="1"/>
  <c r="Q19" i="14"/>
  <c r="V19" i="14"/>
  <c r="G21" i="14"/>
  <c r="M21" i="14" s="1"/>
  <c r="I21" i="14"/>
  <c r="K21" i="14"/>
  <c r="O21" i="14"/>
  <c r="Q21" i="14"/>
  <c r="V21" i="14"/>
  <c r="G23" i="14"/>
  <c r="I23" i="14"/>
  <c r="K23" i="14"/>
  <c r="M23" i="14"/>
  <c r="O23" i="14"/>
  <c r="Q23" i="14"/>
  <c r="V23" i="14"/>
  <c r="G26" i="14"/>
  <c r="I26" i="14"/>
  <c r="K26" i="14"/>
  <c r="M26" i="14"/>
  <c r="O26" i="14"/>
  <c r="Q26" i="14"/>
  <c r="V26" i="14"/>
  <c r="G31" i="14"/>
  <c r="M31" i="14" s="1"/>
  <c r="I31" i="14"/>
  <c r="K31" i="14"/>
  <c r="O31" i="14"/>
  <c r="Q31" i="14"/>
  <c r="V31" i="14"/>
  <c r="G33" i="14"/>
  <c r="M33" i="14" s="1"/>
  <c r="I33" i="14"/>
  <c r="K33" i="14"/>
  <c r="O33" i="14"/>
  <c r="Q33" i="14"/>
  <c r="V33" i="14"/>
  <c r="G36" i="14"/>
  <c r="I36" i="14"/>
  <c r="I35" i="14" s="1"/>
  <c r="K36" i="14"/>
  <c r="M36" i="14"/>
  <c r="O36" i="14"/>
  <c r="Q36" i="14"/>
  <c r="Q35" i="14" s="1"/>
  <c r="V36" i="14"/>
  <c r="G38" i="14"/>
  <c r="G35" i="14" s="1"/>
  <c r="I38" i="14"/>
  <c r="K38" i="14"/>
  <c r="O38" i="14"/>
  <c r="O35" i="14" s="1"/>
  <c r="Q38" i="14"/>
  <c r="V38" i="14"/>
  <c r="G42" i="14"/>
  <c r="I42" i="14"/>
  <c r="K42" i="14"/>
  <c r="M42" i="14"/>
  <c r="O42" i="14"/>
  <c r="Q42" i="14"/>
  <c r="V42" i="14"/>
  <c r="G44" i="14"/>
  <c r="M44" i="14" s="1"/>
  <c r="I44" i="14"/>
  <c r="K44" i="14"/>
  <c r="K35" i="14" s="1"/>
  <c r="O44" i="14"/>
  <c r="Q44" i="14"/>
  <c r="V44" i="14"/>
  <c r="V35" i="14" s="1"/>
  <c r="G46" i="14"/>
  <c r="I46" i="14"/>
  <c r="K46" i="14"/>
  <c r="M46" i="14"/>
  <c r="O46" i="14"/>
  <c r="Q46" i="14"/>
  <c r="V46" i="14"/>
  <c r="G48" i="14"/>
  <c r="M48" i="14" s="1"/>
  <c r="I48" i="14"/>
  <c r="K48" i="14"/>
  <c r="O48" i="14"/>
  <c r="Q48" i="14"/>
  <c r="V48" i="14"/>
  <c r="G50" i="14"/>
  <c r="I50" i="14"/>
  <c r="K50" i="14"/>
  <c r="M50" i="14"/>
  <c r="O50" i="14"/>
  <c r="Q50" i="14"/>
  <c r="V50" i="14"/>
  <c r="G52" i="14"/>
  <c r="M52" i="14" s="1"/>
  <c r="I52" i="14"/>
  <c r="K52" i="14"/>
  <c r="O52" i="14"/>
  <c r="Q52" i="14"/>
  <c r="V52" i="14"/>
  <c r="G54" i="14"/>
  <c r="I54" i="14"/>
  <c r="K54" i="14"/>
  <c r="M54" i="14"/>
  <c r="O54" i="14"/>
  <c r="Q54" i="14"/>
  <c r="V54" i="14"/>
  <c r="G56" i="14"/>
  <c r="M56" i="14" s="1"/>
  <c r="I56" i="14"/>
  <c r="K56" i="14"/>
  <c r="O56" i="14"/>
  <c r="Q56" i="14"/>
  <c r="V56" i="14"/>
  <c r="G58" i="14"/>
  <c r="O58" i="14"/>
  <c r="G59" i="14"/>
  <c r="M59" i="14" s="1"/>
  <c r="M58" i="14" s="1"/>
  <c r="I59" i="14"/>
  <c r="I58" i="14" s="1"/>
  <c r="K59" i="14"/>
  <c r="K58" i="14" s="1"/>
  <c r="O59" i="14"/>
  <c r="Q59" i="14"/>
  <c r="Q58" i="14" s="1"/>
  <c r="V59" i="14"/>
  <c r="V58" i="14" s="1"/>
  <c r="G61" i="14"/>
  <c r="I61" i="14"/>
  <c r="K61" i="14"/>
  <c r="M61" i="14"/>
  <c r="O61" i="14"/>
  <c r="Q61" i="14"/>
  <c r="V61" i="14"/>
  <c r="G63" i="14"/>
  <c r="O63" i="14"/>
  <c r="G64" i="14"/>
  <c r="M64" i="14" s="1"/>
  <c r="M63" i="14" s="1"/>
  <c r="I64" i="14"/>
  <c r="I63" i="14" s="1"/>
  <c r="K64" i="14"/>
  <c r="O64" i="14"/>
  <c r="Q64" i="14"/>
  <c r="Q63" i="14" s="1"/>
  <c r="V64" i="14"/>
  <c r="G66" i="14"/>
  <c r="M66" i="14" s="1"/>
  <c r="I66" i="14"/>
  <c r="K66" i="14"/>
  <c r="K63" i="14" s="1"/>
  <c r="O66" i="14"/>
  <c r="Q66" i="14"/>
  <c r="V66" i="14"/>
  <c r="V63" i="14" s="1"/>
  <c r="G69" i="14"/>
  <c r="G68" i="14" s="1"/>
  <c r="I69" i="14"/>
  <c r="I68" i="14" s="1"/>
  <c r="K69" i="14"/>
  <c r="O69" i="14"/>
  <c r="O68" i="14" s="1"/>
  <c r="Q69" i="14"/>
  <c r="Q68" i="14" s="1"/>
  <c r="V69" i="14"/>
  <c r="G71" i="14"/>
  <c r="M71" i="14" s="1"/>
  <c r="I71" i="14"/>
  <c r="K71" i="14"/>
  <c r="O71" i="14"/>
  <c r="Q71" i="14"/>
  <c r="V71" i="14"/>
  <c r="G73" i="14"/>
  <c r="I73" i="14"/>
  <c r="K73" i="14"/>
  <c r="K68" i="14" s="1"/>
  <c r="M73" i="14"/>
  <c r="O73" i="14"/>
  <c r="Q73" i="14"/>
  <c r="V73" i="14"/>
  <c r="V68" i="14" s="1"/>
  <c r="G75" i="14"/>
  <c r="I75" i="14"/>
  <c r="K75" i="14"/>
  <c r="M75" i="14"/>
  <c r="O75" i="14"/>
  <c r="Q75" i="14"/>
  <c r="V75" i="14"/>
  <c r="G77" i="14"/>
  <c r="M77" i="14" s="1"/>
  <c r="I77" i="14"/>
  <c r="K77" i="14"/>
  <c r="O77" i="14"/>
  <c r="Q77" i="14"/>
  <c r="V77" i="14"/>
  <c r="G79" i="14"/>
  <c r="M79" i="14" s="1"/>
  <c r="I79" i="14"/>
  <c r="K79" i="14"/>
  <c r="O79" i="14"/>
  <c r="Q79" i="14"/>
  <c r="V79" i="14"/>
  <c r="G81" i="14"/>
  <c r="I81" i="14"/>
  <c r="K81" i="14"/>
  <c r="M81" i="14"/>
  <c r="O81" i="14"/>
  <c r="Q81" i="14"/>
  <c r="V81" i="14"/>
  <c r="G84" i="14"/>
  <c r="I84" i="14"/>
  <c r="K84" i="14"/>
  <c r="M84" i="14"/>
  <c r="O84" i="14"/>
  <c r="Q84" i="14"/>
  <c r="V84" i="14"/>
  <c r="G86" i="14"/>
  <c r="M86" i="14" s="1"/>
  <c r="I86" i="14"/>
  <c r="K86" i="14"/>
  <c r="O86" i="14"/>
  <c r="Q86" i="14"/>
  <c r="V86" i="14"/>
  <c r="G88" i="14"/>
  <c r="M88" i="14" s="1"/>
  <c r="I88" i="14"/>
  <c r="K88" i="14"/>
  <c r="O88" i="14"/>
  <c r="Q88" i="14"/>
  <c r="V88" i="14"/>
  <c r="I93" i="14"/>
  <c r="K93" i="14"/>
  <c r="Q93" i="14"/>
  <c r="V93" i="14"/>
  <c r="G94" i="14"/>
  <c r="G93" i="14" s="1"/>
  <c r="I94" i="14"/>
  <c r="K94" i="14"/>
  <c r="M94" i="14"/>
  <c r="O94" i="14"/>
  <c r="O93" i="14" s="1"/>
  <c r="Q94" i="14"/>
  <c r="V94" i="14"/>
  <c r="G97" i="14"/>
  <c r="M97" i="14" s="1"/>
  <c r="I97" i="14"/>
  <c r="K97" i="14"/>
  <c r="O97" i="14"/>
  <c r="Q97" i="14"/>
  <c r="V97" i="14"/>
  <c r="G99" i="14"/>
  <c r="I99" i="14"/>
  <c r="O99" i="14"/>
  <c r="G100" i="14"/>
  <c r="I100" i="14"/>
  <c r="K100" i="14"/>
  <c r="K99" i="14" s="1"/>
  <c r="M100" i="14"/>
  <c r="M99" i="14" s="1"/>
  <c r="O100" i="14"/>
  <c r="Q100" i="14"/>
  <c r="Q99" i="14" s="1"/>
  <c r="V100" i="14"/>
  <c r="V99" i="14" s="1"/>
  <c r="G102" i="14"/>
  <c r="I102" i="14"/>
  <c r="K102" i="14"/>
  <c r="M102" i="14"/>
  <c r="O102" i="14"/>
  <c r="Q102" i="14"/>
  <c r="V102" i="14"/>
  <c r="G104" i="14"/>
  <c r="M104" i="14" s="1"/>
  <c r="I104" i="14"/>
  <c r="I103" i="14" s="1"/>
  <c r="K104" i="14"/>
  <c r="K103" i="14" s="1"/>
  <c r="O104" i="14"/>
  <c r="Q104" i="14"/>
  <c r="Q103" i="14" s="1"/>
  <c r="V104" i="14"/>
  <c r="V103" i="14" s="1"/>
  <c r="G106" i="14"/>
  <c r="I106" i="14"/>
  <c r="K106" i="14"/>
  <c r="M106" i="14"/>
  <c r="O106" i="14"/>
  <c r="Q106" i="14"/>
  <c r="V106" i="14"/>
  <c r="G108" i="14"/>
  <c r="I108" i="14"/>
  <c r="K108" i="14"/>
  <c r="M108" i="14"/>
  <c r="O108" i="14"/>
  <c r="Q108" i="14"/>
  <c r="V108" i="14"/>
  <c r="G110" i="14"/>
  <c r="G103" i="14" s="1"/>
  <c r="I110" i="14"/>
  <c r="K110" i="14"/>
  <c r="O110" i="14"/>
  <c r="O103" i="14" s="1"/>
  <c r="Q110" i="14"/>
  <c r="V110" i="14"/>
  <c r="G113" i="14"/>
  <c r="M113" i="14" s="1"/>
  <c r="I113" i="14"/>
  <c r="K113" i="14"/>
  <c r="O113" i="14"/>
  <c r="Q113" i="14"/>
  <c r="V113" i="14"/>
  <c r="G115" i="14"/>
  <c r="I115" i="14"/>
  <c r="K115" i="14"/>
  <c r="M115" i="14"/>
  <c r="O115" i="14"/>
  <c r="Q115" i="14"/>
  <c r="V115" i="14"/>
  <c r="G117" i="14"/>
  <c r="I117" i="14"/>
  <c r="K117" i="14"/>
  <c r="M117" i="14"/>
  <c r="O117" i="14"/>
  <c r="Q117" i="14"/>
  <c r="V117" i="14"/>
  <c r="G119" i="14"/>
  <c r="M119" i="14" s="1"/>
  <c r="I119" i="14"/>
  <c r="K119" i="14"/>
  <c r="O119" i="14"/>
  <c r="Q119" i="14"/>
  <c r="V119" i="14"/>
  <c r="G121" i="14"/>
  <c r="M121" i="14" s="1"/>
  <c r="I121" i="14"/>
  <c r="K121" i="14"/>
  <c r="O121" i="14"/>
  <c r="Q121" i="14"/>
  <c r="V121" i="14"/>
  <c r="G125" i="14"/>
  <c r="I125" i="14"/>
  <c r="K125" i="14"/>
  <c r="M125" i="14"/>
  <c r="O125" i="14"/>
  <c r="Q125" i="14"/>
  <c r="V125" i="14"/>
  <c r="G128" i="14"/>
  <c r="I128" i="14"/>
  <c r="K128" i="14"/>
  <c r="M128" i="14"/>
  <c r="O128" i="14"/>
  <c r="Q128" i="14"/>
  <c r="V128" i="14"/>
  <c r="G131" i="14"/>
  <c r="M131" i="14" s="1"/>
  <c r="I131" i="14"/>
  <c r="K131" i="14"/>
  <c r="O131" i="14"/>
  <c r="Q131" i="14"/>
  <c r="V131" i="14"/>
  <c r="G133" i="14"/>
  <c r="M133" i="14" s="1"/>
  <c r="I133" i="14"/>
  <c r="K133" i="14"/>
  <c r="O133" i="14"/>
  <c r="Q133" i="14"/>
  <c r="V133" i="14"/>
  <c r="G135" i="14"/>
  <c r="I135" i="14"/>
  <c r="K135" i="14"/>
  <c r="M135" i="14"/>
  <c r="O135" i="14"/>
  <c r="Q135" i="14"/>
  <c r="V135" i="14"/>
  <c r="G137" i="14"/>
  <c r="I137" i="14"/>
  <c r="K137" i="14"/>
  <c r="M137" i="14"/>
  <c r="O137" i="14"/>
  <c r="Q137" i="14"/>
  <c r="V137" i="14"/>
  <c r="G139" i="14"/>
  <c r="M139" i="14" s="1"/>
  <c r="I139" i="14"/>
  <c r="K139" i="14"/>
  <c r="O139" i="14"/>
  <c r="Q139" i="14"/>
  <c r="V139" i="14"/>
  <c r="I141" i="14"/>
  <c r="Q141" i="14"/>
  <c r="G142" i="14"/>
  <c r="I142" i="14"/>
  <c r="K142" i="14"/>
  <c r="K141" i="14" s="1"/>
  <c r="M142" i="14"/>
  <c r="O142" i="14"/>
  <c r="Q142" i="14"/>
  <c r="V142" i="14"/>
  <c r="V141" i="14" s="1"/>
  <c r="G144" i="14"/>
  <c r="I144" i="14"/>
  <c r="K144" i="14"/>
  <c r="M144" i="14"/>
  <c r="O144" i="14"/>
  <c r="Q144" i="14"/>
  <c r="V144" i="14"/>
  <c r="G146" i="14"/>
  <c r="G141" i="14" s="1"/>
  <c r="I146" i="14"/>
  <c r="K146" i="14"/>
  <c r="O146" i="14"/>
  <c r="O141" i="14" s="1"/>
  <c r="Q146" i="14"/>
  <c r="V146" i="14"/>
  <c r="G149" i="14"/>
  <c r="M149" i="14" s="1"/>
  <c r="I149" i="14"/>
  <c r="I148" i="14" s="1"/>
  <c r="K149" i="14"/>
  <c r="K148" i="14" s="1"/>
  <c r="O149" i="14"/>
  <c r="Q149" i="14"/>
  <c r="Q148" i="14" s="1"/>
  <c r="V149" i="14"/>
  <c r="V148" i="14" s="1"/>
  <c r="G150" i="14"/>
  <c r="I150" i="14"/>
  <c r="K150" i="14"/>
  <c r="M150" i="14"/>
  <c r="O150" i="14"/>
  <c r="Q150" i="14"/>
  <c r="V150" i="14"/>
  <c r="G151" i="14"/>
  <c r="G148" i="14" s="1"/>
  <c r="I151" i="14"/>
  <c r="K151" i="14"/>
  <c r="M151" i="14"/>
  <c r="O151" i="14"/>
  <c r="O148" i="14" s="1"/>
  <c r="Q151" i="14"/>
  <c r="V151" i="14"/>
  <c r="G152" i="14"/>
  <c r="M152" i="14" s="1"/>
  <c r="I152" i="14"/>
  <c r="K152" i="14"/>
  <c r="O152" i="14"/>
  <c r="Q152" i="14"/>
  <c r="V152" i="14"/>
  <c r="G153" i="14"/>
  <c r="M153" i="14" s="1"/>
  <c r="I153" i="14"/>
  <c r="K153" i="14"/>
  <c r="O153" i="14"/>
  <c r="Q153" i="14"/>
  <c r="V153" i="14"/>
  <c r="G154" i="14"/>
  <c r="I154" i="14"/>
  <c r="K154" i="14"/>
  <c r="M154" i="14"/>
  <c r="O154" i="14"/>
  <c r="Q154" i="14"/>
  <c r="V154" i="14"/>
  <c r="G155" i="14"/>
  <c r="I155" i="14"/>
  <c r="K155" i="14"/>
  <c r="M155" i="14"/>
  <c r="O155" i="14"/>
  <c r="Q155" i="14"/>
  <c r="V155" i="14"/>
  <c r="G156" i="14"/>
  <c r="M156" i="14" s="1"/>
  <c r="I156" i="14"/>
  <c r="K156" i="14"/>
  <c r="O156" i="14"/>
  <c r="Q156" i="14"/>
  <c r="V156" i="14"/>
  <c r="G157" i="14"/>
  <c r="I157" i="14"/>
  <c r="K157" i="14"/>
  <c r="M157" i="14"/>
  <c r="O157" i="14"/>
  <c r="Q157" i="14"/>
  <c r="V157" i="14"/>
  <c r="G158" i="14"/>
  <c r="I158" i="14"/>
  <c r="K158" i="14"/>
  <c r="M158" i="14"/>
  <c r="O158" i="14"/>
  <c r="Q158" i="14"/>
  <c r="V158" i="14"/>
  <c r="G159" i="14"/>
  <c r="I159" i="14"/>
  <c r="K159" i="14"/>
  <c r="M159" i="14"/>
  <c r="O159" i="14"/>
  <c r="Q159" i="14"/>
  <c r="V159" i="14"/>
  <c r="G160" i="14"/>
  <c r="M160" i="14" s="1"/>
  <c r="I160" i="14"/>
  <c r="K160" i="14"/>
  <c r="O160" i="14"/>
  <c r="Q160" i="14"/>
  <c r="V160" i="14"/>
  <c r="I161" i="14"/>
  <c r="Q161" i="14"/>
  <c r="G162" i="14"/>
  <c r="G161" i="14" s="1"/>
  <c r="I162" i="14"/>
  <c r="K162" i="14"/>
  <c r="K161" i="14" s="1"/>
  <c r="M162" i="14"/>
  <c r="M161" i="14" s="1"/>
  <c r="O162" i="14"/>
  <c r="O161" i="14" s="1"/>
  <c r="Q162" i="14"/>
  <c r="V162" i="14"/>
  <c r="V161" i="14" s="1"/>
  <c r="G164" i="14"/>
  <c r="G163" i="14" s="1"/>
  <c r="I164" i="14"/>
  <c r="I163" i="14" s="1"/>
  <c r="K164" i="14"/>
  <c r="K163" i="14" s="1"/>
  <c r="O164" i="14"/>
  <c r="O163" i="14" s="1"/>
  <c r="Q164" i="14"/>
  <c r="Q163" i="14" s="1"/>
  <c r="V164" i="14"/>
  <c r="V163" i="14" s="1"/>
  <c r="G166" i="14"/>
  <c r="I166" i="14"/>
  <c r="I165" i="14" s="1"/>
  <c r="K166" i="14"/>
  <c r="K165" i="14" s="1"/>
  <c r="M166" i="14"/>
  <c r="O166" i="14"/>
  <c r="Q166" i="14"/>
  <c r="Q165" i="14" s="1"/>
  <c r="V166" i="14"/>
  <c r="V165" i="14" s="1"/>
  <c r="G168" i="14"/>
  <c r="G165" i="14" s="1"/>
  <c r="I168" i="14"/>
  <c r="K168" i="14"/>
  <c r="O168" i="14"/>
  <c r="O165" i="14" s="1"/>
  <c r="Q168" i="14"/>
  <c r="V168" i="14"/>
  <c r="G170" i="14"/>
  <c r="I170" i="14"/>
  <c r="K170" i="14"/>
  <c r="M170" i="14"/>
  <c r="O170" i="14"/>
  <c r="Q170" i="14"/>
  <c r="V170" i="14"/>
  <c r="G173" i="14"/>
  <c r="I173" i="14"/>
  <c r="I172" i="14" s="1"/>
  <c r="K173" i="14"/>
  <c r="K172" i="14" s="1"/>
  <c r="M173" i="14"/>
  <c r="O173" i="14"/>
  <c r="Q173" i="14"/>
  <c r="Q172" i="14" s="1"/>
  <c r="V173" i="14"/>
  <c r="V172" i="14" s="1"/>
  <c r="G178" i="14"/>
  <c r="M178" i="14" s="1"/>
  <c r="I178" i="14"/>
  <c r="K178" i="14"/>
  <c r="O178" i="14"/>
  <c r="Q178" i="14"/>
  <c r="V178" i="14"/>
  <c r="G182" i="14"/>
  <c r="I182" i="14"/>
  <c r="K182" i="14"/>
  <c r="M182" i="14"/>
  <c r="O182" i="14"/>
  <c r="Q182" i="14"/>
  <c r="V182" i="14"/>
  <c r="G184" i="14"/>
  <c r="M184" i="14" s="1"/>
  <c r="I184" i="14"/>
  <c r="K184" i="14"/>
  <c r="O184" i="14"/>
  <c r="O172" i="14" s="1"/>
  <c r="Q184" i="14"/>
  <c r="V184" i="14"/>
  <c r="G186" i="14"/>
  <c r="I186" i="14"/>
  <c r="K186" i="14"/>
  <c r="M186" i="14"/>
  <c r="O186" i="14"/>
  <c r="Q186" i="14"/>
  <c r="V186" i="14"/>
  <c r="G188" i="14"/>
  <c r="M188" i="14" s="1"/>
  <c r="I188" i="14"/>
  <c r="K188" i="14"/>
  <c r="O188" i="14"/>
  <c r="Q188" i="14"/>
  <c r="V188" i="14"/>
  <c r="G191" i="14"/>
  <c r="M191" i="14" s="1"/>
  <c r="M190" i="14" s="1"/>
  <c r="I191" i="14"/>
  <c r="I190" i="14" s="1"/>
  <c r="K191" i="14"/>
  <c r="K190" i="14" s="1"/>
  <c r="O191" i="14"/>
  <c r="O190" i="14" s="1"/>
  <c r="Q191" i="14"/>
  <c r="Q190" i="14" s="1"/>
  <c r="V191" i="14"/>
  <c r="V190" i="14" s="1"/>
  <c r="I196" i="14"/>
  <c r="Q196" i="14"/>
  <c r="G197" i="14"/>
  <c r="G196" i="14" s="1"/>
  <c r="I197" i="14"/>
  <c r="K197" i="14"/>
  <c r="K196" i="14" s="1"/>
  <c r="M197" i="14"/>
  <c r="O197" i="14"/>
  <c r="O196" i="14" s="1"/>
  <c r="Q197" i="14"/>
  <c r="V197" i="14"/>
  <c r="V196" i="14" s="1"/>
  <c r="G199" i="14"/>
  <c r="I199" i="14"/>
  <c r="K199" i="14"/>
  <c r="M199" i="14"/>
  <c r="O199" i="14"/>
  <c r="Q199" i="14"/>
  <c r="V199" i="14"/>
  <c r="G201" i="14"/>
  <c r="M201" i="14" s="1"/>
  <c r="I201" i="14"/>
  <c r="K201" i="14"/>
  <c r="O201" i="14"/>
  <c r="Q201" i="14"/>
  <c r="V201" i="14"/>
  <c r="G206" i="14"/>
  <c r="G205" i="14" s="1"/>
  <c r="I206" i="14"/>
  <c r="K206" i="14"/>
  <c r="K205" i="14" s="1"/>
  <c r="M206" i="14"/>
  <c r="O206" i="14"/>
  <c r="O205" i="14" s="1"/>
  <c r="Q206" i="14"/>
  <c r="V206" i="14"/>
  <c r="V205" i="14" s="1"/>
  <c r="G208" i="14"/>
  <c r="I208" i="14"/>
  <c r="K208" i="14"/>
  <c r="M208" i="14"/>
  <c r="O208" i="14"/>
  <c r="Q208" i="14"/>
  <c r="V208" i="14"/>
  <c r="G210" i="14"/>
  <c r="M210" i="14" s="1"/>
  <c r="I210" i="14"/>
  <c r="K210" i="14"/>
  <c r="O210" i="14"/>
  <c r="Q210" i="14"/>
  <c r="V210" i="14"/>
  <c r="G212" i="14"/>
  <c r="I212" i="14"/>
  <c r="I205" i="14" s="1"/>
  <c r="K212" i="14"/>
  <c r="M212" i="14"/>
  <c r="O212" i="14"/>
  <c r="Q212" i="14"/>
  <c r="Q205" i="14" s="1"/>
  <c r="V212" i="14"/>
  <c r="K216" i="14"/>
  <c r="V216" i="14"/>
  <c r="G217" i="14"/>
  <c r="I217" i="14"/>
  <c r="I216" i="14" s="1"/>
  <c r="K217" i="14"/>
  <c r="M217" i="14"/>
  <c r="O217" i="14"/>
  <c r="Q217" i="14"/>
  <c r="Q216" i="14" s="1"/>
  <c r="V217" i="14"/>
  <c r="G218" i="14"/>
  <c r="G216" i="14" s="1"/>
  <c r="I218" i="14"/>
  <c r="K218" i="14"/>
  <c r="O218" i="14"/>
  <c r="O216" i="14" s="1"/>
  <c r="Q218" i="14"/>
  <c r="V218" i="14"/>
  <c r="I222" i="14"/>
  <c r="Q222" i="14"/>
  <c r="G223" i="14"/>
  <c r="G222" i="14" s="1"/>
  <c r="I223" i="14"/>
  <c r="K223" i="14"/>
  <c r="K222" i="14" s="1"/>
  <c r="O223" i="14"/>
  <c r="O222" i="14" s="1"/>
  <c r="Q223" i="14"/>
  <c r="V223" i="14"/>
  <c r="V222" i="14" s="1"/>
  <c r="G225" i="14"/>
  <c r="I225" i="14"/>
  <c r="K225" i="14"/>
  <c r="M225" i="14"/>
  <c r="O225" i="14"/>
  <c r="Q225" i="14"/>
  <c r="V225" i="14"/>
  <c r="G227" i="14"/>
  <c r="M227" i="14" s="1"/>
  <c r="I227" i="14"/>
  <c r="K227" i="14"/>
  <c r="O227" i="14"/>
  <c r="Q227" i="14"/>
  <c r="V227" i="14"/>
  <c r="G232" i="14"/>
  <c r="G231" i="14" s="1"/>
  <c r="I232" i="14"/>
  <c r="K232" i="14"/>
  <c r="K231" i="14" s="1"/>
  <c r="O232" i="14"/>
  <c r="O231" i="14" s="1"/>
  <c r="Q232" i="14"/>
  <c r="V232" i="14"/>
  <c r="V231" i="14" s="1"/>
  <c r="G233" i="14"/>
  <c r="I233" i="14"/>
  <c r="K233" i="14"/>
  <c r="M233" i="14"/>
  <c r="O233" i="14"/>
  <c r="Q233" i="14"/>
  <c r="V233" i="14"/>
  <c r="G237" i="14"/>
  <c r="M237" i="14" s="1"/>
  <c r="I237" i="14"/>
  <c r="K237" i="14"/>
  <c r="O237" i="14"/>
  <c r="Q237" i="14"/>
  <c r="V237" i="14"/>
  <c r="G241" i="14"/>
  <c r="I241" i="14"/>
  <c r="I231" i="14" s="1"/>
  <c r="K241" i="14"/>
  <c r="M241" i="14"/>
  <c r="O241" i="14"/>
  <c r="Q241" i="14"/>
  <c r="Q231" i="14" s="1"/>
  <c r="V241" i="14"/>
  <c r="G245" i="14"/>
  <c r="M245" i="14" s="1"/>
  <c r="I245" i="14"/>
  <c r="K245" i="14"/>
  <c r="O245" i="14"/>
  <c r="Q245" i="14"/>
  <c r="V245" i="14"/>
  <c r="G249" i="14"/>
  <c r="I249" i="14"/>
  <c r="K249" i="14"/>
  <c r="M249" i="14"/>
  <c r="O249" i="14"/>
  <c r="Q249" i="14"/>
  <c r="V249" i="14"/>
  <c r="AE254" i="14"/>
  <c r="AF254" i="14"/>
  <c r="G1725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2" i="13"/>
  <c r="I12" i="13"/>
  <c r="K12" i="13"/>
  <c r="M12" i="13"/>
  <c r="O12" i="13"/>
  <c r="Q12" i="13"/>
  <c r="V12" i="13"/>
  <c r="G13" i="13"/>
  <c r="I13" i="13"/>
  <c r="K13" i="13"/>
  <c r="M13" i="13"/>
  <c r="O13" i="13"/>
  <c r="Q13" i="13"/>
  <c r="V13" i="13"/>
  <c r="G15" i="13"/>
  <c r="G8" i="13" s="1"/>
  <c r="I15" i="13"/>
  <c r="K15" i="13"/>
  <c r="O15" i="13"/>
  <c r="O8" i="13" s="1"/>
  <c r="Q15" i="13"/>
  <c r="V15" i="13"/>
  <c r="G16" i="13"/>
  <c r="I16" i="13"/>
  <c r="K16" i="13"/>
  <c r="M16" i="13"/>
  <c r="O16" i="13"/>
  <c r="Q16" i="13"/>
  <c r="V16" i="13"/>
  <c r="G17" i="13"/>
  <c r="I17" i="13"/>
  <c r="K17" i="13"/>
  <c r="M17" i="13"/>
  <c r="O17" i="13"/>
  <c r="Q17" i="13"/>
  <c r="V17" i="13"/>
  <c r="G18" i="13"/>
  <c r="I18" i="13"/>
  <c r="K18" i="13"/>
  <c r="M18" i="13"/>
  <c r="O18" i="13"/>
  <c r="Q18" i="13"/>
  <c r="V18" i="13"/>
  <c r="G19" i="13"/>
  <c r="M19" i="13" s="1"/>
  <c r="I19" i="13"/>
  <c r="K19" i="13"/>
  <c r="O19" i="13"/>
  <c r="Q19" i="13"/>
  <c r="V19" i="13"/>
  <c r="G21" i="13"/>
  <c r="M21" i="13" s="1"/>
  <c r="I21" i="13"/>
  <c r="K21" i="13"/>
  <c r="O21" i="13"/>
  <c r="Q21" i="13"/>
  <c r="V21" i="13"/>
  <c r="G23" i="13"/>
  <c r="I23" i="13"/>
  <c r="K23" i="13"/>
  <c r="M23" i="13"/>
  <c r="O23" i="13"/>
  <c r="Q23" i="13"/>
  <c r="V23" i="13"/>
  <c r="G25" i="13"/>
  <c r="G24" i="13" s="1"/>
  <c r="I25" i="13"/>
  <c r="I24" i="13" s="1"/>
  <c r="K25" i="13"/>
  <c r="K24" i="13" s="1"/>
  <c r="O25" i="13"/>
  <c r="O24" i="13" s="1"/>
  <c r="Q25" i="13"/>
  <c r="Q24" i="13" s="1"/>
  <c r="V25" i="13"/>
  <c r="V24" i="13" s="1"/>
  <c r="G26" i="13"/>
  <c r="I26" i="13"/>
  <c r="O26" i="13"/>
  <c r="Q26" i="13"/>
  <c r="G27" i="13"/>
  <c r="I27" i="13"/>
  <c r="K27" i="13"/>
  <c r="K26" i="13" s="1"/>
  <c r="M27" i="13"/>
  <c r="M26" i="13" s="1"/>
  <c r="O27" i="13"/>
  <c r="Q27" i="13"/>
  <c r="V27" i="13"/>
  <c r="V26" i="13" s="1"/>
  <c r="G30" i="13"/>
  <c r="G29" i="13" s="1"/>
  <c r="I30" i="13"/>
  <c r="I29" i="13" s="1"/>
  <c r="K30" i="13"/>
  <c r="O30" i="13"/>
  <c r="O29" i="13" s="1"/>
  <c r="Q30" i="13"/>
  <c r="Q29" i="13" s="1"/>
  <c r="V30" i="13"/>
  <c r="G31" i="13"/>
  <c r="M31" i="13" s="1"/>
  <c r="I31" i="13"/>
  <c r="K31" i="13"/>
  <c r="K29" i="13" s="1"/>
  <c r="O31" i="13"/>
  <c r="Q31" i="13"/>
  <c r="V31" i="13"/>
  <c r="V29" i="13" s="1"/>
  <c r="G33" i="13"/>
  <c r="I33" i="13"/>
  <c r="K33" i="13"/>
  <c r="M33" i="13"/>
  <c r="O33" i="13"/>
  <c r="Q33" i="13"/>
  <c r="V33" i="13"/>
  <c r="G37" i="13"/>
  <c r="M37" i="13" s="1"/>
  <c r="I37" i="13"/>
  <c r="K37" i="13"/>
  <c r="O37" i="13"/>
  <c r="Q37" i="13"/>
  <c r="V37" i="13"/>
  <c r="G44" i="13"/>
  <c r="M44" i="13" s="1"/>
  <c r="I44" i="13"/>
  <c r="K44" i="13"/>
  <c r="O44" i="13"/>
  <c r="Q44" i="13"/>
  <c r="V44" i="13"/>
  <c r="G51" i="13"/>
  <c r="M51" i="13" s="1"/>
  <c r="I51" i="13"/>
  <c r="K51" i="13"/>
  <c r="O51" i="13"/>
  <c r="Q51" i="13"/>
  <c r="V51" i="13"/>
  <c r="G54" i="13"/>
  <c r="I54" i="13"/>
  <c r="K54" i="13"/>
  <c r="M54" i="13"/>
  <c r="O54" i="13"/>
  <c r="Q54" i="13"/>
  <c r="V54" i="13"/>
  <c r="G55" i="13"/>
  <c r="M55" i="13" s="1"/>
  <c r="I55" i="13"/>
  <c r="K55" i="13"/>
  <c r="O55" i="13"/>
  <c r="Q55" i="13"/>
  <c r="V55" i="13"/>
  <c r="G56" i="13"/>
  <c r="M56" i="13" s="1"/>
  <c r="I56" i="13"/>
  <c r="K56" i="13"/>
  <c r="O56" i="13"/>
  <c r="Q56" i="13"/>
  <c r="V56" i="13"/>
  <c r="G68" i="13"/>
  <c r="I68" i="13"/>
  <c r="I67" i="13" s="1"/>
  <c r="K68" i="13"/>
  <c r="M68" i="13"/>
  <c r="O68" i="13"/>
  <c r="Q68" i="13"/>
  <c r="Q67" i="13" s="1"/>
  <c r="V68" i="13"/>
  <c r="G70" i="13"/>
  <c r="M70" i="13" s="1"/>
  <c r="I70" i="13"/>
  <c r="K70" i="13"/>
  <c r="K67" i="13" s="1"/>
  <c r="O70" i="13"/>
  <c r="O67" i="13" s="1"/>
  <c r="Q70" i="13"/>
  <c r="V70" i="13"/>
  <c r="V67" i="13" s="1"/>
  <c r="G75" i="13"/>
  <c r="I75" i="13"/>
  <c r="K75" i="13"/>
  <c r="M75" i="13"/>
  <c r="O75" i="13"/>
  <c r="Q75" i="13"/>
  <c r="V75" i="13"/>
  <c r="G78" i="13"/>
  <c r="I78" i="13"/>
  <c r="I77" i="13" s="1"/>
  <c r="K78" i="13"/>
  <c r="M78" i="13"/>
  <c r="O78" i="13"/>
  <c r="Q78" i="13"/>
  <c r="Q77" i="13" s="1"/>
  <c r="V78" i="13"/>
  <c r="G80" i="13"/>
  <c r="M80" i="13" s="1"/>
  <c r="I80" i="13"/>
  <c r="K80" i="13"/>
  <c r="K77" i="13" s="1"/>
  <c r="O80" i="13"/>
  <c r="Q80" i="13"/>
  <c r="V80" i="13"/>
  <c r="V77" i="13" s="1"/>
  <c r="G83" i="13"/>
  <c r="I83" i="13"/>
  <c r="K83" i="13"/>
  <c r="M83" i="13"/>
  <c r="O83" i="13"/>
  <c r="Q83" i="13"/>
  <c r="V83" i="13"/>
  <c r="G87" i="13"/>
  <c r="M87" i="13" s="1"/>
  <c r="I87" i="13"/>
  <c r="K87" i="13"/>
  <c r="O87" i="13"/>
  <c r="O77" i="13" s="1"/>
  <c r="Q87" i="13"/>
  <c r="V87" i="13"/>
  <c r="G89" i="13"/>
  <c r="I89" i="13"/>
  <c r="K89" i="13"/>
  <c r="M89" i="13"/>
  <c r="O89" i="13"/>
  <c r="Q89" i="13"/>
  <c r="V89" i="13"/>
  <c r="G91" i="13"/>
  <c r="M91" i="13" s="1"/>
  <c r="I91" i="13"/>
  <c r="K91" i="13"/>
  <c r="O91" i="13"/>
  <c r="Q91" i="13"/>
  <c r="V91" i="13"/>
  <c r="G93" i="13"/>
  <c r="I93" i="13"/>
  <c r="K93" i="13"/>
  <c r="M93" i="13"/>
  <c r="O93" i="13"/>
  <c r="Q93" i="13"/>
  <c r="V93" i="13"/>
  <c r="G95" i="13"/>
  <c r="M95" i="13" s="1"/>
  <c r="I95" i="13"/>
  <c r="K95" i="13"/>
  <c r="O95" i="13"/>
  <c r="Q95" i="13"/>
  <c r="V95" i="13"/>
  <c r="G98" i="13"/>
  <c r="I98" i="13"/>
  <c r="K98" i="13"/>
  <c r="M98" i="13"/>
  <c r="O98" i="13"/>
  <c r="Q98" i="13"/>
  <c r="V98" i="13"/>
  <c r="G102" i="13"/>
  <c r="M102" i="13" s="1"/>
  <c r="I102" i="13"/>
  <c r="K102" i="13"/>
  <c r="O102" i="13"/>
  <c r="Q102" i="13"/>
  <c r="V102" i="13"/>
  <c r="G105" i="13"/>
  <c r="I105" i="13"/>
  <c r="K105" i="13"/>
  <c r="M105" i="13"/>
  <c r="O105" i="13"/>
  <c r="Q105" i="13"/>
  <c r="V105" i="13"/>
  <c r="G107" i="13"/>
  <c r="M107" i="13" s="1"/>
  <c r="I107" i="13"/>
  <c r="K107" i="13"/>
  <c r="O107" i="13"/>
  <c r="Q107" i="13"/>
  <c r="V107" i="13"/>
  <c r="G109" i="13"/>
  <c r="I109" i="13"/>
  <c r="K109" i="13"/>
  <c r="M109" i="13"/>
  <c r="O109" i="13"/>
  <c r="Q109" i="13"/>
  <c r="V109" i="13"/>
  <c r="G111" i="13"/>
  <c r="M111" i="13" s="1"/>
  <c r="I111" i="13"/>
  <c r="K111" i="13"/>
  <c r="O111" i="13"/>
  <c r="Q111" i="13"/>
  <c r="V111" i="13"/>
  <c r="G113" i="13"/>
  <c r="I113" i="13"/>
  <c r="K113" i="13"/>
  <c r="M113" i="13"/>
  <c r="O113" i="13"/>
  <c r="Q113" i="13"/>
  <c r="V113" i="13"/>
  <c r="G116" i="13"/>
  <c r="M116" i="13" s="1"/>
  <c r="I116" i="13"/>
  <c r="K116" i="13"/>
  <c r="O116" i="13"/>
  <c r="Q116" i="13"/>
  <c r="V116" i="13"/>
  <c r="G129" i="13"/>
  <c r="I129" i="13"/>
  <c r="K129" i="13"/>
  <c r="M129" i="13"/>
  <c r="O129" i="13"/>
  <c r="Q129" i="13"/>
  <c r="V129" i="13"/>
  <c r="G131" i="13"/>
  <c r="M131" i="13" s="1"/>
  <c r="I131" i="13"/>
  <c r="K131" i="13"/>
  <c r="O131" i="13"/>
  <c r="Q131" i="13"/>
  <c r="V131" i="13"/>
  <c r="G133" i="13"/>
  <c r="I133" i="13"/>
  <c r="K133" i="13"/>
  <c r="M133" i="13"/>
  <c r="O133" i="13"/>
  <c r="Q133" i="13"/>
  <c r="V133" i="13"/>
  <c r="G135" i="13"/>
  <c r="M135" i="13" s="1"/>
  <c r="I135" i="13"/>
  <c r="K135" i="13"/>
  <c r="O135" i="13"/>
  <c r="Q135" i="13"/>
  <c r="V135" i="13"/>
  <c r="G137" i="13"/>
  <c r="I137" i="13"/>
  <c r="K137" i="13"/>
  <c r="M137" i="13"/>
  <c r="O137" i="13"/>
  <c r="Q137" i="13"/>
  <c r="V137" i="13"/>
  <c r="G139" i="13"/>
  <c r="M139" i="13" s="1"/>
  <c r="I139" i="13"/>
  <c r="K139" i="13"/>
  <c r="O139" i="13"/>
  <c r="Q139" i="13"/>
  <c r="V139" i="13"/>
  <c r="G141" i="13"/>
  <c r="I141" i="13"/>
  <c r="K141" i="13"/>
  <c r="M141" i="13"/>
  <c r="O141" i="13"/>
  <c r="Q141" i="13"/>
  <c r="V141" i="13"/>
  <c r="G144" i="13"/>
  <c r="I144" i="13"/>
  <c r="I143" i="13" s="1"/>
  <c r="K144" i="13"/>
  <c r="M144" i="13"/>
  <c r="O144" i="13"/>
  <c r="Q144" i="13"/>
  <c r="Q143" i="13" s="1"/>
  <c r="V144" i="13"/>
  <c r="G146" i="13"/>
  <c r="M146" i="13" s="1"/>
  <c r="I146" i="13"/>
  <c r="K146" i="13"/>
  <c r="K143" i="13" s="1"/>
  <c r="O146" i="13"/>
  <c r="Q146" i="13"/>
  <c r="V146" i="13"/>
  <c r="V143" i="13" s="1"/>
  <c r="G147" i="13"/>
  <c r="I147" i="13"/>
  <c r="K147" i="13"/>
  <c r="M147" i="13"/>
  <c r="O147" i="13"/>
  <c r="Q147" i="13"/>
  <c r="V147" i="13"/>
  <c r="G148" i="13"/>
  <c r="M148" i="13" s="1"/>
  <c r="I148" i="13"/>
  <c r="K148" i="13"/>
  <c r="O148" i="13"/>
  <c r="O143" i="13" s="1"/>
  <c r="Q148" i="13"/>
  <c r="V148" i="13"/>
  <c r="G154" i="13"/>
  <c r="I154" i="13"/>
  <c r="K154" i="13"/>
  <c r="M154" i="13"/>
  <c r="O154" i="13"/>
  <c r="Q154" i="13"/>
  <c r="V154" i="13"/>
  <c r="G157" i="13"/>
  <c r="I157" i="13"/>
  <c r="I156" i="13" s="1"/>
  <c r="K157" i="13"/>
  <c r="M157" i="13"/>
  <c r="O157" i="13"/>
  <c r="Q157" i="13"/>
  <c r="Q156" i="13" s="1"/>
  <c r="V157" i="13"/>
  <c r="G171" i="13"/>
  <c r="G156" i="13" s="1"/>
  <c r="I171" i="13"/>
  <c r="K171" i="13"/>
  <c r="K156" i="13" s="1"/>
  <c r="O171" i="13"/>
  <c r="O156" i="13" s="1"/>
  <c r="Q171" i="13"/>
  <c r="V171" i="13"/>
  <c r="V156" i="13" s="1"/>
  <c r="G178" i="13"/>
  <c r="I178" i="13"/>
  <c r="K178" i="13"/>
  <c r="M178" i="13"/>
  <c r="O178" i="13"/>
  <c r="Q178" i="13"/>
  <c r="V178" i="13"/>
  <c r="G179" i="13"/>
  <c r="M179" i="13" s="1"/>
  <c r="I179" i="13"/>
  <c r="K179" i="13"/>
  <c r="O179" i="13"/>
  <c r="Q179" i="13"/>
  <c r="V179" i="13"/>
  <c r="G181" i="13"/>
  <c r="I181" i="13"/>
  <c r="K181" i="13"/>
  <c r="M181" i="13"/>
  <c r="O181" i="13"/>
  <c r="Q181" i="13"/>
  <c r="V181" i="13"/>
  <c r="G185" i="13"/>
  <c r="M185" i="13" s="1"/>
  <c r="I185" i="13"/>
  <c r="K185" i="13"/>
  <c r="O185" i="13"/>
  <c r="Q185" i="13"/>
  <c r="V185" i="13"/>
  <c r="G188" i="13"/>
  <c r="I188" i="13"/>
  <c r="K188" i="13"/>
  <c r="M188" i="13"/>
  <c r="O188" i="13"/>
  <c r="Q188" i="13"/>
  <c r="V188" i="13"/>
  <c r="G190" i="13"/>
  <c r="M190" i="13" s="1"/>
  <c r="I190" i="13"/>
  <c r="K190" i="13"/>
  <c r="O190" i="13"/>
  <c r="Q190" i="13"/>
  <c r="V190" i="13"/>
  <c r="G192" i="13"/>
  <c r="I192" i="13"/>
  <c r="K192" i="13"/>
  <c r="M192" i="13"/>
  <c r="O192" i="13"/>
  <c r="Q192" i="13"/>
  <c r="V192" i="13"/>
  <c r="G194" i="13"/>
  <c r="M194" i="13" s="1"/>
  <c r="I194" i="13"/>
  <c r="K194" i="13"/>
  <c r="O194" i="13"/>
  <c r="Q194" i="13"/>
  <c r="V194" i="13"/>
  <c r="G196" i="13"/>
  <c r="I196" i="13"/>
  <c r="K196" i="13"/>
  <c r="M196" i="13"/>
  <c r="O196" i="13"/>
  <c r="Q196" i="13"/>
  <c r="V196" i="13"/>
  <c r="G198" i="13"/>
  <c r="M198" i="13" s="1"/>
  <c r="I198" i="13"/>
  <c r="K198" i="13"/>
  <c r="O198" i="13"/>
  <c r="Q198" i="13"/>
  <c r="V198" i="13"/>
  <c r="G200" i="13"/>
  <c r="I200" i="13"/>
  <c r="K200" i="13"/>
  <c r="M200" i="13"/>
  <c r="O200" i="13"/>
  <c r="Q200" i="13"/>
  <c r="V200" i="13"/>
  <c r="G202" i="13"/>
  <c r="M202" i="13" s="1"/>
  <c r="I202" i="13"/>
  <c r="K202" i="13"/>
  <c r="O202" i="13"/>
  <c r="Q202" i="13"/>
  <c r="V202" i="13"/>
  <c r="G205" i="13"/>
  <c r="M205" i="13" s="1"/>
  <c r="I205" i="13"/>
  <c r="K205" i="13"/>
  <c r="K204" i="13" s="1"/>
  <c r="O205" i="13"/>
  <c r="O204" i="13" s="1"/>
  <c r="Q205" i="13"/>
  <c r="V205" i="13"/>
  <c r="V204" i="13" s="1"/>
  <c r="G207" i="13"/>
  <c r="I207" i="13"/>
  <c r="I204" i="13" s="1"/>
  <c r="K207" i="13"/>
  <c r="M207" i="13"/>
  <c r="O207" i="13"/>
  <c r="Q207" i="13"/>
  <c r="Q204" i="13" s="1"/>
  <c r="V207" i="13"/>
  <c r="G209" i="13"/>
  <c r="M209" i="13" s="1"/>
  <c r="I209" i="13"/>
  <c r="K209" i="13"/>
  <c r="O209" i="13"/>
  <c r="Q209" i="13"/>
  <c r="V209" i="13"/>
  <c r="G212" i="13"/>
  <c r="I212" i="13"/>
  <c r="K212" i="13"/>
  <c r="M212" i="13"/>
  <c r="O212" i="13"/>
  <c r="Q212" i="13"/>
  <c r="V212" i="13"/>
  <c r="G216" i="13"/>
  <c r="M216" i="13" s="1"/>
  <c r="I216" i="13"/>
  <c r="K216" i="13"/>
  <c r="O216" i="13"/>
  <c r="Q216" i="13"/>
  <c r="V216" i="13"/>
  <c r="G219" i="13"/>
  <c r="I219" i="13"/>
  <c r="K219" i="13"/>
  <c r="M219" i="13"/>
  <c r="O219" i="13"/>
  <c r="Q219" i="13"/>
  <c r="V219" i="13"/>
  <c r="G220" i="13"/>
  <c r="M220" i="13" s="1"/>
  <c r="I220" i="13"/>
  <c r="K220" i="13"/>
  <c r="O220" i="13"/>
  <c r="Q220" i="13"/>
  <c r="V220" i="13"/>
  <c r="G222" i="13"/>
  <c r="I222" i="13"/>
  <c r="K222" i="13"/>
  <c r="M222" i="13"/>
  <c r="O222" i="13"/>
  <c r="Q222" i="13"/>
  <c r="V222" i="13"/>
  <c r="G224" i="13"/>
  <c r="M224" i="13" s="1"/>
  <c r="I224" i="13"/>
  <c r="K224" i="13"/>
  <c r="O224" i="13"/>
  <c r="Q224" i="13"/>
  <c r="V224" i="13"/>
  <c r="G225" i="13"/>
  <c r="I225" i="13"/>
  <c r="K225" i="13"/>
  <c r="M225" i="13"/>
  <c r="O225" i="13"/>
  <c r="Q225" i="13"/>
  <c r="V225" i="13"/>
  <c r="G228" i="13"/>
  <c r="I228" i="13"/>
  <c r="I227" i="13" s="1"/>
  <c r="K228" i="13"/>
  <c r="M228" i="13"/>
  <c r="O228" i="13"/>
  <c r="Q228" i="13"/>
  <c r="Q227" i="13" s="1"/>
  <c r="V228" i="13"/>
  <c r="G235" i="13"/>
  <c r="M235" i="13" s="1"/>
  <c r="I235" i="13"/>
  <c r="K235" i="13"/>
  <c r="K227" i="13" s="1"/>
  <c r="O235" i="13"/>
  <c r="Q235" i="13"/>
  <c r="V235" i="13"/>
  <c r="V227" i="13" s="1"/>
  <c r="G237" i="13"/>
  <c r="I237" i="13"/>
  <c r="K237" i="13"/>
  <c r="M237" i="13"/>
  <c r="O237" i="13"/>
  <c r="Q237" i="13"/>
  <c r="V237" i="13"/>
  <c r="G259" i="13"/>
  <c r="M259" i="13" s="1"/>
  <c r="I259" i="13"/>
  <c r="K259" i="13"/>
  <c r="O259" i="13"/>
  <c r="O227" i="13" s="1"/>
  <c r="Q259" i="13"/>
  <c r="V259" i="13"/>
  <c r="G261" i="13"/>
  <c r="I261" i="13"/>
  <c r="K261" i="13"/>
  <c r="M261" i="13"/>
  <c r="O261" i="13"/>
  <c r="Q261" i="13"/>
  <c r="V261" i="13"/>
  <c r="G288" i="13"/>
  <c r="M288" i="13" s="1"/>
  <c r="I288" i="13"/>
  <c r="K288" i="13"/>
  <c r="O288" i="13"/>
  <c r="Q288" i="13"/>
  <c r="V288" i="13"/>
  <c r="G296" i="13"/>
  <c r="I296" i="13"/>
  <c r="K296" i="13"/>
  <c r="M296" i="13"/>
  <c r="O296" i="13"/>
  <c r="Q296" i="13"/>
  <c r="V296" i="13"/>
  <c r="G303" i="13"/>
  <c r="M303" i="13" s="1"/>
  <c r="I303" i="13"/>
  <c r="K303" i="13"/>
  <c r="O303" i="13"/>
  <c r="Q303" i="13"/>
  <c r="V303" i="13"/>
  <c r="G307" i="13"/>
  <c r="M307" i="13" s="1"/>
  <c r="I307" i="13"/>
  <c r="K307" i="13"/>
  <c r="K306" i="13" s="1"/>
  <c r="O307" i="13"/>
  <c r="O306" i="13" s="1"/>
  <c r="Q307" i="13"/>
  <c r="V307" i="13"/>
  <c r="V306" i="13" s="1"/>
  <c r="G311" i="13"/>
  <c r="I311" i="13"/>
  <c r="K311" i="13"/>
  <c r="M311" i="13"/>
  <c r="O311" i="13"/>
  <c r="Q311" i="13"/>
  <c r="V311" i="13"/>
  <c r="G321" i="13"/>
  <c r="M321" i="13" s="1"/>
  <c r="I321" i="13"/>
  <c r="K321" i="13"/>
  <c r="O321" i="13"/>
  <c r="Q321" i="13"/>
  <c r="V321" i="13"/>
  <c r="G323" i="13"/>
  <c r="I323" i="13"/>
  <c r="I306" i="13" s="1"/>
  <c r="K323" i="13"/>
  <c r="M323" i="13"/>
  <c r="O323" i="13"/>
  <c r="Q323" i="13"/>
  <c r="Q306" i="13" s="1"/>
  <c r="V323" i="13"/>
  <c r="G327" i="13"/>
  <c r="M327" i="13" s="1"/>
  <c r="I327" i="13"/>
  <c r="K327" i="13"/>
  <c r="O327" i="13"/>
  <c r="Q327" i="13"/>
  <c r="V327" i="13"/>
  <c r="G349" i="13"/>
  <c r="I349" i="13"/>
  <c r="K349" i="13"/>
  <c r="M349" i="13"/>
  <c r="O349" i="13"/>
  <c r="Q349" i="13"/>
  <c r="V349" i="13"/>
  <c r="G387" i="13"/>
  <c r="M387" i="13" s="1"/>
  <c r="I387" i="13"/>
  <c r="K387" i="13"/>
  <c r="O387" i="13"/>
  <c r="Q387" i="13"/>
  <c r="V387" i="13"/>
  <c r="G406" i="13"/>
  <c r="I406" i="13"/>
  <c r="K406" i="13"/>
  <c r="M406" i="13"/>
  <c r="O406" i="13"/>
  <c r="Q406" i="13"/>
  <c r="V406" i="13"/>
  <c r="G438" i="13"/>
  <c r="M438" i="13" s="1"/>
  <c r="I438" i="13"/>
  <c r="K438" i="13"/>
  <c r="O438" i="13"/>
  <c r="Q438" i="13"/>
  <c r="V438" i="13"/>
  <c r="G444" i="13"/>
  <c r="I444" i="13"/>
  <c r="K444" i="13"/>
  <c r="M444" i="13"/>
  <c r="O444" i="13"/>
  <c r="Q444" i="13"/>
  <c r="V444" i="13"/>
  <c r="G446" i="13"/>
  <c r="M446" i="13" s="1"/>
  <c r="I446" i="13"/>
  <c r="K446" i="13"/>
  <c r="O446" i="13"/>
  <c r="Q446" i="13"/>
  <c r="V446" i="13"/>
  <c r="G450" i="13"/>
  <c r="I450" i="13"/>
  <c r="K450" i="13"/>
  <c r="M450" i="13"/>
  <c r="O450" i="13"/>
  <c r="Q450" i="13"/>
  <c r="V450" i="13"/>
  <c r="G452" i="13"/>
  <c r="M452" i="13" s="1"/>
  <c r="I452" i="13"/>
  <c r="K452" i="13"/>
  <c r="O452" i="13"/>
  <c r="Q452" i="13"/>
  <c r="V452" i="13"/>
  <c r="G455" i="13"/>
  <c r="G454" i="13" s="1"/>
  <c r="I455" i="13"/>
  <c r="K455" i="13"/>
  <c r="K454" i="13" s="1"/>
  <c r="O455" i="13"/>
  <c r="O454" i="13" s="1"/>
  <c r="Q455" i="13"/>
  <c r="V455" i="13"/>
  <c r="V454" i="13" s="1"/>
  <c r="G460" i="13"/>
  <c r="I460" i="13"/>
  <c r="I454" i="13" s="1"/>
  <c r="K460" i="13"/>
  <c r="M460" i="13"/>
  <c r="O460" i="13"/>
  <c r="Q460" i="13"/>
  <c r="Q454" i="13" s="1"/>
  <c r="V460" i="13"/>
  <c r="G462" i="13"/>
  <c r="M462" i="13" s="1"/>
  <c r="I462" i="13"/>
  <c r="K462" i="13"/>
  <c r="O462" i="13"/>
  <c r="Q462" i="13"/>
  <c r="V462" i="13"/>
  <c r="G481" i="13"/>
  <c r="I481" i="13"/>
  <c r="K481" i="13"/>
  <c r="M481" i="13"/>
  <c r="O481" i="13"/>
  <c r="Q481" i="13"/>
  <c r="V481" i="13"/>
  <c r="G483" i="13"/>
  <c r="M483" i="13" s="1"/>
  <c r="I483" i="13"/>
  <c r="K483" i="13"/>
  <c r="O483" i="13"/>
  <c r="Q483" i="13"/>
  <c r="V483" i="13"/>
  <c r="G486" i="13"/>
  <c r="I486" i="13"/>
  <c r="K486" i="13"/>
  <c r="M486" i="13"/>
  <c r="O486" i="13"/>
  <c r="Q486" i="13"/>
  <c r="V486" i="13"/>
  <c r="G488" i="13"/>
  <c r="M488" i="13" s="1"/>
  <c r="I488" i="13"/>
  <c r="K488" i="13"/>
  <c r="O488" i="13"/>
  <c r="Q488" i="13"/>
  <c r="V488" i="13"/>
  <c r="G490" i="13"/>
  <c r="I490" i="13"/>
  <c r="K490" i="13"/>
  <c r="M490" i="13"/>
  <c r="O490" i="13"/>
  <c r="Q490" i="13"/>
  <c r="V490" i="13"/>
  <c r="G497" i="13"/>
  <c r="M497" i="13" s="1"/>
  <c r="I497" i="13"/>
  <c r="K497" i="13"/>
  <c r="O497" i="13"/>
  <c r="Q497" i="13"/>
  <c r="V497" i="13"/>
  <c r="G500" i="13"/>
  <c r="I500" i="13"/>
  <c r="K500" i="13"/>
  <c r="M500" i="13"/>
  <c r="O500" i="13"/>
  <c r="Q500" i="13"/>
  <c r="V500" i="13"/>
  <c r="G504" i="13"/>
  <c r="M504" i="13" s="1"/>
  <c r="I504" i="13"/>
  <c r="K504" i="13"/>
  <c r="O504" i="13"/>
  <c r="Q504" i="13"/>
  <c r="V504" i="13"/>
  <c r="G508" i="13"/>
  <c r="I508" i="13"/>
  <c r="K508" i="13"/>
  <c r="M508" i="13"/>
  <c r="O508" i="13"/>
  <c r="Q508" i="13"/>
  <c r="V508" i="13"/>
  <c r="G511" i="13"/>
  <c r="M511" i="13" s="1"/>
  <c r="I511" i="13"/>
  <c r="K511" i="13"/>
  <c r="O511" i="13"/>
  <c r="Q511" i="13"/>
  <c r="V511" i="13"/>
  <c r="G514" i="13"/>
  <c r="I514" i="13"/>
  <c r="K514" i="13"/>
  <c r="M514" i="13"/>
  <c r="O514" i="13"/>
  <c r="Q514" i="13"/>
  <c r="V514" i="13"/>
  <c r="G526" i="13"/>
  <c r="M526" i="13" s="1"/>
  <c r="I526" i="13"/>
  <c r="K526" i="13"/>
  <c r="O526" i="13"/>
  <c r="Q526" i="13"/>
  <c r="V526" i="13"/>
  <c r="G533" i="13"/>
  <c r="I533" i="13"/>
  <c r="K533" i="13"/>
  <c r="M533" i="13"/>
  <c r="O533" i="13"/>
  <c r="Q533" i="13"/>
  <c r="V533" i="13"/>
  <c r="G535" i="13"/>
  <c r="M535" i="13" s="1"/>
  <c r="I535" i="13"/>
  <c r="K535" i="13"/>
  <c r="O535" i="13"/>
  <c r="Q535" i="13"/>
  <c r="V535" i="13"/>
  <c r="G546" i="13"/>
  <c r="I546" i="13"/>
  <c r="K546" i="13"/>
  <c r="M546" i="13"/>
  <c r="O546" i="13"/>
  <c r="Q546" i="13"/>
  <c r="V546" i="13"/>
  <c r="G549" i="13"/>
  <c r="M549" i="13" s="1"/>
  <c r="I549" i="13"/>
  <c r="K549" i="13"/>
  <c r="O549" i="13"/>
  <c r="Q549" i="13"/>
  <c r="V549" i="13"/>
  <c r="G551" i="13"/>
  <c r="I551" i="13"/>
  <c r="K551" i="13"/>
  <c r="M551" i="13"/>
  <c r="O551" i="13"/>
  <c r="Q551" i="13"/>
  <c r="V551" i="13"/>
  <c r="G558" i="13"/>
  <c r="M558" i="13" s="1"/>
  <c r="I558" i="13"/>
  <c r="K558" i="13"/>
  <c r="O558" i="13"/>
  <c r="Q558" i="13"/>
  <c r="V558" i="13"/>
  <c r="G561" i="13"/>
  <c r="M561" i="13" s="1"/>
  <c r="I561" i="13"/>
  <c r="K561" i="13"/>
  <c r="K560" i="13" s="1"/>
  <c r="O561" i="13"/>
  <c r="O560" i="13" s="1"/>
  <c r="Q561" i="13"/>
  <c r="V561" i="13"/>
  <c r="V560" i="13" s="1"/>
  <c r="G563" i="13"/>
  <c r="I563" i="13"/>
  <c r="K563" i="13"/>
  <c r="M563" i="13"/>
  <c r="O563" i="13"/>
  <c r="Q563" i="13"/>
  <c r="V563" i="13"/>
  <c r="G566" i="13"/>
  <c r="M566" i="13" s="1"/>
  <c r="I566" i="13"/>
  <c r="K566" i="13"/>
  <c r="O566" i="13"/>
  <c r="Q566" i="13"/>
  <c r="V566" i="13"/>
  <c r="G568" i="13"/>
  <c r="I568" i="13"/>
  <c r="I560" i="13" s="1"/>
  <c r="K568" i="13"/>
  <c r="M568" i="13"/>
  <c r="O568" i="13"/>
  <c r="Q568" i="13"/>
  <c r="Q560" i="13" s="1"/>
  <c r="V568" i="13"/>
  <c r="G572" i="13"/>
  <c r="M572" i="13" s="1"/>
  <c r="I572" i="13"/>
  <c r="K572" i="13"/>
  <c r="O572" i="13"/>
  <c r="Q572" i="13"/>
  <c r="V572" i="13"/>
  <c r="G574" i="13"/>
  <c r="I574" i="13"/>
  <c r="K574" i="13"/>
  <c r="M574" i="13"/>
  <c r="O574" i="13"/>
  <c r="Q574" i="13"/>
  <c r="V574" i="13"/>
  <c r="G575" i="13"/>
  <c r="M575" i="13" s="1"/>
  <c r="I575" i="13"/>
  <c r="K575" i="13"/>
  <c r="O575" i="13"/>
  <c r="Q575" i="13"/>
  <c r="V575" i="13"/>
  <c r="G577" i="13"/>
  <c r="I577" i="13"/>
  <c r="K577" i="13"/>
  <c r="M577" i="13"/>
  <c r="O577" i="13"/>
  <c r="Q577" i="13"/>
  <c r="V577" i="13"/>
  <c r="G580" i="13"/>
  <c r="I580" i="13"/>
  <c r="I579" i="13" s="1"/>
  <c r="K580" i="13"/>
  <c r="M580" i="13"/>
  <c r="O580" i="13"/>
  <c r="Q580" i="13"/>
  <c r="Q579" i="13" s="1"/>
  <c r="V580" i="13"/>
  <c r="G583" i="13"/>
  <c r="G579" i="13" s="1"/>
  <c r="I583" i="13"/>
  <c r="K583" i="13"/>
  <c r="O583" i="13"/>
  <c r="O579" i="13" s="1"/>
  <c r="Q583" i="13"/>
  <c r="V583" i="13"/>
  <c r="G586" i="13"/>
  <c r="I586" i="13"/>
  <c r="K586" i="13"/>
  <c r="M586" i="13"/>
  <c r="O586" i="13"/>
  <c r="Q586" i="13"/>
  <c r="V586" i="13"/>
  <c r="G588" i="13"/>
  <c r="M588" i="13" s="1"/>
  <c r="I588" i="13"/>
  <c r="K588" i="13"/>
  <c r="K579" i="13" s="1"/>
  <c r="O588" i="13"/>
  <c r="Q588" i="13"/>
  <c r="V588" i="13"/>
  <c r="V579" i="13" s="1"/>
  <c r="G590" i="13"/>
  <c r="I590" i="13"/>
  <c r="K590" i="13"/>
  <c r="M590" i="13"/>
  <c r="O590" i="13"/>
  <c r="Q590" i="13"/>
  <c r="V590" i="13"/>
  <c r="G593" i="13"/>
  <c r="M593" i="13" s="1"/>
  <c r="I593" i="13"/>
  <c r="K593" i="13"/>
  <c r="O593" i="13"/>
  <c r="Q593" i="13"/>
  <c r="V593" i="13"/>
  <c r="G595" i="13"/>
  <c r="I595" i="13"/>
  <c r="K595" i="13"/>
  <c r="M595" i="13"/>
  <c r="O595" i="13"/>
  <c r="Q595" i="13"/>
  <c r="V595" i="13"/>
  <c r="G599" i="13"/>
  <c r="M599" i="13" s="1"/>
  <c r="I599" i="13"/>
  <c r="K599" i="13"/>
  <c r="O599" i="13"/>
  <c r="Q599" i="13"/>
  <c r="V599" i="13"/>
  <c r="G601" i="13"/>
  <c r="I601" i="13"/>
  <c r="K601" i="13"/>
  <c r="M601" i="13"/>
  <c r="O601" i="13"/>
  <c r="Q601" i="13"/>
  <c r="V601" i="13"/>
  <c r="G603" i="13"/>
  <c r="M603" i="13" s="1"/>
  <c r="I603" i="13"/>
  <c r="K603" i="13"/>
  <c r="O603" i="13"/>
  <c r="Q603" i="13"/>
  <c r="V603" i="13"/>
  <c r="G606" i="13"/>
  <c r="I606" i="13"/>
  <c r="K606" i="13"/>
  <c r="M606" i="13"/>
  <c r="O606" i="13"/>
  <c r="Q606" i="13"/>
  <c r="V606" i="13"/>
  <c r="G608" i="13"/>
  <c r="M608" i="13" s="1"/>
  <c r="I608" i="13"/>
  <c r="K608" i="13"/>
  <c r="O608" i="13"/>
  <c r="Q608" i="13"/>
  <c r="V608" i="13"/>
  <c r="G611" i="13"/>
  <c r="I611" i="13"/>
  <c r="K611" i="13"/>
  <c r="M611" i="13"/>
  <c r="O611" i="13"/>
  <c r="Q611" i="13"/>
  <c r="V611" i="13"/>
  <c r="G613" i="13"/>
  <c r="M613" i="13" s="1"/>
  <c r="I613" i="13"/>
  <c r="K613" i="13"/>
  <c r="O613" i="13"/>
  <c r="Q613" i="13"/>
  <c r="V613" i="13"/>
  <c r="G615" i="13"/>
  <c r="I615" i="13"/>
  <c r="K615" i="13"/>
  <c r="M615" i="13"/>
  <c r="O615" i="13"/>
  <c r="Q615" i="13"/>
  <c r="V615" i="13"/>
  <c r="G617" i="13"/>
  <c r="M617" i="13" s="1"/>
  <c r="I617" i="13"/>
  <c r="K617" i="13"/>
  <c r="O617" i="13"/>
  <c r="Q617" i="13"/>
  <c r="V617" i="13"/>
  <c r="G619" i="13"/>
  <c r="I619" i="13"/>
  <c r="K619" i="13"/>
  <c r="M619" i="13"/>
  <c r="O619" i="13"/>
  <c r="Q619" i="13"/>
  <c r="V619" i="13"/>
  <c r="G621" i="13"/>
  <c r="M621" i="13" s="1"/>
  <c r="I621" i="13"/>
  <c r="K621" i="13"/>
  <c r="O621" i="13"/>
  <c r="Q621" i="13"/>
  <c r="V621" i="13"/>
  <c r="I623" i="13"/>
  <c r="Q623" i="13"/>
  <c r="G624" i="13"/>
  <c r="M624" i="13" s="1"/>
  <c r="M623" i="13" s="1"/>
  <c r="I624" i="13"/>
  <c r="K624" i="13"/>
  <c r="K623" i="13" s="1"/>
  <c r="O624" i="13"/>
  <c r="O623" i="13" s="1"/>
  <c r="Q624" i="13"/>
  <c r="V624" i="13"/>
  <c r="V623" i="13" s="1"/>
  <c r="G626" i="13"/>
  <c r="G625" i="13" s="1"/>
  <c r="I626" i="13"/>
  <c r="K626" i="13"/>
  <c r="K625" i="13" s="1"/>
  <c r="O626" i="13"/>
  <c r="O625" i="13" s="1"/>
  <c r="Q626" i="13"/>
  <c r="V626" i="13"/>
  <c r="V625" i="13" s="1"/>
  <c r="G629" i="13"/>
  <c r="I629" i="13"/>
  <c r="I625" i="13" s="1"/>
  <c r="K629" i="13"/>
  <c r="M629" i="13"/>
  <c r="O629" i="13"/>
  <c r="Q629" i="13"/>
  <c r="Q625" i="13" s="1"/>
  <c r="V629" i="13"/>
  <c r="G631" i="13"/>
  <c r="M631" i="13" s="1"/>
  <c r="I631" i="13"/>
  <c r="K631" i="13"/>
  <c r="O631" i="13"/>
  <c r="Q631" i="13"/>
  <c r="V631" i="13"/>
  <c r="G632" i="13"/>
  <c r="I632" i="13"/>
  <c r="K632" i="13"/>
  <c r="M632" i="13"/>
  <c r="O632" i="13"/>
  <c r="Q632" i="13"/>
  <c r="V632" i="13"/>
  <c r="G635" i="13"/>
  <c r="M635" i="13" s="1"/>
  <c r="I635" i="13"/>
  <c r="K635" i="13"/>
  <c r="O635" i="13"/>
  <c r="Q635" i="13"/>
  <c r="V635" i="13"/>
  <c r="G637" i="13"/>
  <c r="I637" i="13"/>
  <c r="K637" i="13"/>
  <c r="M637" i="13"/>
  <c r="O637" i="13"/>
  <c r="Q637" i="13"/>
  <c r="V637" i="13"/>
  <c r="G641" i="13"/>
  <c r="M641" i="13" s="1"/>
  <c r="I641" i="13"/>
  <c r="K641" i="13"/>
  <c r="O641" i="13"/>
  <c r="Q641" i="13"/>
  <c r="V641" i="13"/>
  <c r="G642" i="13"/>
  <c r="I642" i="13"/>
  <c r="K642" i="13"/>
  <c r="M642" i="13"/>
  <c r="O642" i="13"/>
  <c r="Q642" i="13"/>
  <c r="V642" i="13"/>
  <c r="G643" i="13"/>
  <c r="M643" i="13" s="1"/>
  <c r="I643" i="13"/>
  <c r="K643" i="13"/>
  <c r="O643" i="13"/>
  <c r="Q643" i="13"/>
  <c r="V643" i="13"/>
  <c r="G645" i="13"/>
  <c r="M645" i="13" s="1"/>
  <c r="I645" i="13"/>
  <c r="K645" i="13"/>
  <c r="K644" i="13" s="1"/>
  <c r="O645" i="13"/>
  <c r="O644" i="13" s="1"/>
  <c r="Q645" i="13"/>
  <c r="V645" i="13"/>
  <c r="V644" i="13" s="1"/>
  <c r="G649" i="13"/>
  <c r="I649" i="13"/>
  <c r="K649" i="13"/>
  <c r="M649" i="13"/>
  <c r="O649" i="13"/>
  <c r="Q649" i="13"/>
  <c r="V649" i="13"/>
  <c r="G650" i="13"/>
  <c r="M650" i="13" s="1"/>
  <c r="I650" i="13"/>
  <c r="K650" i="13"/>
  <c r="O650" i="13"/>
  <c r="Q650" i="13"/>
  <c r="V650" i="13"/>
  <c r="G652" i="13"/>
  <c r="I652" i="13"/>
  <c r="I644" i="13" s="1"/>
  <c r="K652" i="13"/>
  <c r="M652" i="13"/>
  <c r="O652" i="13"/>
  <c r="Q652" i="13"/>
  <c r="Q644" i="13" s="1"/>
  <c r="V652" i="13"/>
  <c r="G656" i="13"/>
  <c r="M656" i="13" s="1"/>
  <c r="I656" i="13"/>
  <c r="K656" i="13"/>
  <c r="O656" i="13"/>
  <c r="Q656" i="13"/>
  <c r="V656" i="13"/>
  <c r="G658" i="13"/>
  <c r="I658" i="13"/>
  <c r="K658" i="13"/>
  <c r="M658" i="13"/>
  <c r="O658" i="13"/>
  <c r="Q658" i="13"/>
  <c r="V658" i="13"/>
  <c r="G660" i="13"/>
  <c r="I660" i="13"/>
  <c r="K660" i="13"/>
  <c r="M660" i="13"/>
  <c r="O660" i="13"/>
  <c r="Q660" i="13"/>
  <c r="V660" i="13"/>
  <c r="G662" i="13"/>
  <c r="M662" i="13" s="1"/>
  <c r="I662" i="13"/>
  <c r="K662" i="13"/>
  <c r="O662" i="13"/>
  <c r="Q662" i="13"/>
  <c r="V662" i="13"/>
  <c r="G664" i="13"/>
  <c r="I664" i="13"/>
  <c r="K664" i="13"/>
  <c r="M664" i="13"/>
  <c r="O664" i="13"/>
  <c r="Q664" i="13"/>
  <c r="V664" i="13"/>
  <c r="G673" i="13"/>
  <c r="M673" i="13" s="1"/>
  <c r="I673" i="13"/>
  <c r="K673" i="13"/>
  <c r="O673" i="13"/>
  <c r="Q673" i="13"/>
  <c r="V673" i="13"/>
  <c r="G675" i="13"/>
  <c r="I675" i="13"/>
  <c r="K675" i="13"/>
  <c r="M675" i="13"/>
  <c r="O675" i="13"/>
  <c r="Q675" i="13"/>
  <c r="V675" i="13"/>
  <c r="G677" i="13"/>
  <c r="M677" i="13" s="1"/>
  <c r="I677" i="13"/>
  <c r="K677" i="13"/>
  <c r="O677" i="13"/>
  <c r="Q677" i="13"/>
  <c r="V677" i="13"/>
  <c r="G679" i="13"/>
  <c r="I679" i="13"/>
  <c r="K679" i="13"/>
  <c r="M679" i="13"/>
  <c r="O679" i="13"/>
  <c r="Q679" i="13"/>
  <c r="V679" i="13"/>
  <c r="G682" i="13"/>
  <c r="M682" i="13" s="1"/>
  <c r="I682" i="13"/>
  <c r="K682" i="13"/>
  <c r="O682" i="13"/>
  <c r="Q682" i="13"/>
  <c r="V682" i="13"/>
  <c r="G684" i="13"/>
  <c r="I684" i="13"/>
  <c r="K684" i="13"/>
  <c r="M684" i="13"/>
  <c r="O684" i="13"/>
  <c r="Q684" i="13"/>
  <c r="V684" i="13"/>
  <c r="G686" i="13"/>
  <c r="M686" i="13" s="1"/>
  <c r="I686" i="13"/>
  <c r="K686" i="13"/>
  <c r="O686" i="13"/>
  <c r="Q686" i="13"/>
  <c r="V686" i="13"/>
  <c r="G688" i="13"/>
  <c r="I688" i="13"/>
  <c r="K688" i="13"/>
  <c r="M688" i="13"/>
  <c r="O688" i="13"/>
  <c r="Q688" i="13"/>
  <c r="V688" i="13"/>
  <c r="G691" i="13"/>
  <c r="M691" i="13" s="1"/>
  <c r="I691" i="13"/>
  <c r="K691" i="13"/>
  <c r="O691" i="13"/>
  <c r="Q691" i="13"/>
  <c r="V691" i="13"/>
  <c r="G694" i="13"/>
  <c r="I694" i="13"/>
  <c r="K694" i="13"/>
  <c r="M694" i="13"/>
  <c r="O694" i="13"/>
  <c r="Q694" i="13"/>
  <c r="V694" i="13"/>
  <c r="G697" i="13"/>
  <c r="M697" i="13" s="1"/>
  <c r="I697" i="13"/>
  <c r="K697" i="13"/>
  <c r="O697" i="13"/>
  <c r="Q697" i="13"/>
  <c r="V697" i="13"/>
  <c r="G698" i="13"/>
  <c r="I698" i="13"/>
  <c r="K698" i="13"/>
  <c r="M698" i="13"/>
  <c r="O698" i="13"/>
  <c r="Q698" i="13"/>
  <c r="V698" i="13"/>
  <c r="G699" i="13"/>
  <c r="M699" i="13" s="1"/>
  <c r="I699" i="13"/>
  <c r="K699" i="13"/>
  <c r="O699" i="13"/>
  <c r="Q699" i="13"/>
  <c r="V699" i="13"/>
  <c r="G702" i="13"/>
  <c r="I702" i="13"/>
  <c r="K702" i="13"/>
  <c r="M702" i="13"/>
  <c r="O702" i="13"/>
  <c r="Q702" i="13"/>
  <c r="V702" i="13"/>
  <c r="G705" i="13"/>
  <c r="M705" i="13" s="1"/>
  <c r="I705" i="13"/>
  <c r="K705" i="13"/>
  <c r="O705" i="13"/>
  <c r="Q705" i="13"/>
  <c r="V705" i="13"/>
  <c r="G707" i="13"/>
  <c r="I707" i="13"/>
  <c r="K707" i="13"/>
  <c r="M707" i="13"/>
  <c r="O707" i="13"/>
  <c r="Q707" i="13"/>
  <c r="V707" i="13"/>
  <c r="G709" i="13"/>
  <c r="M709" i="13" s="1"/>
  <c r="I709" i="13"/>
  <c r="K709" i="13"/>
  <c r="O709" i="13"/>
  <c r="Q709" i="13"/>
  <c r="V709" i="13"/>
  <c r="G712" i="13"/>
  <c r="I712" i="13"/>
  <c r="K712" i="13"/>
  <c r="M712" i="13"/>
  <c r="O712" i="13"/>
  <c r="Q712" i="13"/>
  <c r="V712" i="13"/>
  <c r="G715" i="13"/>
  <c r="M715" i="13" s="1"/>
  <c r="I715" i="13"/>
  <c r="K715" i="13"/>
  <c r="O715" i="13"/>
  <c r="Q715" i="13"/>
  <c r="V715" i="13"/>
  <c r="G719" i="13"/>
  <c r="I719" i="13"/>
  <c r="K719" i="13"/>
  <c r="M719" i="13"/>
  <c r="O719" i="13"/>
  <c r="Q719" i="13"/>
  <c r="V719" i="13"/>
  <c r="G737" i="13"/>
  <c r="M737" i="13" s="1"/>
  <c r="I737" i="13"/>
  <c r="K737" i="13"/>
  <c r="O737" i="13"/>
  <c r="Q737" i="13"/>
  <c r="V737" i="13"/>
  <c r="G739" i="13"/>
  <c r="I739" i="13"/>
  <c r="K739" i="13"/>
  <c r="M739" i="13"/>
  <c r="O739" i="13"/>
  <c r="Q739" i="13"/>
  <c r="V739" i="13"/>
  <c r="G743" i="13"/>
  <c r="M743" i="13" s="1"/>
  <c r="I743" i="13"/>
  <c r="K743" i="13"/>
  <c r="O743" i="13"/>
  <c r="Q743" i="13"/>
  <c r="V743" i="13"/>
  <c r="G745" i="13"/>
  <c r="I745" i="13"/>
  <c r="K745" i="13"/>
  <c r="M745" i="13"/>
  <c r="O745" i="13"/>
  <c r="Q745" i="13"/>
  <c r="V745" i="13"/>
  <c r="G747" i="13"/>
  <c r="M747" i="13" s="1"/>
  <c r="I747" i="13"/>
  <c r="K747" i="13"/>
  <c r="O747" i="13"/>
  <c r="Q747" i="13"/>
  <c r="V747" i="13"/>
  <c r="G748" i="13"/>
  <c r="I748" i="13"/>
  <c r="K748" i="13"/>
  <c r="M748" i="13"/>
  <c r="O748" i="13"/>
  <c r="Q748" i="13"/>
  <c r="V748" i="13"/>
  <c r="G749" i="13"/>
  <c r="M749" i="13" s="1"/>
  <c r="I749" i="13"/>
  <c r="K749" i="13"/>
  <c r="O749" i="13"/>
  <c r="Q749" i="13"/>
  <c r="V749" i="13"/>
  <c r="G750" i="13"/>
  <c r="I750" i="13"/>
  <c r="K750" i="13"/>
  <c r="M750" i="13"/>
  <c r="O750" i="13"/>
  <c r="Q750" i="13"/>
  <c r="V750" i="13"/>
  <c r="G753" i="13"/>
  <c r="M753" i="13" s="1"/>
  <c r="I753" i="13"/>
  <c r="K753" i="13"/>
  <c r="O753" i="13"/>
  <c r="Q753" i="13"/>
  <c r="V753" i="13"/>
  <c r="G754" i="13"/>
  <c r="I754" i="13"/>
  <c r="K754" i="13"/>
  <c r="M754" i="13"/>
  <c r="O754" i="13"/>
  <c r="Q754" i="13"/>
  <c r="V754" i="13"/>
  <c r="G756" i="13"/>
  <c r="M756" i="13" s="1"/>
  <c r="I756" i="13"/>
  <c r="K756" i="13"/>
  <c r="O756" i="13"/>
  <c r="Q756" i="13"/>
  <c r="V756" i="13"/>
  <c r="G758" i="13"/>
  <c r="I758" i="13"/>
  <c r="K758" i="13"/>
  <c r="M758" i="13"/>
  <c r="O758" i="13"/>
  <c r="Q758" i="13"/>
  <c r="V758" i="13"/>
  <c r="V760" i="13"/>
  <c r="G761" i="13"/>
  <c r="I761" i="13"/>
  <c r="I760" i="13" s="1"/>
  <c r="K761" i="13"/>
  <c r="M761" i="13"/>
  <c r="O761" i="13"/>
  <c r="Q761" i="13"/>
  <c r="Q760" i="13" s="1"/>
  <c r="V761" i="13"/>
  <c r="G764" i="13"/>
  <c r="I764" i="13"/>
  <c r="K764" i="13"/>
  <c r="K760" i="13" s="1"/>
  <c r="O764" i="13"/>
  <c r="O760" i="13" s="1"/>
  <c r="Q764" i="13"/>
  <c r="V764" i="13"/>
  <c r="I767" i="13"/>
  <c r="Q767" i="13"/>
  <c r="G768" i="13"/>
  <c r="I768" i="13"/>
  <c r="K768" i="13"/>
  <c r="K767" i="13" s="1"/>
  <c r="O768" i="13"/>
  <c r="O767" i="13" s="1"/>
  <c r="Q768" i="13"/>
  <c r="V768" i="13"/>
  <c r="V767" i="13" s="1"/>
  <c r="G770" i="13"/>
  <c r="I770" i="13"/>
  <c r="K770" i="13"/>
  <c r="O770" i="13"/>
  <c r="Q770" i="13"/>
  <c r="Q769" i="13" s="1"/>
  <c r="V770" i="13"/>
  <c r="G772" i="13"/>
  <c r="I772" i="13"/>
  <c r="K772" i="13"/>
  <c r="M772" i="13"/>
  <c r="O772" i="13"/>
  <c r="Q772" i="13"/>
  <c r="V772" i="13"/>
  <c r="G774" i="13"/>
  <c r="M774" i="13" s="1"/>
  <c r="I774" i="13"/>
  <c r="K774" i="13"/>
  <c r="O774" i="13"/>
  <c r="Q774" i="13"/>
  <c r="V774" i="13"/>
  <c r="G775" i="13"/>
  <c r="M775" i="13" s="1"/>
  <c r="I775" i="13"/>
  <c r="K775" i="13"/>
  <c r="O775" i="13"/>
  <c r="Q775" i="13"/>
  <c r="V775" i="13"/>
  <c r="G776" i="13"/>
  <c r="M776" i="13" s="1"/>
  <c r="I776" i="13"/>
  <c r="K776" i="13"/>
  <c r="O776" i="13"/>
  <c r="Q776" i="13"/>
  <c r="V776" i="13"/>
  <c r="G777" i="13"/>
  <c r="I777" i="13"/>
  <c r="K777" i="13"/>
  <c r="M777" i="13"/>
  <c r="O777" i="13"/>
  <c r="Q777" i="13"/>
  <c r="V777" i="13"/>
  <c r="G778" i="13"/>
  <c r="M778" i="13" s="1"/>
  <c r="I778" i="13"/>
  <c r="K778" i="13"/>
  <c r="O778" i="13"/>
  <c r="Q778" i="13"/>
  <c r="V778" i="13"/>
  <c r="G780" i="13"/>
  <c r="I780" i="13"/>
  <c r="K780" i="13"/>
  <c r="M780" i="13"/>
  <c r="O780" i="13"/>
  <c r="Q780" i="13"/>
  <c r="V780" i="13"/>
  <c r="G782" i="13"/>
  <c r="M782" i="13" s="1"/>
  <c r="I782" i="13"/>
  <c r="K782" i="13"/>
  <c r="O782" i="13"/>
  <c r="Q782" i="13"/>
  <c r="V782" i="13"/>
  <c r="G784" i="13"/>
  <c r="I784" i="13"/>
  <c r="K784" i="13"/>
  <c r="K783" i="13" s="1"/>
  <c r="O784" i="13"/>
  <c r="Q784" i="13"/>
  <c r="V784" i="13"/>
  <c r="G786" i="13"/>
  <c r="I786" i="13"/>
  <c r="K786" i="13"/>
  <c r="M786" i="13"/>
  <c r="O786" i="13"/>
  <c r="Q786" i="13"/>
  <c r="V786" i="13"/>
  <c r="G788" i="13"/>
  <c r="M788" i="13" s="1"/>
  <c r="I788" i="13"/>
  <c r="K788" i="13"/>
  <c r="O788" i="13"/>
  <c r="Q788" i="13"/>
  <c r="V788" i="13"/>
  <c r="G790" i="13"/>
  <c r="I790" i="13"/>
  <c r="K790" i="13"/>
  <c r="M790" i="13"/>
  <c r="O790" i="13"/>
  <c r="Q790" i="13"/>
  <c r="V790" i="13"/>
  <c r="G793" i="13"/>
  <c r="M793" i="13" s="1"/>
  <c r="I793" i="13"/>
  <c r="K793" i="13"/>
  <c r="O793" i="13"/>
  <c r="Q793" i="13"/>
  <c r="V793" i="13"/>
  <c r="G795" i="13"/>
  <c r="I795" i="13"/>
  <c r="K795" i="13"/>
  <c r="M795" i="13"/>
  <c r="O795" i="13"/>
  <c r="Q795" i="13"/>
  <c r="V795" i="13"/>
  <c r="G796" i="13"/>
  <c r="M796" i="13" s="1"/>
  <c r="I796" i="13"/>
  <c r="K796" i="13"/>
  <c r="O796" i="13"/>
  <c r="Q796" i="13"/>
  <c r="V796" i="13"/>
  <c r="G797" i="13"/>
  <c r="I797" i="13"/>
  <c r="K797" i="13"/>
  <c r="M797" i="13"/>
  <c r="O797" i="13"/>
  <c r="Q797" i="13"/>
  <c r="V797" i="13"/>
  <c r="G798" i="13"/>
  <c r="M798" i="13" s="1"/>
  <c r="I798" i="13"/>
  <c r="K798" i="13"/>
  <c r="O798" i="13"/>
  <c r="Q798" i="13"/>
  <c r="V798" i="13"/>
  <c r="G799" i="13"/>
  <c r="I799" i="13"/>
  <c r="K799" i="13"/>
  <c r="M799" i="13"/>
  <c r="O799" i="13"/>
  <c r="Q799" i="13"/>
  <c r="V799" i="13"/>
  <c r="G800" i="13"/>
  <c r="M800" i="13" s="1"/>
  <c r="I800" i="13"/>
  <c r="K800" i="13"/>
  <c r="O800" i="13"/>
  <c r="Q800" i="13"/>
  <c r="V800" i="13"/>
  <c r="G801" i="13"/>
  <c r="I801" i="13"/>
  <c r="K801" i="13"/>
  <c r="M801" i="13"/>
  <c r="O801" i="13"/>
  <c r="Q801" i="13"/>
  <c r="V801" i="13"/>
  <c r="G802" i="13"/>
  <c r="M802" i="13" s="1"/>
  <c r="I802" i="13"/>
  <c r="K802" i="13"/>
  <c r="O802" i="13"/>
  <c r="Q802" i="13"/>
  <c r="V802" i="13"/>
  <c r="G803" i="13"/>
  <c r="I803" i="13"/>
  <c r="K803" i="13"/>
  <c r="M803" i="13"/>
  <c r="O803" i="13"/>
  <c r="Q803" i="13"/>
  <c r="V803" i="13"/>
  <c r="G804" i="13"/>
  <c r="M804" i="13" s="1"/>
  <c r="I804" i="13"/>
  <c r="K804" i="13"/>
  <c r="O804" i="13"/>
  <c r="Q804" i="13"/>
  <c r="V804" i="13"/>
  <c r="G805" i="13"/>
  <c r="I805" i="13"/>
  <c r="K805" i="13"/>
  <c r="M805" i="13"/>
  <c r="O805" i="13"/>
  <c r="Q805" i="13"/>
  <c r="V805" i="13"/>
  <c r="G806" i="13"/>
  <c r="M806" i="13" s="1"/>
  <c r="I806" i="13"/>
  <c r="K806" i="13"/>
  <c r="O806" i="13"/>
  <c r="Q806" i="13"/>
  <c r="V806" i="13"/>
  <c r="G807" i="13"/>
  <c r="I807" i="13"/>
  <c r="K807" i="13"/>
  <c r="M807" i="13"/>
  <c r="O807" i="13"/>
  <c r="Q807" i="13"/>
  <c r="V807" i="13"/>
  <c r="G809" i="13"/>
  <c r="M809" i="13" s="1"/>
  <c r="I809" i="13"/>
  <c r="K809" i="13"/>
  <c r="O809" i="13"/>
  <c r="Q809" i="13"/>
  <c r="V809" i="13"/>
  <c r="G811" i="13"/>
  <c r="I811" i="13"/>
  <c r="K811" i="13"/>
  <c r="M811" i="13"/>
  <c r="O811" i="13"/>
  <c r="Q811" i="13"/>
  <c r="V811" i="13"/>
  <c r="G813" i="13"/>
  <c r="M813" i="13" s="1"/>
  <c r="I813" i="13"/>
  <c r="K813" i="13"/>
  <c r="O813" i="13"/>
  <c r="Q813" i="13"/>
  <c r="V813" i="13"/>
  <c r="G815" i="13"/>
  <c r="I815" i="13"/>
  <c r="K815" i="13"/>
  <c r="M815" i="13"/>
  <c r="O815" i="13"/>
  <c r="Q815" i="13"/>
  <c r="V815" i="13"/>
  <c r="G817" i="13"/>
  <c r="M817" i="13" s="1"/>
  <c r="I817" i="13"/>
  <c r="K817" i="13"/>
  <c r="O817" i="13"/>
  <c r="Q817" i="13"/>
  <c r="V817" i="13"/>
  <c r="G819" i="13"/>
  <c r="I819" i="13"/>
  <c r="K819" i="13"/>
  <c r="M819" i="13"/>
  <c r="O819" i="13"/>
  <c r="Q819" i="13"/>
  <c r="V819" i="13"/>
  <c r="G820" i="13"/>
  <c r="M820" i="13" s="1"/>
  <c r="I820" i="13"/>
  <c r="K820" i="13"/>
  <c r="O820" i="13"/>
  <c r="Q820" i="13"/>
  <c r="V820" i="13"/>
  <c r="I821" i="13"/>
  <c r="Q821" i="13"/>
  <c r="G822" i="13"/>
  <c r="M822" i="13" s="1"/>
  <c r="I822" i="13"/>
  <c r="K822" i="13"/>
  <c r="K821" i="13" s="1"/>
  <c r="O822" i="13"/>
  <c r="O821" i="13" s="1"/>
  <c r="Q822" i="13"/>
  <c r="V822" i="13"/>
  <c r="V821" i="13" s="1"/>
  <c r="G827" i="13"/>
  <c r="I827" i="13"/>
  <c r="K827" i="13"/>
  <c r="M827" i="13"/>
  <c r="O827" i="13"/>
  <c r="Q827" i="13"/>
  <c r="V827" i="13"/>
  <c r="G829" i="13"/>
  <c r="M829" i="13" s="1"/>
  <c r="I829" i="13"/>
  <c r="K829" i="13"/>
  <c r="O829" i="13"/>
  <c r="Q829" i="13"/>
  <c r="V829" i="13"/>
  <c r="G832" i="13"/>
  <c r="M832" i="13" s="1"/>
  <c r="I832" i="13"/>
  <c r="K832" i="13"/>
  <c r="O832" i="13"/>
  <c r="Q832" i="13"/>
  <c r="V832" i="13"/>
  <c r="V831" i="13" s="1"/>
  <c r="G833" i="13"/>
  <c r="I833" i="13"/>
  <c r="K833" i="13"/>
  <c r="M833" i="13"/>
  <c r="O833" i="13"/>
  <c r="Q833" i="13"/>
  <c r="V833" i="13"/>
  <c r="G834" i="13"/>
  <c r="I834" i="13"/>
  <c r="K834" i="13"/>
  <c r="O834" i="13"/>
  <c r="Q834" i="13"/>
  <c r="V834" i="13"/>
  <c r="G835" i="13"/>
  <c r="M835" i="13" s="1"/>
  <c r="I835" i="13"/>
  <c r="K835" i="13"/>
  <c r="O835" i="13"/>
  <c r="Q835" i="13"/>
  <c r="Q831" i="13" s="1"/>
  <c r="V835" i="13"/>
  <c r="G836" i="13"/>
  <c r="M836" i="13" s="1"/>
  <c r="I836" i="13"/>
  <c r="K836" i="13"/>
  <c r="O836" i="13"/>
  <c r="Q836" i="13"/>
  <c r="V836" i="13"/>
  <c r="G837" i="13"/>
  <c r="I837" i="13"/>
  <c r="K837" i="13"/>
  <c r="M837" i="13"/>
  <c r="O837" i="13"/>
  <c r="Q837" i="13"/>
  <c r="V837" i="13"/>
  <c r="G838" i="13"/>
  <c r="M838" i="13" s="1"/>
  <c r="I838" i="13"/>
  <c r="K838" i="13"/>
  <c r="O838" i="13"/>
  <c r="Q838" i="13"/>
  <c r="V838" i="13"/>
  <c r="G839" i="13"/>
  <c r="M839" i="13" s="1"/>
  <c r="I839" i="13"/>
  <c r="I831" i="13" s="1"/>
  <c r="K839" i="13"/>
  <c r="O839" i="13"/>
  <c r="Q839" i="13"/>
  <c r="V839" i="13"/>
  <c r="G840" i="13"/>
  <c r="M840" i="13" s="1"/>
  <c r="I840" i="13"/>
  <c r="K840" i="13"/>
  <c r="O840" i="13"/>
  <c r="Q840" i="13"/>
  <c r="V840" i="13"/>
  <c r="G841" i="13"/>
  <c r="I841" i="13"/>
  <c r="K841" i="13"/>
  <c r="M841" i="13"/>
  <c r="O841" i="13"/>
  <c r="Q841" i="13"/>
  <c r="V841" i="13"/>
  <c r="G842" i="13"/>
  <c r="M842" i="13" s="1"/>
  <c r="I842" i="13"/>
  <c r="K842" i="13"/>
  <c r="O842" i="13"/>
  <c r="Q842" i="13"/>
  <c r="V842" i="13"/>
  <c r="G844" i="13"/>
  <c r="M844" i="13" s="1"/>
  <c r="I844" i="13"/>
  <c r="K844" i="13"/>
  <c r="O844" i="13"/>
  <c r="Q844" i="13"/>
  <c r="V844" i="13"/>
  <c r="G845" i="13"/>
  <c r="M845" i="13" s="1"/>
  <c r="I845" i="13"/>
  <c r="K845" i="13"/>
  <c r="O845" i="13"/>
  <c r="Q845" i="13"/>
  <c r="V845" i="13"/>
  <c r="G847" i="13"/>
  <c r="I847" i="13"/>
  <c r="K847" i="13"/>
  <c r="O847" i="13"/>
  <c r="Q847" i="13"/>
  <c r="V847" i="13"/>
  <c r="G848" i="13"/>
  <c r="M848" i="13" s="1"/>
  <c r="I848" i="13"/>
  <c r="K848" i="13"/>
  <c r="O848" i="13"/>
  <c r="Q848" i="13"/>
  <c r="V848" i="13"/>
  <c r="G849" i="13"/>
  <c r="M849" i="13" s="1"/>
  <c r="I849" i="13"/>
  <c r="K849" i="13"/>
  <c r="O849" i="13"/>
  <c r="Q849" i="13"/>
  <c r="V849" i="13"/>
  <c r="G850" i="13"/>
  <c r="I850" i="13"/>
  <c r="K850" i="13"/>
  <c r="M850" i="13"/>
  <c r="O850" i="13"/>
  <c r="Q850" i="13"/>
  <c r="V850" i="13"/>
  <c r="G851" i="13"/>
  <c r="M851" i="13" s="1"/>
  <c r="I851" i="13"/>
  <c r="K851" i="13"/>
  <c r="O851" i="13"/>
  <c r="Q851" i="13"/>
  <c r="V851" i="13"/>
  <c r="G852" i="13"/>
  <c r="M852" i="13" s="1"/>
  <c r="I852" i="13"/>
  <c r="K852" i="13"/>
  <c r="O852" i="13"/>
  <c r="Q852" i="13"/>
  <c r="V852" i="13"/>
  <c r="G853" i="13"/>
  <c r="M853" i="13" s="1"/>
  <c r="I853" i="13"/>
  <c r="K853" i="13"/>
  <c r="O853" i="13"/>
  <c r="Q853" i="13"/>
  <c r="V853" i="13"/>
  <c r="G854" i="13"/>
  <c r="I854" i="13"/>
  <c r="K854" i="13"/>
  <c r="M854" i="13"/>
  <c r="O854" i="13"/>
  <c r="Q854" i="13"/>
  <c r="V854" i="13"/>
  <c r="G855" i="13"/>
  <c r="M855" i="13" s="1"/>
  <c r="I855" i="13"/>
  <c r="K855" i="13"/>
  <c r="O855" i="13"/>
  <c r="Q855" i="13"/>
  <c r="V855" i="13"/>
  <c r="G856" i="13"/>
  <c r="M856" i="13" s="1"/>
  <c r="I856" i="13"/>
  <c r="K856" i="13"/>
  <c r="O856" i="13"/>
  <c r="Q856" i="13"/>
  <c r="V856" i="13"/>
  <c r="G857" i="13"/>
  <c r="M857" i="13" s="1"/>
  <c r="I857" i="13"/>
  <c r="K857" i="13"/>
  <c r="O857" i="13"/>
  <c r="Q857" i="13"/>
  <c r="V857" i="13"/>
  <c r="G858" i="13"/>
  <c r="I858" i="13"/>
  <c r="K858" i="13"/>
  <c r="M858" i="13"/>
  <c r="O858" i="13"/>
  <c r="Q858" i="13"/>
  <c r="V858" i="13"/>
  <c r="G859" i="13"/>
  <c r="M859" i="13" s="1"/>
  <c r="I859" i="13"/>
  <c r="K859" i="13"/>
  <c r="O859" i="13"/>
  <c r="Q859" i="13"/>
  <c r="V859" i="13"/>
  <c r="G860" i="13"/>
  <c r="M860" i="13" s="1"/>
  <c r="I860" i="13"/>
  <c r="K860" i="13"/>
  <c r="O860" i="13"/>
  <c r="Q860" i="13"/>
  <c r="V860" i="13"/>
  <c r="G861" i="13"/>
  <c r="M861" i="13" s="1"/>
  <c r="I861" i="13"/>
  <c r="K861" i="13"/>
  <c r="O861" i="13"/>
  <c r="Q861" i="13"/>
  <c r="V861" i="13"/>
  <c r="G862" i="13"/>
  <c r="I862" i="13"/>
  <c r="K862" i="13"/>
  <c r="M862" i="13"/>
  <c r="O862" i="13"/>
  <c r="Q862" i="13"/>
  <c r="V862" i="13"/>
  <c r="G863" i="13"/>
  <c r="M863" i="13" s="1"/>
  <c r="I863" i="13"/>
  <c r="K863" i="13"/>
  <c r="O863" i="13"/>
  <c r="Q863" i="13"/>
  <c r="V863" i="13"/>
  <c r="G864" i="13"/>
  <c r="M864" i="13" s="1"/>
  <c r="I864" i="13"/>
  <c r="K864" i="13"/>
  <c r="O864" i="13"/>
  <c r="Q864" i="13"/>
  <c r="V864" i="13"/>
  <c r="G865" i="13"/>
  <c r="M865" i="13" s="1"/>
  <c r="I865" i="13"/>
  <c r="K865" i="13"/>
  <c r="O865" i="13"/>
  <c r="Q865" i="13"/>
  <c r="V865" i="13"/>
  <c r="G866" i="13"/>
  <c r="I866" i="13"/>
  <c r="K866" i="13"/>
  <c r="M866" i="13"/>
  <c r="O866" i="13"/>
  <c r="Q866" i="13"/>
  <c r="V866" i="13"/>
  <c r="G867" i="13"/>
  <c r="M867" i="13" s="1"/>
  <c r="I867" i="13"/>
  <c r="K867" i="13"/>
  <c r="O867" i="13"/>
  <c r="Q867" i="13"/>
  <c r="V867" i="13"/>
  <c r="G868" i="13"/>
  <c r="M868" i="13" s="1"/>
  <c r="I868" i="13"/>
  <c r="K868" i="13"/>
  <c r="O868" i="13"/>
  <c r="Q868" i="13"/>
  <c r="V868" i="13"/>
  <c r="G870" i="13"/>
  <c r="I870" i="13"/>
  <c r="K870" i="13"/>
  <c r="M870" i="13"/>
  <c r="O870" i="13"/>
  <c r="Q870" i="13"/>
  <c r="V870" i="13"/>
  <c r="G871" i="13"/>
  <c r="I871" i="13"/>
  <c r="K871" i="13"/>
  <c r="O871" i="13"/>
  <c r="Q871" i="13"/>
  <c r="V871" i="13"/>
  <c r="G872" i="13"/>
  <c r="I872" i="13"/>
  <c r="K872" i="13"/>
  <c r="M872" i="13"/>
  <c r="O872" i="13"/>
  <c r="Q872" i="13"/>
  <c r="V872" i="13"/>
  <c r="G873" i="13"/>
  <c r="M873" i="13" s="1"/>
  <c r="I873" i="13"/>
  <c r="K873" i="13"/>
  <c r="K869" i="13" s="1"/>
  <c r="O873" i="13"/>
  <c r="Q873" i="13"/>
  <c r="V873" i="13"/>
  <c r="V869" i="13" s="1"/>
  <c r="G874" i="13"/>
  <c r="I874" i="13"/>
  <c r="K874" i="13"/>
  <c r="M874" i="13"/>
  <c r="O874" i="13"/>
  <c r="Q874" i="13"/>
  <c r="V874" i="13"/>
  <c r="G875" i="13"/>
  <c r="M875" i="13" s="1"/>
  <c r="I875" i="13"/>
  <c r="K875" i="13"/>
  <c r="O875" i="13"/>
  <c r="Q875" i="13"/>
  <c r="V875" i="13"/>
  <c r="G876" i="13"/>
  <c r="I876" i="13"/>
  <c r="K876" i="13"/>
  <c r="M876" i="13"/>
  <c r="O876" i="13"/>
  <c r="Q876" i="13"/>
  <c r="V876" i="13"/>
  <c r="G877" i="13"/>
  <c r="M877" i="13" s="1"/>
  <c r="I877" i="13"/>
  <c r="K877" i="13"/>
  <c r="O877" i="13"/>
  <c r="Q877" i="13"/>
  <c r="V877" i="13"/>
  <c r="G878" i="13"/>
  <c r="I878" i="13"/>
  <c r="K878" i="13"/>
  <c r="M878" i="13"/>
  <c r="O878" i="13"/>
  <c r="Q878" i="13"/>
  <c r="V878" i="13"/>
  <c r="G879" i="13"/>
  <c r="M879" i="13" s="1"/>
  <c r="I879" i="13"/>
  <c r="K879" i="13"/>
  <c r="O879" i="13"/>
  <c r="Q879" i="13"/>
  <c r="V879" i="13"/>
  <c r="G880" i="13"/>
  <c r="I880" i="13"/>
  <c r="K880" i="13"/>
  <c r="M880" i="13"/>
  <c r="O880" i="13"/>
  <c r="Q880" i="13"/>
  <c r="V880" i="13"/>
  <c r="G881" i="13"/>
  <c r="M881" i="13" s="1"/>
  <c r="I881" i="13"/>
  <c r="K881" i="13"/>
  <c r="O881" i="13"/>
  <c r="Q881" i="13"/>
  <c r="V881" i="13"/>
  <c r="G882" i="13"/>
  <c r="I882" i="13"/>
  <c r="K882" i="13"/>
  <c r="M882" i="13"/>
  <c r="O882" i="13"/>
  <c r="Q882" i="13"/>
  <c r="V882" i="13"/>
  <c r="G883" i="13"/>
  <c r="K883" i="13"/>
  <c r="O883" i="13"/>
  <c r="V883" i="13"/>
  <c r="G884" i="13"/>
  <c r="I884" i="13"/>
  <c r="I883" i="13" s="1"/>
  <c r="K884" i="13"/>
  <c r="M884" i="13"/>
  <c r="M883" i="13" s="1"/>
  <c r="O884" i="13"/>
  <c r="Q884" i="13"/>
  <c r="Q883" i="13" s="1"/>
  <c r="V884" i="13"/>
  <c r="K885" i="13"/>
  <c r="V885" i="13"/>
  <c r="G886" i="13"/>
  <c r="I886" i="13"/>
  <c r="K886" i="13"/>
  <c r="M886" i="13"/>
  <c r="O886" i="13"/>
  <c r="Q886" i="13"/>
  <c r="V886" i="13"/>
  <c r="G887" i="13"/>
  <c r="I887" i="13"/>
  <c r="K887" i="13"/>
  <c r="O887" i="13"/>
  <c r="O885" i="13" s="1"/>
  <c r="Q887" i="13"/>
  <c r="V887" i="13"/>
  <c r="G888" i="13"/>
  <c r="I888" i="13"/>
  <c r="K888" i="13"/>
  <c r="M888" i="13"/>
  <c r="O888" i="13"/>
  <c r="Q888" i="13"/>
  <c r="V888" i="13"/>
  <c r="G890" i="13"/>
  <c r="I890" i="13"/>
  <c r="K890" i="13"/>
  <c r="M890" i="13"/>
  <c r="O890" i="13"/>
  <c r="Q890" i="13"/>
  <c r="V890" i="13"/>
  <c r="G891" i="13"/>
  <c r="I891" i="13"/>
  <c r="K891" i="13"/>
  <c r="O891" i="13"/>
  <c r="Q891" i="13"/>
  <c r="V891" i="13"/>
  <c r="G892" i="13"/>
  <c r="I892" i="13"/>
  <c r="K892" i="13"/>
  <c r="M892" i="13"/>
  <c r="O892" i="13"/>
  <c r="Q892" i="13"/>
  <c r="V892" i="13"/>
  <c r="G893" i="13"/>
  <c r="M893" i="13" s="1"/>
  <c r="I893" i="13"/>
  <c r="K893" i="13"/>
  <c r="K889" i="13" s="1"/>
  <c r="O893" i="13"/>
  <c r="Q893" i="13"/>
  <c r="V893" i="13"/>
  <c r="V889" i="13" s="1"/>
  <c r="G894" i="13"/>
  <c r="I894" i="13"/>
  <c r="K894" i="13"/>
  <c r="M894" i="13"/>
  <c r="O894" i="13"/>
  <c r="Q894" i="13"/>
  <c r="V894" i="13"/>
  <c r="G895" i="13"/>
  <c r="M895" i="13" s="1"/>
  <c r="I895" i="13"/>
  <c r="K895" i="13"/>
  <c r="O895" i="13"/>
  <c r="Q895" i="13"/>
  <c r="V895" i="13"/>
  <c r="G896" i="13"/>
  <c r="I896" i="13"/>
  <c r="K896" i="13"/>
  <c r="M896" i="13"/>
  <c r="O896" i="13"/>
  <c r="Q896" i="13"/>
  <c r="V896" i="13"/>
  <c r="G897" i="13"/>
  <c r="M897" i="13" s="1"/>
  <c r="I897" i="13"/>
  <c r="K897" i="13"/>
  <c r="O897" i="13"/>
  <c r="Q897" i="13"/>
  <c r="V897" i="13"/>
  <c r="G898" i="13"/>
  <c r="I898" i="13"/>
  <c r="K898" i="13"/>
  <c r="M898" i="13"/>
  <c r="O898" i="13"/>
  <c r="Q898" i="13"/>
  <c r="V898" i="13"/>
  <c r="G899" i="13"/>
  <c r="M899" i="13" s="1"/>
  <c r="I899" i="13"/>
  <c r="K899" i="13"/>
  <c r="O899" i="13"/>
  <c r="Q899" i="13"/>
  <c r="V899" i="13"/>
  <c r="G900" i="13"/>
  <c r="I900" i="13"/>
  <c r="K900" i="13"/>
  <c r="M900" i="13"/>
  <c r="O900" i="13"/>
  <c r="Q900" i="13"/>
  <c r="V900" i="13"/>
  <c r="G902" i="13"/>
  <c r="I902" i="13"/>
  <c r="K902" i="13"/>
  <c r="M902" i="13"/>
  <c r="O902" i="13"/>
  <c r="Q902" i="13"/>
  <c r="V902" i="13"/>
  <c r="G903" i="13"/>
  <c r="I903" i="13"/>
  <c r="K903" i="13"/>
  <c r="O903" i="13"/>
  <c r="Q903" i="13"/>
  <c r="V903" i="13"/>
  <c r="G904" i="13"/>
  <c r="I904" i="13"/>
  <c r="K904" i="13"/>
  <c r="M904" i="13"/>
  <c r="O904" i="13"/>
  <c r="Q904" i="13"/>
  <c r="V904" i="13"/>
  <c r="G905" i="13"/>
  <c r="M905" i="13" s="1"/>
  <c r="I905" i="13"/>
  <c r="K905" i="13"/>
  <c r="K901" i="13" s="1"/>
  <c r="O905" i="13"/>
  <c r="Q905" i="13"/>
  <c r="V905" i="13"/>
  <c r="G906" i="13"/>
  <c r="I906" i="13"/>
  <c r="K906" i="13"/>
  <c r="M906" i="13"/>
  <c r="O906" i="13"/>
  <c r="Q906" i="13"/>
  <c r="V906" i="13"/>
  <c r="G907" i="13"/>
  <c r="M907" i="13" s="1"/>
  <c r="I907" i="13"/>
  <c r="K907" i="13"/>
  <c r="O907" i="13"/>
  <c r="Q907" i="13"/>
  <c r="V907" i="13"/>
  <c r="G908" i="13"/>
  <c r="I908" i="13"/>
  <c r="K908" i="13"/>
  <c r="M908" i="13"/>
  <c r="O908" i="13"/>
  <c r="Q908" i="13"/>
  <c r="V908" i="13"/>
  <c r="G909" i="13"/>
  <c r="M909" i="13" s="1"/>
  <c r="I909" i="13"/>
  <c r="K909" i="13"/>
  <c r="O909" i="13"/>
  <c r="Q909" i="13"/>
  <c r="V909" i="13"/>
  <c r="V901" i="13" s="1"/>
  <c r="G910" i="13"/>
  <c r="I910" i="13"/>
  <c r="K910" i="13"/>
  <c r="M910" i="13"/>
  <c r="O910" i="13"/>
  <c r="Q910" i="13"/>
  <c r="V910" i="13"/>
  <c r="G911" i="13"/>
  <c r="M911" i="13" s="1"/>
  <c r="I911" i="13"/>
  <c r="K911" i="13"/>
  <c r="O911" i="13"/>
  <c r="Q911" i="13"/>
  <c r="V911" i="13"/>
  <c r="Q912" i="13"/>
  <c r="G913" i="13"/>
  <c r="M913" i="13" s="1"/>
  <c r="I913" i="13"/>
  <c r="K913" i="13"/>
  <c r="O913" i="13"/>
  <c r="O912" i="13" s="1"/>
  <c r="Q913" i="13"/>
  <c r="V913" i="13"/>
  <c r="G914" i="13"/>
  <c r="I914" i="13"/>
  <c r="K914" i="13"/>
  <c r="M914" i="13"/>
  <c r="O914" i="13"/>
  <c r="Q914" i="13"/>
  <c r="V914" i="13"/>
  <c r="G915" i="13"/>
  <c r="M915" i="13" s="1"/>
  <c r="I915" i="13"/>
  <c r="K915" i="13"/>
  <c r="O915" i="13"/>
  <c r="Q915" i="13"/>
  <c r="V915" i="13"/>
  <c r="G916" i="13"/>
  <c r="I916" i="13"/>
  <c r="I912" i="13" s="1"/>
  <c r="K916" i="13"/>
  <c r="M916" i="13"/>
  <c r="O916" i="13"/>
  <c r="Q916" i="13"/>
  <c r="V916" i="13"/>
  <c r="G917" i="13"/>
  <c r="M917" i="13" s="1"/>
  <c r="I917" i="13"/>
  <c r="K917" i="13"/>
  <c r="O917" i="13"/>
  <c r="Q917" i="13"/>
  <c r="V917" i="13"/>
  <c r="G918" i="13"/>
  <c r="I918" i="13"/>
  <c r="K918" i="13"/>
  <c r="M918" i="13"/>
  <c r="O918" i="13"/>
  <c r="Q918" i="13"/>
  <c r="V918" i="13"/>
  <c r="G919" i="13"/>
  <c r="M919" i="13" s="1"/>
  <c r="I919" i="13"/>
  <c r="K919" i="13"/>
  <c r="O919" i="13"/>
  <c r="Q919" i="13"/>
  <c r="V919" i="13"/>
  <c r="G920" i="13"/>
  <c r="I920" i="13"/>
  <c r="K920" i="13"/>
  <c r="M920" i="13"/>
  <c r="O920" i="13"/>
  <c r="Q920" i="13"/>
  <c r="V920" i="13"/>
  <c r="G921" i="13"/>
  <c r="M921" i="13" s="1"/>
  <c r="I921" i="13"/>
  <c r="K921" i="13"/>
  <c r="O921" i="13"/>
  <c r="Q921" i="13"/>
  <c r="V921" i="13"/>
  <c r="G922" i="13"/>
  <c r="I922" i="13"/>
  <c r="K922" i="13"/>
  <c r="M922" i="13"/>
  <c r="O922" i="13"/>
  <c r="Q922" i="13"/>
  <c r="V922" i="13"/>
  <c r="G923" i="13"/>
  <c r="M923" i="13" s="1"/>
  <c r="I923" i="13"/>
  <c r="K923" i="13"/>
  <c r="O923" i="13"/>
  <c r="Q923" i="13"/>
  <c r="V923" i="13"/>
  <c r="G924" i="13"/>
  <c r="I924" i="13"/>
  <c r="K924" i="13"/>
  <c r="M924" i="13"/>
  <c r="O924" i="13"/>
  <c r="Q924" i="13"/>
  <c r="V924" i="13"/>
  <c r="G925" i="13"/>
  <c r="M925" i="13" s="1"/>
  <c r="I925" i="13"/>
  <c r="K925" i="13"/>
  <c r="O925" i="13"/>
  <c r="Q925" i="13"/>
  <c r="V925" i="13"/>
  <c r="G926" i="13"/>
  <c r="I926" i="13"/>
  <c r="K926" i="13"/>
  <c r="M926" i="13"/>
  <c r="O926" i="13"/>
  <c r="Q926" i="13"/>
  <c r="V926" i="13"/>
  <c r="G927" i="13"/>
  <c r="M927" i="13" s="1"/>
  <c r="I927" i="13"/>
  <c r="K927" i="13"/>
  <c r="O927" i="13"/>
  <c r="Q927" i="13"/>
  <c r="V927" i="13"/>
  <c r="G928" i="13"/>
  <c r="I928" i="13"/>
  <c r="K928" i="13"/>
  <c r="M928" i="13"/>
  <c r="O928" i="13"/>
  <c r="Q928" i="13"/>
  <c r="V928" i="13"/>
  <c r="G929" i="13"/>
  <c r="M929" i="13" s="1"/>
  <c r="I929" i="13"/>
  <c r="K929" i="13"/>
  <c r="O929" i="13"/>
  <c r="Q929" i="13"/>
  <c r="V929" i="13"/>
  <c r="G930" i="13"/>
  <c r="I930" i="13"/>
  <c r="K930" i="13"/>
  <c r="M930" i="13"/>
  <c r="O930" i="13"/>
  <c r="Q930" i="13"/>
  <c r="V930" i="13"/>
  <c r="G931" i="13"/>
  <c r="M931" i="13" s="1"/>
  <c r="I931" i="13"/>
  <c r="K931" i="13"/>
  <c r="O931" i="13"/>
  <c r="Q931" i="13"/>
  <c r="V931" i="13"/>
  <c r="G932" i="13"/>
  <c r="I932" i="13"/>
  <c r="K932" i="13"/>
  <c r="M932" i="13"/>
  <c r="O932" i="13"/>
  <c r="Q932" i="13"/>
  <c r="V932" i="13"/>
  <c r="G933" i="13"/>
  <c r="M933" i="13" s="1"/>
  <c r="I933" i="13"/>
  <c r="K933" i="13"/>
  <c r="O933" i="13"/>
  <c r="Q933" i="13"/>
  <c r="V933" i="13"/>
  <c r="G934" i="13"/>
  <c r="I934" i="13"/>
  <c r="K934" i="13"/>
  <c r="M934" i="13"/>
  <c r="O934" i="13"/>
  <c r="Q934" i="13"/>
  <c r="V934" i="13"/>
  <c r="G936" i="13"/>
  <c r="I936" i="13"/>
  <c r="K936" i="13"/>
  <c r="M936" i="13"/>
  <c r="O936" i="13"/>
  <c r="Q936" i="13"/>
  <c r="V936" i="13"/>
  <c r="G941" i="13"/>
  <c r="M941" i="13" s="1"/>
  <c r="I941" i="13"/>
  <c r="K941" i="13"/>
  <c r="O941" i="13"/>
  <c r="Q941" i="13"/>
  <c r="V941" i="13"/>
  <c r="G943" i="13"/>
  <c r="I943" i="13"/>
  <c r="K943" i="13"/>
  <c r="M943" i="13"/>
  <c r="O943" i="13"/>
  <c r="Q943" i="13"/>
  <c r="V943" i="13"/>
  <c r="G948" i="13"/>
  <c r="M948" i="13" s="1"/>
  <c r="I948" i="13"/>
  <c r="K948" i="13"/>
  <c r="O948" i="13"/>
  <c r="O935" i="13" s="1"/>
  <c r="Q948" i="13"/>
  <c r="V948" i="13"/>
  <c r="G951" i="13"/>
  <c r="I951" i="13"/>
  <c r="K951" i="13"/>
  <c r="M951" i="13"/>
  <c r="O951" i="13"/>
  <c r="Q951" i="13"/>
  <c r="V951" i="13"/>
  <c r="G953" i="13"/>
  <c r="M953" i="13" s="1"/>
  <c r="I953" i="13"/>
  <c r="K953" i="13"/>
  <c r="O953" i="13"/>
  <c r="Q953" i="13"/>
  <c r="V953" i="13"/>
  <c r="G955" i="13"/>
  <c r="I955" i="13"/>
  <c r="K955" i="13"/>
  <c r="M955" i="13"/>
  <c r="O955" i="13"/>
  <c r="Q955" i="13"/>
  <c r="V955" i="13"/>
  <c r="G958" i="13"/>
  <c r="M958" i="13" s="1"/>
  <c r="I958" i="13"/>
  <c r="K958" i="13"/>
  <c r="O958" i="13"/>
  <c r="Q958" i="13"/>
  <c r="V958" i="13"/>
  <c r="G963" i="13"/>
  <c r="I963" i="13"/>
  <c r="K963" i="13"/>
  <c r="M963" i="13"/>
  <c r="O963" i="13"/>
  <c r="Q963" i="13"/>
  <c r="V963" i="13"/>
  <c r="G965" i="13"/>
  <c r="M965" i="13" s="1"/>
  <c r="I965" i="13"/>
  <c r="K965" i="13"/>
  <c r="O965" i="13"/>
  <c r="Q965" i="13"/>
  <c r="V965" i="13"/>
  <c r="G968" i="13"/>
  <c r="I968" i="13"/>
  <c r="K968" i="13"/>
  <c r="M968" i="13"/>
  <c r="O968" i="13"/>
  <c r="Q968" i="13"/>
  <c r="V968" i="13"/>
  <c r="G973" i="13"/>
  <c r="M973" i="13" s="1"/>
  <c r="I973" i="13"/>
  <c r="K973" i="13"/>
  <c r="O973" i="13"/>
  <c r="Q973" i="13"/>
  <c r="V973" i="13"/>
  <c r="G975" i="13"/>
  <c r="I975" i="13"/>
  <c r="K975" i="13"/>
  <c r="M975" i="13"/>
  <c r="O975" i="13"/>
  <c r="Q975" i="13"/>
  <c r="V975" i="13"/>
  <c r="G977" i="13"/>
  <c r="M977" i="13" s="1"/>
  <c r="I977" i="13"/>
  <c r="K977" i="13"/>
  <c r="O977" i="13"/>
  <c r="Q977" i="13"/>
  <c r="V977" i="13"/>
  <c r="G980" i="13"/>
  <c r="I980" i="13"/>
  <c r="K980" i="13"/>
  <c r="M980" i="13"/>
  <c r="O980" i="13"/>
  <c r="Q980" i="13"/>
  <c r="V980" i="13"/>
  <c r="G983" i="13"/>
  <c r="M983" i="13" s="1"/>
  <c r="I983" i="13"/>
  <c r="K983" i="13"/>
  <c r="O983" i="13"/>
  <c r="Q983" i="13"/>
  <c r="V983" i="13"/>
  <c r="G990" i="13"/>
  <c r="I990" i="13"/>
  <c r="K990" i="13"/>
  <c r="M990" i="13"/>
  <c r="O990" i="13"/>
  <c r="Q990" i="13"/>
  <c r="V990" i="13"/>
  <c r="G992" i="13"/>
  <c r="M992" i="13" s="1"/>
  <c r="I992" i="13"/>
  <c r="K992" i="13"/>
  <c r="O992" i="13"/>
  <c r="Q992" i="13"/>
  <c r="V992" i="13"/>
  <c r="G995" i="13"/>
  <c r="I995" i="13"/>
  <c r="K995" i="13"/>
  <c r="M995" i="13"/>
  <c r="O995" i="13"/>
  <c r="Q995" i="13"/>
  <c r="V995" i="13"/>
  <c r="G1004" i="13"/>
  <c r="M1004" i="13" s="1"/>
  <c r="I1004" i="13"/>
  <c r="K1004" i="13"/>
  <c r="O1004" i="13"/>
  <c r="Q1004" i="13"/>
  <c r="V1004" i="13"/>
  <c r="G1006" i="13"/>
  <c r="I1006" i="13"/>
  <c r="K1006" i="13"/>
  <c r="M1006" i="13"/>
  <c r="O1006" i="13"/>
  <c r="Q1006" i="13"/>
  <c r="V1006" i="13"/>
  <c r="G1008" i="13"/>
  <c r="I1008" i="13"/>
  <c r="K1008" i="13"/>
  <c r="M1008" i="13"/>
  <c r="O1008" i="13"/>
  <c r="Q1008" i="13"/>
  <c r="V1008" i="13"/>
  <c r="G1010" i="13"/>
  <c r="I1010" i="13"/>
  <c r="K1010" i="13"/>
  <c r="O1010" i="13"/>
  <c r="Q1010" i="13"/>
  <c r="V1010" i="13"/>
  <c r="G1012" i="13"/>
  <c r="I1012" i="13"/>
  <c r="K1012" i="13"/>
  <c r="M1012" i="13"/>
  <c r="O1012" i="13"/>
  <c r="Q1012" i="13"/>
  <c r="V1012" i="13"/>
  <c r="G1014" i="13"/>
  <c r="M1014" i="13" s="1"/>
  <c r="I1014" i="13"/>
  <c r="K1014" i="13"/>
  <c r="K1007" i="13" s="1"/>
  <c r="O1014" i="13"/>
  <c r="Q1014" i="13"/>
  <c r="V1014" i="13"/>
  <c r="G1016" i="13"/>
  <c r="I1016" i="13"/>
  <c r="K1016" i="13"/>
  <c r="M1016" i="13"/>
  <c r="O1016" i="13"/>
  <c r="Q1016" i="13"/>
  <c r="V1016" i="13"/>
  <c r="G1018" i="13"/>
  <c r="M1018" i="13" s="1"/>
  <c r="I1018" i="13"/>
  <c r="K1018" i="13"/>
  <c r="O1018" i="13"/>
  <c r="Q1018" i="13"/>
  <c r="V1018" i="13"/>
  <c r="G1020" i="13"/>
  <c r="I1020" i="13"/>
  <c r="K1020" i="13"/>
  <c r="M1020" i="13"/>
  <c r="O1020" i="13"/>
  <c r="Q1020" i="13"/>
  <c r="V1020" i="13"/>
  <c r="G1022" i="13"/>
  <c r="M1022" i="13" s="1"/>
  <c r="I1022" i="13"/>
  <c r="K1022" i="13"/>
  <c r="O1022" i="13"/>
  <c r="Q1022" i="13"/>
  <c r="V1022" i="13"/>
  <c r="V1007" i="13" s="1"/>
  <c r="G1024" i="13"/>
  <c r="I1024" i="13"/>
  <c r="K1024" i="13"/>
  <c r="M1024" i="13"/>
  <c r="O1024" i="13"/>
  <c r="Q1024" i="13"/>
  <c r="V1024" i="13"/>
  <c r="G1026" i="13"/>
  <c r="M1026" i="13" s="1"/>
  <c r="I1026" i="13"/>
  <c r="K1026" i="13"/>
  <c r="O1026" i="13"/>
  <c r="Q1026" i="13"/>
  <c r="V1026" i="13"/>
  <c r="G1031" i="13"/>
  <c r="I1031" i="13"/>
  <c r="K1031" i="13"/>
  <c r="M1031" i="13"/>
  <c r="O1031" i="13"/>
  <c r="Q1031" i="13"/>
  <c r="V1031" i="13"/>
  <c r="G1033" i="13"/>
  <c r="M1033" i="13" s="1"/>
  <c r="I1033" i="13"/>
  <c r="K1033" i="13"/>
  <c r="O1033" i="13"/>
  <c r="Q1033" i="13"/>
  <c r="V1033" i="13"/>
  <c r="G1035" i="13"/>
  <c r="I1035" i="13"/>
  <c r="K1035" i="13"/>
  <c r="O1035" i="13"/>
  <c r="Q1035" i="13"/>
  <c r="V1035" i="13"/>
  <c r="G1037" i="13"/>
  <c r="I1037" i="13"/>
  <c r="K1037" i="13"/>
  <c r="M1037" i="13"/>
  <c r="O1037" i="13"/>
  <c r="Q1037" i="13"/>
  <c r="V1037" i="13"/>
  <c r="G1038" i="13"/>
  <c r="M1038" i="13" s="1"/>
  <c r="I1038" i="13"/>
  <c r="K1038" i="13"/>
  <c r="O1038" i="13"/>
  <c r="Q1038" i="13"/>
  <c r="V1038" i="13"/>
  <c r="G1039" i="13"/>
  <c r="I1039" i="13"/>
  <c r="K1039" i="13"/>
  <c r="M1039" i="13"/>
  <c r="O1039" i="13"/>
  <c r="Q1039" i="13"/>
  <c r="V1039" i="13"/>
  <c r="G1040" i="13"/>
  <c r="M1040" i="13" s="1"/>
  <c r="I1040" i="13"/>
  <c r="K1040" i="13"/>
  <c r="O1040" i="13"/>
  <c r="Q1040" i="13"/>
  <c r="V1040" i="13"/>
  <c r="G1042" i="13"/>
  <c r="I1042" i="13"/>
  <c r="K1042" i="13"/>
  <c r="M1042" i="13"/>
  <c r="O1042" i="13"/>
  <c r="Q1042" i="13"/>
  <c r="V1042" i="13"/>
  <c r="G1044" i="13"/>
  <c r="M1044" i="13" s="1"/>
  <c r="I1044" i="13"/>
  <c r="K1044" i="13"/>
  <c r="O1044" i="13"/>
  <c r="Q1044" i="13"/>
  <c r="V1044" i="13"/>
  <c r="G1046" i="13"/>
  <c r="I1046" i="13"/>
  <c r="K1046" i="13"/>
  <c r="M1046" i="13"/>
  <c r="O1046" i="13"/>
  <c r="Q1046" i="13"/>
  <c r="V1046" i="13"/>
  <c r="G1047" i="13"/>
  <c r="O1047" i="13"/>
  <c r="G1048" i="13"/>
  <c r="I1048" i="13"/>
  <c r="I1047" i="13" s="1"/>
  <c r="K1048" i="13"/>
  <c r="M1048" i="13"/>
  <c r="O1048" i="13"/>
  <c r="Q1048" i="13"/>
  <c r="V1048" i="13"/>
  <c r="G1052" i="13"/>
  <c r="M1052" i="13" s="1"/>
  <c r="I1052" i="13"/>
  <c r="K1052" i="13"/>
  <c r="K1047" i="13" s="1"/>
  <c r="O1052" i="13"/>
  <c r="Q1052" i="13"/>
  <c r="V1052" i="13"/>
  <c r="V1047" i="13" s="1"/>
  <c r="G1055" i="13"/>
  <c r="I1055" i="13"/>
  <c r="K1055" i="13"/>
  <c r="M1055" i="13"/>
  <c r="O1055" i="13"/>
  <c r="Q1055" i="13"/>
  <c r="V1055" i="13"/>
  <c r="G1057" i="13"/>
  <c r="I1057" i="13"/>
  <c r="K1057" i="13"/>
  <c r="M1057" i="13"/>
  <c r="O1057" i="13"/>
  <c r="Q1057" i="13"/>
  <c r="V1057" i="13"/>
  <c r="G1059" i="13"/>
  <c r="M1059" i="13" s="1"/>
  <c r="I1059" i="13"/>
  <c r="K1059" i="13"/>
  <c r="K1056" i="13" s="1"/>
  <c r="O1059" i="13"/>
  <c r="O1056" i="13" s="1"/>
  <c r="Q1059" i="13"/>
  <c r="V1059" i="13"/>
  <c r="G1061" i="13"/>
  <c r="I1061" i="13"/>
  <c r="K1061" i="13"/>
  <c r="M1061" i="13"/>
  <c r="O1061" i="13"/>
  <c r="Q1061" i="13"/>
  <c r="V1061" i="13"/>
  <c r="G1063" i="13"/>
  <c r="M1063" i="13" s="1"/>
  <c r="I1063" i="13"/>
  <c r="K1063" i="13"/>
  <c r="O1063" i="13"/>
  <c r="Q1063" i="13"/>
  <c r="V1063" i="13"/>
  <c r="G1065" i="13"/>
  <c r="I1065" i="13"/>
  <c r="K1065" i="13"/>
  <c r="M1065" i="13"/>
  <c r="O1065" i="13"/>
  <c r="Q1065" i="13"/>
  <c r="V1065" i="13"/>
  <c r="G1067" i="13"/>
  <c r="M1067" i="13" s="1"/>
  <c r="I1067" i="13"/>
  <c r="K1067" i="13"/>
  <c r="O1067" i="13"/>
  <c r="Q1067" i="13"/>
  <c r="V1067" i="13"/>
  <c r="V1056" i="13" s="1"/>
  <c r="G1069" i="13"/>
  <c r="I1069" i="13"/>
  <c r="K1069" i="13"/>
  <c r="M1069" i="13"/>
  <c r="O1069" i="13"/>
  <c r="Q1069" i="13"/>
  <c r="V1069" i="13"/>
  <c r="G1072" i="13"/>
  <c r="M1072" i="13" s="1"/>
  <c r="I1072" i="13"/>
  <c r="K1072" i="13"/>
  <c r="O1072" i="13"/>
  <c r="Q1072" i="13"/>
  <c r="V1072" i="13"/>
  <c r="G1074" i="13"/>
  <c r="I1074" i="13"/>
  <c r="K1074" i="13"/>
  <c r="M1074" i="13"/>
  <c r="O1074" i="13"/>
  <c r="Q1074" i="13"/>
  <c r="V1074" i="13"/>
  <c r="G1076" i="13"/>
  <c r="M1076" i="13" s="1"/>
  <c r="I1076" i="13"/>
  <c r="K1076" i="13"/>
  <c r="O1076" i="13"/>
  <c r="Q1076" i="13"/>
  <c r="V1076" i="13"/>
  <c r="G1078" i="13"/>
  <c r="I1078" i="13"/>
  <c r="K1078" i="13"/>
  <c r="M1078" i="13"/>
  <c r="O1078" i="13"/>
  <c r="Q1078" i="13"/>
  <c r="V1078" i="13"/>
  <c r="G1081" i="13"/>
  <c r="M1081" i="13" s="1"/>
  <c r="I1081" i="13"/>
  <c r="K1081" i="13"/>
  <c r="O1081" i="13"/>
  <c r="Q1081" i="13"/>
  <c r="V1081" i="13"/>
  <c r="G1084" i="13"/>
  <c r="I1084" i="13"/>
  <c r="K1084" i="13"/>
  <c r="M1084" i="13"/>
  <c r="O1084" i="13"/>
  <c r="Q1084" i="13"/>
  <c r="V1084" i="13"/>
  <c r="G1086" i="13"/>
  <c r="M1086" i="13" s="1"/>
  <c r="I1086" i="13"/>
  <c r="K1086" i="13"/>
  <c r="O1086" i="13"/>
  <c r="Q1086" i="13"/>
  <c r="V1086" i="13"/>
  <c r="G1088" i="13"/>
  <c r="I1088" i="13"/>
  <c r="K1088" i="13"/>
  <c r="M1088" i="13"/>
  <c r="O1088" i="13"/>
  <c r="Q1088" i="13"/>
  <c r="V1088" i="13"/>
  <c r="G1090" i="13"/>
  <c r="M1090" i="13" s="1"/>
  <c r="I1090" i="13"/>
  <c r="K1090" i="13"/>
  <c r="O1090" i="13"/>
  <c r="Q1090" i="13"/>
  <c r="V1090" i="13"/>
  <c r="G1092" i="13"/>
  <c r="I1092" i="13"/>
  <c r="K1092" i="13"/>
  <c r="M1092" i="13"/>
  <c r="O1092" i="13"/>
  <c r="Q1092" i="13"/>
  <c r="V1092" i="13"/>
  <c r="G1094" i="13"/>
  <c r="M1094" i="13" s="1"/>
  <c r="I1094" i="13"/>
  <c r="K1094" i="13"/>
  <c r="O1094" i="13"/>
  <c r="Q1094" i="13"/>
  <c r="V1094" i="13"/>
  <c r="G1096" i="13"/>
  <c r="I1096" i="13"/>
  <c r="K1096" i="13"/>
  <c r="M1096" i="13"/>
  <c r="O1096" i="13"/>
  <c r="Q1096" i="13"/>
  <c r="V1096" i="13"/>
  <c r="G1098" i="13"/>
  <c r="I1098" i="13"/>
  <c r="K1098" i="13"/>
  <c r="M1098" i="13"/>
  <c r="O1098" i="13"/>
  <c r="Q1098" i="13"/>
  <c r="V1098" i="13"/>
  <c r="G1104" i="13"/>
  <c r="M1104" i="13" s="1"/>
  <c r="I1104" i="13"/>
  <c r="K1104" i="13"/>
  <c r="K1097" i="13" s="1"/>
  <c r="O1104" i="13"/>
  <c r="O1097" i="13" s="1"/>
  <c r="Q1104" i="13"/>
  <c r="V1104" i="13"/>
  <c r="G1118" i="13"/>
  <c r="I1118" i="13"/>
  <c r="K1118" i="13"/>
  <c r="M1118" i="13"/>
  <c r="O1118" i="13"/>
  <c r="Q1118" i="13"/>
  <c r="V1118" i="13"/>
  <c r="G1120" i="13"/>
  <c r="M1120" i="13" s="1"/>
  <c r="I1120" i="13"/>
  <c r="K1120" i="13"/>
  <c r="O1120" i="13"/>
  <c r="Q1120" i="13"/>
  <c r="V1120" i="13"/>
  <c r="G1122" i="13"/>
  <c r="I1122" i="13"/>
  <c r="K1122" i="13"/>
  <c r="M1122" i="13"/>
  <c r="O1122" i="13"/>
  <c r="Q1122" i="13"/>
  <c r="V1122" i="13"/>
  <c r="G1124" i="13"/>
  <c r="M1124" i="13" s="1"/>
  <c r="I1124" i="13"/>
  <c r="K1124" i="13"/>
  <c r="O1124" i="13"/>
  <c r="Q1124" i="13"/>
  <c r="V1124" i="13"/>
  <c r="V1097" i="13" s="1"/>
  <c r="G1126" i="13"/>
  <c r="I1126" i="13"/>
  <c r="K1126" i="13"/>
  <c r="M1126" i="13"/>
  <c r="O1126" i="13"/>
  <c r="Q1126" i="13"/>
  <c r="V1126" i="13"/>
  <c r="G1128" i="13"/>
  <c r="M1128" i="13" s="1"/>
  <c r="I1128" i="13"/>
  <c r="K1128" i="13"/>
  <c r="O1128" i="13"/>
  <c r="Q1128" i="13"/>
  <c r="V1128" i="13"/>
  <c r="G1130" i="13"/>
  <c r="I1130" i="13"/>
  <c r="K1130" i="13"/>
  <c r="M1130" i="13"/>
  <c r="O1130" i="13"/>
  <c r="Q1130" i="13"/>
  <c r="V1130" i="13"/>
  <c r="G1132" i="13"/>
  <c r="M1132" i="13" s="1"/>
  <c r="I1132" i="13"/>
  <c r="K1132" i="13"/>
  <c r="O1132" i="13"/>
  <c r="Q1132" i="13"/>
  <c r="V1132" i="13"/>
  <c r="G1134" i="13"/>
  <c r="I1134" i="13"/>
  <c r="K1134" i="13"/>
  <c r="M1134" i="13"/>
  <c r="O1134" i="13"/>
  <c r="Q1134" i="13"/>
  <c r="V1134" i="13"/>
  <c r="G1136" i="13"/>
  <c r="M1136" i="13" s="1"/>
  <c r="I1136" i="13"/>
  <c r="K1136" i="13"/>
  <c r="O1136" i="13"/>
  <c r="Q1136" i="13"/>
  <c r="V1136" i="13"/>
  <c r="G1139" i="13"/>
  <c r="M1139" i="13" s="1"/>
  <c r="I1139" i="13"/>
  <c r="K1139" i="13"/>
  <c r="O1139" i="13"/>
  <c r="Q1139" i="13"/>
  <c r="V1139" i="13"/>
  <c r="G1142" i="13"/>
  <c r="M1142" i="13" s="1"/>
  <c r="I1142" i="13"/>
  <c r="K1142" i="13"/>
  <c r="O1142" i="13"/>
  <c r="Q1142" i="13"/>
  <c r="V1142" i="13"/>
  <c r="G1145" i="13"/>
  <c r="I1145" i="13"/>
  <c r="K1145" i="13"/>
  <c r="M1145" i="13"/>
  <c r="O1145" i="13"/>
  <c r="Q1145" i="13"/>
  <c r="V1145" i="13"/>
  <c r="G1147" i="13"/>
  <c r="I1147" i="13"/>
  <c r="K1147" i="13"/>
  <c r="M1147" i="13"/>
  <c r="O1147" i="13"/>
  <c r="Q1147" i="13"/>
  <c r="V1147" i="13"/>
  <c r="G1149" i="13"/>
  <c r="M1149" i="13" s="1"/>
  <c r="I1149" i="13"/>
  <c r="K1149" i="13"/>
  <c r="O1149" i="13"/>
  <c r="Q1149" i="13"/>
  <c r="V1149" i="13"/>
  <c r="G1152" i="13"/>
  <c r="M1152" i="13" s="1"/>
  <c r="I1152" i="13"/>
  <c r="K1152" i="13"/>
  <c r="O1152" i="13"/>
  <c r="Q1152" i="13"/>
  <c r="V1152" i="13"/>
  <c r="G1155" i="13"/>
  <c r="I1155" i="13"/>
  <c r="K1155" i="13"/>
  <c r="M1155" i="13"/>
  <c r="O1155" i="13"/>
  <c r="Q1155" i="13"/>
  <c r="V1155" i="13"/>
  <c r="G1158" i="13"/>
  <c r="I1158" i="13"/>
  <c r="K1158" i="13"/>
  <c r="M1158" i="13"/>
  <c r="O1158" i="13"/>
  <c r="Q1158" i="13"/>
  <c r="V1158" i="13"/>
  <c r="G1161" i="13"/>
  <c r="M1161" i="13" s="1"/>
  <c r="I1161" i="13"/>
  <c r="K1161" i="13"/>
  <c r="O1161" i="13"/>
  <c r="Q1161" i="13"/>
  <c r="V1161" i="13"/>
  <c r="G1165" i="13"/>
  <c r="M1165" i="13" s="1"/>
  <c r="I1165" i="13"/>
  <c r="K1165" i="13"/>
  <c r="O1165" i="13"/>
  <c r="Q1165" i="13"/>
  <c r="V1165" i="13"/>
  <c r="G1169" i="13"/>
  <c r="I1169" i="13"/>
  <c r="K1169" i="13"/>
  <c r="M1169" i="13"/>
  <c r="O1169" i="13"/>
  <c r="Q1169" i="13"/>
  <c r="V1169" i="13"/>
  <c r="G1171" i="13"/>
  <c r="G1170" i="13" s="1"/>
  <c r="I1171" i="13"/>
  <c r="I1170" i="13" s="1"/>
  <c r="K1171" i="13"/>
  <c r="O1171" i="13"/>
  <c r="O1170" i="13" s="1"/>
  <c r="Q1171" i="13"/>
  <c r="Q1170" i="13" s="1"/>
  <c r="V1171" i="13"/>
  <c r="G1175" i="13"/>
  <c r="M1175" i="13" s="1"/>
  <c r="I1175" i="13"/>
  <c r="K1175" i="13"/>
  <c r="K1170" i="13" s="1"/>
  <c r="O1175" i="13"/>
  <c r="Q1175" i="13"/>
  <c r="V1175" i="13"/>
  <c r="V1170" i="13" s="1"/>
  <c r="G1179" i="13"/>
  <c r="I1179" i="13"/>
  <c r="K1179" i="13"/>
  <c r="M1179" i="13"/>
  <c r="O1179" i="13"/>
  <c r="Q1179" i="13"/>
  <c r="V1179" i="13"/>
  <c r="G1181" i="13"/>
  <c r="I1181" i="13"/>
  <c r="K1181" i="13"/>
  <c r="M1181" i="13"/>
  <c r="O1181" i="13"/>
  <c r="Q1181" i="13"/>
  <c r="V1181" i="13"/>
  <c r="G1183" i="13"/>
  <c r="M1183" i="13" s="1"/>
  <c r="I1183" i="13"/>
  <c r="K1183" i="13"/>
  <c r="O1183" i="13"/>
  <c r="Q1183" i="13"/>
  <c r="V1183" i="13"/>
  <c r="G1185" i="13"/>
  <c r="M1185" i="13" s="1"/>
  <c r="I1185" i="13"/>
  <c r="K1185" i="13"/>
  <c r="O1185" i="13"/>
  <c r="Q1185" i="13"/>
  <c r="V1185" i="13"/>
  <c r="G1187" i="13"/>
  <c r="I1187" i="13"/>
  <c r="K1187" i="13"/>
  <c r="M1187" i="13"/>
  <c r="O1187" i="13"/>
  <c r="Q1187" i="13"/>
  <c r="V1187" i="13"/>
  <c r="G1189" i="13"/>
  <c r="I1189" i="13"/>
  <c r="K1189" i="13"/>
  <c r="M1189" i="13"/>
  <c r="O1189" i="13"/>
  <c r="Q1189" i="13"/>
  <c r="V1189" i="13"/>
  <c r="G1191" i="13"/>
  <c r="M1191" i="13" s="1"/>
  <c r="I1191" i="13"/>
  <c r="K1191" i="13"/>
  <c r="O1191" i="13"/>
  <c r="Q1191" i="13"/>
  <c r="V1191" i="13"/>
  <c r="G1193" i="13"/>
  <c r="M1193" i="13" s="1"/>
  <c r="I1193" i="13"/>
  <c r="K1193" i="13"/>
  <c r="O1193" i="13"/>
  <c r="Q1193" i="13"/>
  <c r="V1193" i="13"/>
  <c r="G1195" i="13"/>
  <c r="I1195" i="13"/>
  <c r="K1195" i="13"/>
  <c r="M1195" i="13"/>
  <c r="O1195" i="13"/>
  <c r="Q1195" i="13"/>
  <c r="V1195" i="13"/>
  <c r="G1197" i="13"/>
  <c r="I1197" i="13"/>
  <c r="K1197" i="13"/>
  <c r="M1197" i="13"/>
  <c r="O1197" i="13"/>
  <c r="Q1197" i="13"/>
  <c r="V1197" i="13"/>
  <c r="G1199" i="13"/>
  <c r="M1199" i="13" s="1"/>
  <c r="I1199" i="13"/>
  <c r="K1199" i="13"/>
  <c r="O1199" i="13"/>
  <c r="Q1199" i="13"/>
  <c r="V1199" i="13"/>
  <c r="G1201" i="13"/>
  <c r="M1201" i="13" s="1"/>
  <c r="I1201" i="13"/>
  <c r="K1201" i="13"/>
  <c r="O1201" i="13"/>
  <c r="Q1201" i="13"/>
  <c r="V1201" i="13"/>
  <c r="G1203" i="13"/>
  <c r="I1203" i="13"/>
  <c r="K1203" i="13"/>
  <c r="M1203" i="13"/>
  <c r="O1203" i="13"/>
  <c r="Q1203" i="13"/>
  <c r="V1203" i="13"/>
  <c r="G1205" i="13"/>
  <c r="I1205" i="13"/>
  <c r="K1205" i="13"/>
  <c r="M1205" i="13"/>
  <c r="O1205" i="13"/>
  <c r="Q1205" i="13"/>
  <c r="V1205" i="13"/>
  <c r="G1207" i="13"/>
  <c r="M1207" i="13" s="1"/>
  <c r="I1207" i="13"/>
  <c r="K1207" i="13"/>
  <c r="O1207" i="13"/>
  <c r="Q1207" i="13"/>
  <c r="V1207" i="13"/>
  <c r="G1209" i="13"/>
  <c r="M1209" i="13" s="1"/>
  <c r="I1209" i="13"/>
  <c r="K1209" i="13"/>
  <c r="O1209" i="13"/>
  <c r="Q1209" i="13"/>
  <c r="V1209" i="13"/>
  <c r="G1211" i="13"/>
  <c r="I1211" i="13"/>
  <c r="K1211" i="13"/>
  <c r="M1211" i="13"/>
  <c r="O1211" i="13"/>
  <c r="Q1211" i="13"/>
  <c r="V1211" i="13"/>
  <c r="G1213" i="13"/>
  <c r="I1213" i="13"/>
  <c r="K1213" i="13"/>
  <c r="M1213" i="13"/>
  <c r="O1213" i="13"/>
  <c r="Q1213" i="13"/>
  <c r="V1213" i="13"/>
  <c r="G1215" i="13"/>
  <c r="M1215" i="13" s="1"/>
  <c r="I1215" i="13"/>
  <c r="I1214" i="13" s="1"/>
  <c r="K1215" i="13"/>
  <c r="K1214" i="13" s="1"/>
  <c r="O1215" i="13"/>
  <c r="Q1215" i="13"/>
  <c r="Q1214" i="13" s="1"/>
  <c r="V1215" i="13"/>
  <c r="V1214" i="13" s="1"/>
  <c r="G1219" i="13"/>
  <c r="I1219" i="13"/>
  <c r="K1219" i="13"/>
  <c r="M1219" i="13"/>
  <c r="O1219" i="13"/>
  <c r="Q1219" i="13"/>
  <c r="V1219" i="13"/>
  <c r="G1222" i="13"/>
  <c r="I1222" i="13"/>
  <c r="K1222" i="13"/>
  <c r="M1222" i="13"/>
  <c r="O1222" i="13"/>
  <c r="Q1222" i="13"/>
  <c r="V1222" i="13"/>
  <c r="G1225" i="13"/>
  <c r="M1225" i="13" s="1"/>
  <c r="I1225" i="13"/>
  <c r="K1225" i="13"/>
  <c r="O1225" i="13"/>
  <c r="O1214" i="13" s="1"/>
  <c r="Q1225" i="13"/>
  <c r="V1225" i="13"/>
  <c r="G1230" i="13"/>
  <c r="I1230" i="13"/>
  <c r="K1230" i="13"/>
  <c r="M1230" i="13"/>
  <c r="O1230" i="13"/>
  <c r="Q1230" i="13"/>
  <c r="V1230" i="13"/>
  <c r="G1232" i="13"/>
  <c r="M1232" i="13" s="1"/>
  <c r="I1232" i="13"/>
  <c r="K1232" i="13"/>
  <c r="O1232" i="13"/>
  <c r="Q1232" i="13"/>
  <c r="V1232" i="13"/>
  <c r="G1235" i="13"/>
  <c r="I1235" i="13"/>
  <c r="K1235" i="13"/>
  <c r="M1235" i="13"/>
  <c r="O1235" i="13"/>
  <c r="Q1235" i="13"/>
  <c r="V1235" i="13"/>
  <c r="G1239" i="13"/>
  <c r="M1239" i="13" s="1"/>
  <c r="I1239" i="13"/>
  <c r="K1239" i="13"/>
  <c r="O1239" i="13"/>
  <c r="Q1239" i="13"/>
  <c r="V1239" i="13"/>
  <c r="G1244" i="13"/>
  <c r="I1244" i="13"/>
  <c r="K1244" i="13"/>
  <c r="M1244" i="13"/>
  <c r="O1244" i="13"/>
  <c r="Q1244" i="13"/>
  <c r="V1244" i="13"/>
  <c r="G1245" i="13"/>
  <c r="M1245" i="13" s="1"/>
  <c r="I1245" i="13"/>
  <c r="K1245" i="13"/>
  <c r="O1245" i="13"/>
  <c r="Q1245" i="13"/>
  <c r="V1245" i="13"/>
  <c r="G1247" i="13"/>
  <c r="I1247" i="13"/>
  <c r="K1247" i="13"/>
  <c r="M1247" i="13"/>
  <c r="O1247" i="13"/>
  <c r="Q1247" i="13"/>
  <c r="V1247" i="13"/>
  <c r="G1249" i="13"/>
  <c r="M1249" i="13" s="1"/>
  <c r="I1249" i="13"/>
  <c r="K1249" i="13"/>
  <c r="O1249" i="13"/>
  <c r="Q1249" i="13"/>
  <c r="V1249" i="13"/>
  <c r="G1254" i="13"/>
  <c r="I1254" i="13"/>
  <c r="K1254" i="13"/>
  <c r="M1254" i="13"/>
  <c r="O1254" i="13"/>
  <c r="Q1254" i="13"/>
  <c r="V1254" i="13"/>
  <c r="G1256" i="13"/>
  <c r="I1256" i="13"/>
  <c r="I1255" i="13" s="1"/>
  <c r="K1256" i="13"/>
  <c r="M1256" i="13"/>
  <c r="O1256" i="13"/>
  <c r="Q1256" i="13"/>
  <c r="Q1255" i="13" s="1"/>
  <c r="V1256" i="13"/>
  <c r="G1258" i="13"/>
  <c r="G1255" i="13" s="1"/>
  <c r="I1258" i="13"/>
  <c r="K1258" i="13"/>
  <c r="O1258" i="13"/>
  <c r="O1255" i="13" s="1"/>
  <c r="Q1258" i="13"/>
  <c r="V1258" i="13"/>
  <c r="V1255" i="13" s="1"/>
  <c r="G1260" i="13"/>
  <c r="I1260" i="13"/>
  <c r="K1260" i="13"/>
  <c r="M1260" i="13"/>
  <c r="O1260" i="13"/>
  <c r="Q1260" i="13"/>
  <c r="V1260" i="13"/>
  <c r="G1263" i="13"/>
  <c r="M1263" i="13" s="1"/>
  <c r="I1263" i="13"/>
  <c r="K1263" i="13"/>
  <c r="K1255" i="13" s="1"/>
  <c r="O1263" i="13"/>
  <c r="Q1263" i="13"/>
  <c r="V1263" i="13"/>
  <c r="G1266" i="13"/>
  <c r="I1266" i="13"/>
  <c r="K1266" i="13"/>
  <c r="M1266" i="13"/>
  <c r="O1266" i="13"/>
  <c r="Q1266" i="13"/>
  <c r="V1266" i="13"/>
  <c r="G1268" i="13"/>
  <c r="M1268" i="13" s="1"/>
  <c r="I1268" i="13"/>
  <c r="K1268" i="13"/>
  <c r="O1268" i="13"/>
  <c r="Q1268" i="13"/>
  <c r="V1268" i="13"/>
  <c r="G1273" i="13"/>
  <c r="I1273" i="13"/>
  <c r="K1273" i="13"/>
  <c r="M1273" i="13"/>
  <c r="O1273" i="13"/>
  <c r="Q1273" i="13"/>
  <c r="V1273" i="13"/>
  <c r="G1276" i="13"/>
  <c r="M1276" i="13" s="1"/>
  <c r="I1276" i="13"/>
  <c r="K1276" i="13"/>
  <c r="O1276" i="13"/>
  <c r="Q1276" i="13"/>
  <c r="V1276" i="13"/>
  <c r="G1281" i="13"/>
  <c r="I1281" i="13"/>
  <c r="K1281" i="13"/>
  <c r="M1281" i="13"/>
  <c r="O1281" i="13"/>
  <c r="Q1281" i="13"/>
  <c r="V1281" i="13"/>
  <c r="G1284" i="13"/>
  <c r="M1284" i="13" s="1"/>
  <c r="I1284" i="13"/>
  <c r="K1284" i="13"/>
  <c r="O1284" i="13"/>
  <c r="Q1284" i="13"/>
  <c r="V1284" i="13"/>
  <c r="G1287" i="13"/>
  <c r="I1287" i="13"/>
  <c r="K1287" i="13"/>
  <c r="M1287" i="13"/>
  <c r="O1287" i="13"/>
  <c r="Q1287" i="13"/>
  <c r="V1287" i="13"/>
  <c r="G1289" i="13"/>
  <c r="I1289" i="13"/>
  <c r="I1288" i="13" s="1"/>
  <c r="K1289" i="13"/>
  <c r="M1289" i="13"/>
  <c r="O1289" i="13"/>
  <c r="Q1289" i="13"/>
  <c r="Q1288" i="13" s="1"/>
  <c r="V1289" i="13"/>
  <c r="G1291" i="13"/>
  <c r="M1291" i="13" s="1"/>
  <c r="I1291" i="13"/>
  <c r="K1291" i="13"/>
  <c r="K1288" i="13" s="1"/>
  <c r="O1291" i="13"/>
  <c r="Q1291" i="13"/>
  <c r="V1291" i="13"/>
  <c r="V1288" i="13" s="1"/>
  <c r="G1292" i="13"/>
  <c r="I1292" i="13"/>
  <c r="K1292" i="13"/>
  <c r="M1292" i="13"/>
  <c r="O1292" i="13"/>
  <c r="Q1292" i="13"/>
  <c r="V1292" i="13"/>
  <c r="G1293" i="13"/>
  <c r="M1293" i="13" s="1"/>
  <c r="I1293" i="13"/>
  <c r="K1293" i="13"/>
  <c r="O1293" i="13"/>
  <c r="O1288" i="13" s="1"/>
  <c r="Q1293" i="13"/>
  <c r="V1293" i="13"/>
  <c r="G1322" i="13"/>
  <c r="I1322" i="13"/>
  <c r="K1322" i="13"/>
  <c r="M1322" i="13"/>
  <c r="O1322" i="13"/>
  <c r="Q1322" i="13"/>
  <c r="V1322" i="13"/>
  <c r="G1327" i="13"/>
  <c r="M1327" i="13" s="1"/>
  <c r="I1327" i="13"/>
  <c r="K1327" i="13"/>
  <c r="O1327" i="13"/>
  <c r="Q1327" i="13"/>
  <c r="V1327" i="13"/>
  <c r="G1329" i="13"/>
  <c r="I1329" i="13"/>
  <c r="K1329" i="13"/>
  <c r="M1329" i="13"/>
  <c r="O1329" i="13"/>
  <c r="Q1329" i="13"/>
  <c r="V1329" i="13"/>
  <c r="G1330" i="13"/>
  <c r="O1330" i="13"/>
  <c r="G1331" i="13"/>
  <c r="I1331" i="13"/>
  <c r="I1330" i="13" s="1"/>
  <c r="K1331" i="13"/>
  <c r="M1331" i="13"/>
  <c r="O1331" i="13"/>
  <c r="Q1331" i="13"/>
  <c r="Q1330" i="13" s="1"/>
  <c r="V1331" i="13"/>
  <c r="G1336" i="13"/>
  <c r="M1336" i="13" s="1"/>
  <c r="I1336" i="13"/>
  <c r="K1336" i="13"/>
  <c r="K1330" i="13" s="1"/>
  <c r="O1336" i="13"/>
  <c r="Q1336" i="13"/>
  <c r="V1336" i="13"/>
  <c r="V1330" i="13" s="1"/>
  <c r="G1339" i="13"/>
  <c r="I1339" i="13"/>
  <c r="K1339" i="13"/>
  <c r="M1339" i="13"/>
  <c r="O1339" i="13"/>
  <c r="Q1339" i="13"/>
  <c r="V1339" i="13"/>
  <c r="G1379" i="13"/>
  <c r="O1379" i="13"/>
  <c r="G1380" i="13"/>
  <c r="I1380" i="13"/>
  <c r="I1379" i="13" s="1"/>
  <c r="K1380" i="13"/>
  <c r="M1380" i="13"/>
  <c r="O1380" i="13"/>
  <c r="Q1380" i="13"/>
  <c r="Q1379" i="13" s="1"/>
  <c r="V1380" i="13"/>
  <c r="G1471" i="13"/>
  <c r="M1471" i="13" s="1"/>
  <c r="I1471" i="13"/>
  <c r="K1471" i="13"/>
  <c r="K1379" i="13" s="1"/>
  <c r="O1471" i="13"/>
  <c r="Q1471" i="13"/>
  <c r="V1471" i="13"/>
  <c r="V1379" i="13" s="1"/>
  <c r="G1474" i="13"/>
  <c r="M1474" i="13" s="1"/>
  <c r="I1474" i="13"/>
  <c r="K1474" i="13"/>
  <c r="K1473" i="13" s="1"/>
  <c r="O1474" i="13"/>
  <c r="O1473" i="13" s="1"/>
  <c r="Q1474" i="13"/>
  <c r="V1474" i="13"/>
  <c r="V1473" i="13" s="1"/>
  <c r="G1476" i="13"/>
  <c r="I1476" i="13"/>
  <c r="I1473" i="13" s="1"/>
  <c r="K1476" i="13"/>
  <c r="M1476" i="13"/>
  <c r="O1476" i="13"/>
  <c r="Q1476" i="13"/>
  <c r="Q1473" i="13" s="1"/>
  <c r="V1476" i="13"/>
  <c r="G1477" i="13"/>
  <c r="M1477" i="13" s="1"/>
  <c r="I1477" i="13"/>
  <c r="K1477" i="13"/>
  <c r="O1477" i="13"/>
  <c r="Q1477" i="13"/>
  <c r="V1477" i="13"/>
  <c r="G1478" i="13"/>
  <c r="I1478" i="13"/>
  <c r="K1478" i="13"/>
  <c r="M1478" i="13"/>
  <c r="O1478" i="13"/>
  <c r="Q1478" i="13"/>
  <c r="V1478" i="13"/>
  <c r="G1479" i="13"/>
  <c r="M1479" i="13" s="1"/>
  <c r="I1479" i="13"/>
  <c r="K1479" i="13"/>
  <c r="O1479" i="13"/>
  <c r="Q1479" i="13"/>
  <c r="V1479" i="13"/>
  <c r="G1480" i="13"/>
  <c r="I1480" i="13"/>
  <c r="K1480" i="13"/>
  <c r="M1480" i="13"/>
  <c r="O1480" i="13"/>
  <c r="Q1480" i="13"/>
  <c r="V1480" i="13"/>
  <c r="G1481" i="13"/>
  <c r="M1481" i="13" s="1"/>
  <c r="I1481" i="13"/>
  <c r="K1481" i="13"/>
  <c r="O1481" i="13"/>
  <c r="Q1481" i="13"/>
  <c r="V1481" i="13"/>
  <c r="G1483" i="13"/>
  <c r="I1483" i="13"/>
  <c r="K1483" i="13"/>
  <c r="M1483" i="13"/>
  <c r="O1483" i="13"/>
  <c r="Q1483" i="13"/>
  <c r="V1483" i="13"/>
  <c r="G1486" i="13"/>
  <c r="I1486" i="13"/>
  <c r="I1485" i="13" s="1"/>
  <c r="K1486" i="13"/>
  <c r="M1486" i="13"/>
  <c r="O1486" i="13"/>
  <c r="Q1486" i="13"/>
  <c r="Q1485" i="13" s="1"/>
  <c r="V1486" i="13"/>
  <c r="G1487" i="13"/>
  <c r="M1487" i="13" s="1"/>
  <c r="I1487" i="13"/>
  <c r="K1487" i="13"/>
  <c r="K1485" i="13" s="1"/>
  <c r="O1487" i="13"/>
  <c r="Q1487" i="13"/>
  <c r="V1487" i="13"/>
  <c r="V1485" i="13" s="1"/>
  <c r="G1488" i="13"/>
  <c r="I1488" i="13"/>
  <c r="K1488" i="13"/>
  <c r="M1488" i="13"/>
  <c r="O1488" i="13"/>
  <c r="Q1488" i="13"/>
  <c r="V1488" i="13"/>
  <c r="G1489" i="13"/>
  <c r="M1489" i="13" s="1"/>
  <c r="I1489" i="13"/>
  <c r="K1489" i="13"/>
  <c r="O1489" i="13"/>
  <c r="O1485" i="13" s="1"/>
  <c r="Q1489" i="13"/>
  <c r="V1489" i="13"/>
  <c r="G1490" i="13"/>
  <c r="I1490" i="13"/>
  <c r="K1490" i="13"/>
  <c r="M1490" i="13"/>
  <c r="O1490" i="13"/>
  <c r="Q1490" i="13"/>
  <c r="V1490" i="13"/>
  <c r="G1491" i="13"/>
  <c r="M1491" i="13" s="1"/>
  <c r="I1491" i="13"/>
  <c r="K1491" i="13"/>
  <c r="O1491" i="13"/>
  <c r="Q1491" i="13"/>
  <c r="V1491" i="13"/>
  <c r="G1492" i="13"/>
  <c r="I1492" i="13"/>
  <c r="K1492" i="13"/>
  <c r="M1492" i="13"/>
  <c r="O1492" i="13"/>
  <c r="Q1492" i="13"/>
  <c r="V1492" i="13"/>
  <c r="G1493" i="13"/>
  <c r="M1493" i="13" s="1"/>
  <c r="I1493" i="13"/>
  <c r="K1493" i="13"/>
  <c r="O1493" i="13"/>
  <c r="Q1493" i="13"/>
  <c r="V1493" i="13"/>
  <c r="G1494" i="13"/>
  <c r="I1494" i="13"/>
  <c r="K1494" i="13"/>
  <c r="M1494" i="13"/>
  <c r="O1494" i="13"/>
  <c r="Q1494" i="13"/>
  <c r="V1494" i="13"/>
  <c r="G1495" i="13"/>
  <c r="M1495" i="13" s="1"/>
  <c r="I1495" i="13"/>
  <c r="K1495" i="13"/>
  <c r="O1495" i="13"/>
  <c r="Q1495" i="13"/>
  <c r="V1495" i="13"/>
  <c r="G1496" i="13"/>
  <c r="I1496" i="13"/>
  <c r="K1496" i="13"/>
  <c r="M1496" i="13"/>
  <c r="O1496" i="13"/>
  <c r="Q1496" i="13"/>
  <c r="V1496" i="13"/>
  <c r="G1497" i="13"/>
  <c r="M1497" i="13" s="1"/>
  <c r="I1497" i="13"/>
  <c r="K1497" i="13"/>
  <c r="O1497" i="13"/>
  <c r="Q1497" i="13"/>
  <c r="V1497" i="13"/>
  <c r="G1498" i="13"/>
  <c r="I1498" i="13"/>
  <c r="K1498" i="13"/>
  <c r="M1498" i="13"/>
  <c r="O1498" i="13"/>
  <c r="Q1498" i="13"/>
  <c r="V1498" i="13"/>
  <c r="G1499" i="13"/>
  <c r="M1499" i="13" s="1"/>
  <c r="I1499" i="13"/>
  <c r="K1499" i="13"/>
  <c r="O1499" i="13"/>
  <c r="Q1499" i="13"/>
  <c r="V1499" i="13"/>
  <c r="G1500" i="13"/>
  <c r="I1500" i="13"/>
  <c r="K1500" i="13"/>
  <c r="M1500" i="13"/>
  <c r="O1500" i="13"/>
  <c r="Q1500" i="13"/>
  <c r="V1500" i="13"/>
  <c r="G1501" i="13"/>
  <c r="M1501" i="13" s="1"/>
  <c r="I1501" i="13"/>
  <c r="K1501" i="13"/>
  <c r="O1501" i="13"/>
  <c r="Q1501" i="13"/>
  <c r="V1501" i="13"/>
  <c r="G1502" i="13"/>
  <c r="I1502" i="13"/>
  <c r="K1502" i="13"/>
  <c r="M1502" i="13"/>
  <c r="O1502" i="13"/>
  <c r="Q1502" i="13"/>
  <c r="V1502" i="13"/>
  <c r="G1503" i="13"/>
  <c r="M1503" i="13" s="1"/>
  <c r="I1503" i="13"/>
  <c r="K1503" i="13"/>
  <c r="O1503" i="13"/>
  <c r="Q1503" i="13"/>
  <c r="V1503" i="13"/>
  <c r="G1504" i="13"/>
  <c r="I1504" i="13"/>
  <c r="K1504" i="13"/>
  <c r="M1504" i="13"/>
  <c r="O1504" i="13"/>
  <c r="Q1504" i="13"/>
  <c r="V1504" i="13"/>
  <c r="G1505" i="13"/>
  <c r="M1505" i="13" s="1"/>
  <c r="I1505" i="13"/>
  <c r="K1505" i="13"/>
  <c r="O1505" i="13"/>
  <c r="Q1505" i="13"/>
  <c r="V1505" i="13"/>
  <c r="G1506" i="13"/>
  <c r="I1506" i="13"/>
  <c r="K1506" i="13"/>
  <c r="M1506" i="13"/>
  <c r="O1506" i="13"/>
  <c r="Q1506" i="13"/>
  <c r="V1506" i="13"/>
  <c r="G1507" i="13"/>
  <c r="M1507" i="13" s="1"/>
  <c r="I1507" i="13"/>
  <c r="K1507" i="13"/>
  <c r="O1507" i="13"/>
  <c r="Q1507" i="13"/>
  <c r="V1507" i="13"/>
  <c r="G1508" i="13"/>
  <c r="I1508" i="13"/>
  <c r="K1508" i="13"/>
  <c r="M1508" i="13"/>
  <c r="O1508" i="13"/>
  <c r="Q1508" i="13"/>
  <c r="V1508" i="13"/>
  <c r="G1509" i="13"/>
  <c r="M1509" i="13" s="1"/>
  <c r="I1509" i="13"/>
  <c r="K1509" i="13"/>
  <c r="O1509" i="13"/>
  <c r="Q1509" i="13"/>
  <c r="V1509" i="13"/>
  <c r="G1510" i="13"/>
  <c r="I1510" i="13"/>
  <c r="K1510" i="13"/>
  <c r="M1510" i="13"/>
  <c r="O1510" i="13"/>
  <c r="Q1510" i="13"/>
  <c r="V1510" i="13"/>
  <c r="G1511" i="13"/>
  <c r="M1511" i="13" s="1"/>
  <c r="I1511" i="13"/>
  <c r="K1511" i="13"/>
  <c r="O1511" i="13"/>
  <c r="Q1511" i="13"/>
  <c r="V1511" i="13"/>
  <c r="G1512" i="13"/>
  <c r="I1512" i="13"/>
  <c r="K1512" i="13"/>
  <c r="M1512" i="13"/>
  <c r="O1512" i="13"/>
  <c r="Q1512" i="13"/>
  <c r="V1512" i="13"/>
  <c r="G1513" i="13"/>
  <c r="M1513" i="13" s="1"/>
  <c r="I1513" i="13"/>
  <c r="K1513" i="13"/>
  <c r="O1513" i="13"/>
  <c r="Q1513" i="13"/>
  <c r="V1513" i="13"/>
  <c r="G1514" i="13"/>
  <c r="I1514" i="13"/>
  <c r="K1514" i="13"/>
  <c r="M1514" i="13"/>
  <c r="O1514" i="13"/>
  <c r="Q1514" i="13"/>
  <c r="V1514" i="13"/>
  <c r="G1515" i="13"/>
  <c r="M1515" i="13" s="1"/>
  <c r="I1515" i="13"/>
  <c r="K1515" i="13"/>
  <c r="O1515" i="13"/>
  <c r="Q1515" i="13"/>
  <c r="V1515" i="13"/>
  <c r="G1516" i="13"/>
  <c r="I1516" i="13"/>
  <c r="K1516" i="13"/>
  <c r="M1516" i="13"/>
  <c r="O1516" i="13"/>
  <c r="Q1516" i="13"/>
  <c r="V1516" i="13"/>
  <c r="G1517" i="13"/>
  <c r="M1517" i="13" s="1"/>
  <c r="I1517" i="13"/>
  <c r="K1517" i="13"/>
  <c r="O1517" i="13"/>
  <c r="Q1517" i="13"/>
  <c r="V1517" i="13"/>
  <c r="G1518" i="13"/>
  <c r="I1518" i="13"/>
  <c r="K1518" i="13"/>
  <c r="M1518" i="13"/>
  <c r="O1518" i="13"/>
  <c r="Q1518" i="13"/>
  <c r="V1518" i="13"/>
  <c r="G1519" i="13"/>
  <c r="M1519" i="13" s="1"/>
  <c r="I1519" i="13"/>
  <c r="K1519" i="13"/>
  <c r="O1519" i="13"/>
  <c r="Q1519" i="13"/>
  <c r="V1519" i="13"/>
  <c r="G1520" i="13"/>
  <c r="I1520" i="13"/>
  <c r="K1520" i="13"/>
  <c r="M1520" i="13"/>
  <c r="O1520" i="13"/>
  <c r="Q1520" i="13"/>
  <c r="V1520" i="13"/>
  <c r="G1521" i="13"/>
  <c r="M1521" i="13" s="1"/>
  <c r="I1521" i="13"/>
  <c r="K1521" i="13"/>
  <c r="O1521" i="13"/>
  <c r="Q1521" i="13"/>
  <c r="V1521" i="13"/>
  <c r="G1522" i="13"/>
  <c r="I1522" i="13"/>
  <c r="K1522" i="13"/>
  <c r="M1522" i="13"/>
  <c r="O1522" i="13"/>
  <c r="Q1522" i="13"/>
  <c r="V1522" i="13"/>
  <c r="G1523" i="13"/>
  <c r="M1523" i="13" s="1"/>
  <c r="I1523" i="13"/>
  <c r="K1523" i="13"/>
  <c r="O1523" i="13"/>
  <c r="Q1523" i="13"/>
  <c r="V1523" i="13"/>
  <c r="G1524" i="13"/>
  <c r="I1524" i="13"/>
  <c r="K1524" i="13"/>
  <c r="M1524" i="13"/>
  <c r="O1524" i="13"/>
  <c r="Q1524" i="13"/>
  <c r="V1524" i="13"/>
  <c r="G1525" i="13"/>
  <c r="M1525" i="13" s="1"/>
  <c r="I1525" i="13"/>
  <c r="K1525" i="13"/>
  <c r="O1525" i="13"/>
  <c r="Q1525" i="13"/>
  <c r="V1525" i="13"/>
  <c r="G1526" i="13"/>
  <c r="I1526" i="13"/>
  <c r="K1526" i="13"/>
  <c r="M1526" i="13"/>
  <c r="O1526" i="13"/>
  <c r="Q1526" i="13"/>
  <c r="V1526" i="13"/>
  <c r="G1527" i="13"/>
  <c r="M1527" i="13" s="1"/>
  <c r="I1527" i="13"/>
  <c r="K1527" i="13"/>
  <c r="O1527" i="13"/>
  <c r="Q1527" i="13"/>
  <c r="V1527" i="13"/>
  <c r="G1528" i="13"/>
  <c r="I1528" i="13"/>
  <c r="K1528" i="13"/>
  <c r="M1528" i="13"/>
  <c r="O1528" i="13"/>
  <c r="Q1528" i="13"/>
  <c r="V1528" i="13"/>
  <c r="G1529" i="13"/>
  <c r="M1529" i="13" s="1"/>
  <c r="I1529" i="13"/>
  <c r="K1529" i="13"/>
  <c r="O1529" i="13"/>
  <c r="Q1529" i="13"/>
  <c r="V1529" i="13"/>
  <c r="G1530" i="13"/>
  <c r="I1530" i="13"/>
  <c r="K1530" i="13"/>
  <c r="M1530" i="13"/>
  <c r="O1530" i="13"/>
  <c r="Q1530" i="13"/>
  <c r="V1530" i="13"/>
  <c r="G1531" i="13"/>
  <c r="M1531" i="13" s="1"/>
  <c r="I1531" i="13"/>
  <c r="K1531" i="13"/>
  <c r="O1531" i="13"/>
  <c r="Q1531" i="13"/>
  <c r="V1531" i="13"/>
  <c r="G1532" i="13"/>
  <c r="I1532" i="13"/>
  <c r="K1532" i="13"/>
  <c r="M1532" i="13"/>
  <c r="O1532" i="13"/>
  <c r="Q1532" i="13"/>
  <c r="V1532" i="13"/>
  <c r="G1533" i="13"/>
  <c r="M1533" i="13" s="1"/>
  <c r="I1533" i="13"/>
  <c r="K1533" i="13"/>
  <c r="O1533" i="13"/>
  <c r="Q1533" i="13"/>
  <c r="V1533" i="13"/>
  <c r="G1534" i="13"/>
  <c r="I1534" i="13"/>
  <c r="K1534" i="13"/>
  <c r="M1534" i="13"/>
  <c r="O1534" i="13"/>
  <c r="Q1534" i="13"/>
  <c r="V1534" i="13"/>
  <c r="G1535" i="13"/>
  <c r="M1535" i="13" s="1"/>
  <c r="I1535" i="13"/>
  <c r="K1535" i="13"/>
  <c r="O1535" i="13"/>
  <c r="Q1535" i="13"/>
  <c r="V1535" i="13"/>
  <c r="G1536" i="13"/>
  <c r="I1536" i="13"/>
  <c r="K1536" i="13"/>
  <c r="M1536" i="13"/>
  <c r="O1536" i="13"/>
  <c r="Q1536" i="13"/>
  <c r="V1536" i="13"/>
  <c r="G1537" i="13"/>
  <c r="M1537" i="13" s="1"/>
  <c r="I1537" i="13"/>
  <c r="K1537" i="13"/>
  <c r="O1537" i="13"/>
  <c r="Q1537" i="13"/>
  <c r="V1537" i="13"/>
  <c r="G1538" i="13"/>
  <c r="I1538" i="13"/>
  <c r="K1538" i="13"/>
  <c r="M1538" i="13"/>
  <c r="O1538" i="13"/>
  <c r="Q1538" i="13"/>
  <c r="V1538" i="13"/>
  <c r="G1539" i="13"/>
  <c r="M1539" i="13" s="1"/>
  <c r="I1539" i="13"/>
  <c r="K1539" i="13"/>
  <c r="O1539" i="13"/>
  <c r="Q1539" i="13"/>
  <c r="V1539" i="13"/>
  <c r="G1540" i="13"/>
  <c r="I1540" i="13"/>
  <c r="K1540" i="13"/>
  <c r="M1540" i="13"/>
  <c r="O1540" i="13"/>
  <c r="Q1540" i="13"/>
  <c r="V1540" i="13"/>
  <c r="G1541" i="13"/>
  <c r="M1541" i="13" s="1"/>
  <c r="I1541" i="13"/>
  <c r="K1541" i="13"/>
  <c r="O1541" i="13"/>
  <c r="Q1541" i="13"/>
  <c r="V1541" i="13"/>
  <c r="G1542" i="13"/>
  <c r="I1542" i="13"/>
  <c r="K1542" i="13"/>
  <c r="M1542" i="13"/>
  <c r="O1542" i="13"/>
  <c r="Q1542" i="13"/>
  <c r="V1542" i="13"/>
  <c r="G1543" i="13"/>
  <c r="M1543" i="13" s="1"/>
  <c r="I1543" i="13"/>
  <c r="K1543" i="13"/>
  <c r="O1543" i="13"/>
  <c r="Q1543" i="13"/>
  <c r="V1543" i="13"/>
  <c r="G1544" i="13"/>
  <c r="I1544" i="13"/>
  <c r="K1544" i="13"/>
  <c r="M1544" i="13"/>
  <c r="O1544" i="13"/>
  <c r="Q1544" i="13"/>
  <c r="V1544" i="13"/>
  <c r="G1545" i="13"/>
  <c r="M1545" i="13" s="1"/>
  <c r="I1545" i="13"/>
  <c r="K1545" i="13"/>
  <c r="O1545" i="13"/>
  <c r="Q1545" i="13"/>
  <c r="V1545" i="13"/>
  <c r="G1546" i="13"/>
  <c r="I1546" i="13"/>
  <c r="K1546" i="13"/>
  <c r="M1546" i="13"/>
  <c r="O1546" i="13"/>
  <c r="Q1546" i="13"/>
  <c r="V1546" i="13"/>
  <c r="G1547" i="13"/>
  <c r="M1547" i="13" s="1"/>
  <c r="I1547" i="13"/>
  <c r="K1547" i="13"/>
  <c r="O1547" i="13"/>
  <c r="Q1547" i="13"/>
  <c r="V1547" i="13"/>
  <c r="G1548" i="13"/>
  <c r="I1548" i="13"/>
  <c r="K1548" i="13"/>
  <c r="M1548" i="13"/>
  <c r="O1548" i="13"/>
  <c r="Q1548" i="13"/>
  <c r="V1548" i="13"/>
  <c r="G1549" i="13"/>
  <c r="M1549" i="13" s="1"/>
  <c r="I1549" i="13"/>
  <c r="K1549" i="13"/>
  <c r="O1549" i="13"/>
  <c r="Q1549" i="13"/>
  <c r="V1549" i="13"/>
  <c r="G1550" i="13"/>
  <c r="I1550" i="13"/>
  <c r="K1550" i="13"/>
  <c r="M1550" i="13"/>
  <c r="O1550" i="13"/>
  <c r="Q1550" i="13"/>
  <c r="V1550" i="13"/>
  <c r="G1551" i="13"/>
  <c r="M1551" i="13" s="1"/>
  <c r="I1551" i="13"/>
  <c r="K1551" i="13"/>
  <c r="O1551" i="13"/>
  <c r="Q1551" i="13"/>
  <c r="V1551" i="13"/>
  <c r="G1552" i="13"/>
  <c r="I1552" i="13"/>
  <c r="K1552" i="13"/>
  <c r="M1552" i="13"/>
  <c r="O1552" i="13"/>
  <c r="Q1552" i="13"/>
  <c r="V1552" i="13"/>
  <c r="G1553" i="13"/>
  <c r="M1553" i="13" s="1"/>
  <c r="I1553" i="13"/>
  <c r="K1553" i="13"/>
  <c r="O1553" i="13"/>
  <c r="Q1553" i="13"/>
  <c r="V1553" i="13"/>
  <c r="G1554" i="13"/>
  <c r="I1554" i="13"/>
  <c r="K1554" i="13"/>
  <c r="M1554" i="13"/>
  <c r="O1554" i="13"/>
  <c r="Q1554" i="13"/>
  <c r="V1554" i="13"/>
  <c r="G1555" i="13"/>
  <c r="M1555" i="13" s="1"/>
  <c r="I1555" i="13"/>
  <c r="K1555" i="13"/>
  <c r="O1555" i="13"/>
  <c r="Q1555" i="13"/>
  <c r="V1555" i="13"/>
  <c r="G1556" i="13"/>
  <c r="I1556" i="13"/>
  <c r="K1556" i="13"/>
  <c r="M1556" i="13"/>
  <c r="O1556" i="13"/>
  <c r="Q1556" i="13"/>
  <c r="V1556" i="13"/>
  <c r="G1557" i="13"/>
  <c r="M1557" i="13" s="1"/>
  <c r="I1557" i="13"/>
  <c r="K1557" i="13"/>
  <c r="O1557" i="13"/>
  <c r="Q1557" i="13"/>
  <c r="V1557" i="13"/>
  <c r="G1558" i="13"/>
  <c r="I1558" i="13"/>
  <c r="K1558" i="13"/>
  <c r="M1558" i="13"/>
  <c r="O1558" i="13"/>
  <c r="Q1558" i="13"/>
  <c r="V1558" i="13"/>
  <c r="G1559" i="13"/>
  <c r="M1559" i="13" s="1"/>
  <c r="I1559" i="13"/>
  <c r="K1559" i="13"/>
  <c r="O1559" i="13"/>
  <c r="Q1559" i="13"/>
  <c r="V1559" i="13"/>
  <c r="G1560" i="13"/>
  <c r="I1560" i="13"/>
  <c r="K1560" i="13"/>
  <c r="M1560" i="13"/>
  <c r="O1560" i="13"/>
  <c r="Q1560" i="13"/>
  <c r="V1560" i="13"/>
  <c r="G1561" i="13"/>
  <c r="M1561" i="13" s="1"/>
  <c r="I1561" i="13"/>
  <c r="K1561" i="13"/>
  <c r="O1561" i="13"/>
  <c r="Q1561" i="13"/>
  <c r="V1561" i="13"/>
  <c r="G1562" i="13"/>
  <c r="I1562" i="13"/>
  <c r="K1562" i="13"/>
  <c r="M1562" i="13"/>
  <c r="O1562" i="13"/>
  <c r="Q1562" i="13"/>
  <c r="V1562" i="13"/>
  <c r="G1563" i="13"/>
  <c r="M1563" i="13" s="1"/>
  <c r="I1563" i="13"/>
  <c r="K1563" i="13"/>
  <c r="O1563" i="13"/>
  <c r="Q1563" i="13"/>
  <c r="V1563" i="13"/>
  <c r="G1564" i="13"/>
  <c r="I1564" i="13"/>
  <c r="K1564" i="13"/>
  <c r="M1564" i="13"/>
  <c r="O1564" i="13"/>
  <c r="Q1564" i="13"/>
  <c r="V1564" i="13"/>
  <c r="G1565" i="13"/>
  <c r="M1565" i="13" s="1"/>
  <c r="I1565" i="13"/>
  <c r="K1565" i="13"/>
  <c r="O1565" i="13"/>
  <c r="Q1565" i="13"/>
  <c r="V1565" i="13"/>
  <c r="G1566" i="13"/>
  <c r="I1566" i="13"/>
  <c r="K1566" i="13"/>
  <c r="M1566" i="13"/>
  <c r="O1566" i="13"/>
  <c r="Q1566" i="13"/>
  <c r="V1566" i="13"/>
  <c r="G1567" i="13"/>
  <c r="M1567" i="13" s="1"/>
  <c r="I1567" i="13"/>
  <c r="K1567" i="13"/>
  <c r="O1567" i="13"/>
  <c r="Q1567" i="13"/>
  <c r="V1567" i="13"/>
  <c r="G1568" i="13"/>
  <c r="I1568" i="13"/>
  <c r="K1568" i="13"/>
  <c r="M1568" i="13"/>
  <c r="O1568" i="13"/>
  <c r="Q1568" i="13"/>
  <c r="V1568" i="13"/>
  <c r="G1569" i="13"/>
  <c r="M1569" i="13" s="1"/>
  <c r="I1569" i="13"/>
  <c r="K1569" i="13"/>
  <c r="O1569" i="13"/>
  <c r="Q1569" i="13"/>
  <c r="V1569" i="13"/>
  <c r="G1570" i="13"/>
  <c r="I1570" i="13"/>
  <c r="K1570" i="13"/>
  <c r="M1570" i="13"/>
  <c r="O1570" i="13"/>
  <c r="Q1570" i="13"/>
  <c r="V1570" i="13"/>
  <c r="G1571" i="13"/>
  <c r="M1571" i="13" s="1"/>
  <c r="I1571" i="13"/>
  <c r="K1571" i="13"/>
  <c r="O1571" i="13"/>
  <c r="Q1571" i="13"/>
  <c r="V1571" i="13"/>
  <c r="G1572" i="13"/>
  <c r="I1572" i="13"/>
  <c r="K1572" i="13"/>
  <c r="M1572" i="13"/>
  <c r="O1572" i="13"/>
  <c r="Q1572" i="13"/>
  <c r="V1572" i="13"/>
  <c r="G1573" i="13"/>
  <c r="M1573" i="13" s="1"/>
  <c r="I1573" i="13"/>
  <c r="K1573" i="13"/>
  <c r="O1573" i="13"/>
  <c r="Q1573" i="13"/>
  <c r="V1573" i="13"/>
  <c r="G1574" i="13"/>
  <c r="I1574" i="13"/>
  <c r="K1574" i="13"/>
  <c r="M1574" i="13"/>
  <c r="O1574" i="13"/>
  <c r="Q1574" i="13"/>
  <c r="V1574" i="13"/>
  <c r="G1575" i="13"/>
  <c r="M1575" i="13" s="1"/>
  <c r="I1575" i="13"/>
  <c r="K1575" i="13"/>
  <c r="O1575" i="13"/>
  <c r="Q1575" i="13"/>
  <c r="V1575" i="13"/>
  <c r="G1576" i="13"/>
  <c r="I1576" i="13"/>
  <c r="K1576" i="13"/>
  <c r="M1576" i="13"/>
  <c r="O1576" i="13"/>
  <c r="Q1576" i="13"/>
  <c r="V1576" i="13"/>
  <c r="G1577" i="13"/>
  <c r="M1577" i="13" s="1"/>
  <c r="I1577" i="13"/>
  <c r="K1577" i="13"/>
  <c r="O1577" i="13"/>
  <c r="Q1577" i="13"/>
  <c r="V1577" i="13"/>
  <c r="G1578" i="13"/>
  <c r="I1578" i="13"/>
  <c r="K1578" i="13"/>
  <c r="M1578" i="13"/>
  <c r="O1578" i="13"/>
  <c r="Q1578" i="13"/>
  <c r="V1578" i="13"/>
  <c r="G1579" i="13"/>
  <c r="M1579" i="13" s="1"/>
  <c r="I1579" i="13"/>
  <c r="K1579" i="13"/>
  <c r="O1579" i="13"/>
  <c r="Q1579" i="13"/>
  <c r="V1579" i="13"/>
  <c r="G1580" i="13"/>
  <c r="I1580" i="13"/>
  <c r="K1580" i="13"/>
  <c r="M1580" i="13"/>
  <c r="O1580" i="13"/>
  <c r="Q1580" i="13"/>
  <c r="V1580" i="13"/>
  <c r="G1581" i="13"/>
  <c r="M1581" i="13" s="1"/>
  <c r="I1581" i="13"/>
  <c r="K1581" i="13"/>
  <c r="O1581" i="13"/>
  <c r="Q1581" i="13"/>
  <c r="V1581" i="13"/>
  <c r="G1582" i="13"/>
  <c r="I1582" i="13"/>
  <c r="K1582" i="13"/>
  <c r="M1582" i="13"/>
  <c r="O1582" i="13"/>
  <c r="Q1582" i="13"/>
  <c r="V1582" i="13"/>
  <c r="G1583" i="13"/>
  <c r="M1583" i="13" s="1"/>
  <c r="I1583" i="13"/>
  <c r="K1583" i="13"/>
  <c r="O1583" i="13"/>
  <c r="Q1583" i="13"/>
  <c r="V1583" i="13"/>
  <c r="G1584" i="13"/>
  <c r="I1584" i="13"/>
  <c r="K1584" i="13"/>
  <c r="M1584" i="13"/>
  <c r="O1584" i="13"/>
  <c r="Q1584" i="13"/>
  <c r="V1584" i="13"/>
  <c r="G1585" i="13"/>
  <c r="M1585" i="13" s="1"/>
  <c r="I1585" i="13"/>
  <c r="K1585" i="13"/>
  <c r="O1585" i="13"/>
  <c r="Q1585" i="13"/>
  <c r="V1585" i="13"/>
  <c r="G1586" i="13"/>
  <c r="I1586" i="13"/>
  <c r="K1586" i="13"/>
  <c r="M1586" i="13"/>
  <c r="O1586" i="13"/>
  <c r="Q1586" i="13"/>
  <c r="V1586" i="13"/>
  <c r="G1587" i="13"/>
  <c r="M1587" i="13" s="1"/>
  <c r="I1587" i="13"/>
  <c r="K1587" i="13"/>
  <c r="O1587" i="13"/>
  <c r="Q1587" i="13"/>
  <c r="V1587" i="13"/>
  <c r="G1588" i="13"/>
  <c r="I1588" i="13"/>
  <c r="K1588" i="13"/>
  <c r="M1588" i="13"/>
  <c r="O1588" i="13"/>
  <c r="Q1588" i="13"/>
  <c r="V1588" i="13"/>
  <c r="G1589" i="13"/>
  <c r="M1589" i="13" s="1"/>
  <c r="I1589" i="13"/>
  <c r="K1589" i="13"/>
  <c r="O1589" i="13"/>
  <c r="Q1589" i="13"/>
  <c r="V1589" i="13"/>
  <c r="G1590" i="13"/>
  <c r="I1590" i="13"/>
  <c r="K1590" i="13"/>
  <c r="M1590" i="13"/>
  <c r="O1590" i="13"/>
  <c r="Q1590" i="13"/>
  <c r="V1590" i="13"/>
  <c r="G1591" i="13"/>
  <c r="M1591" i="13" s="1"/>
  <c r="I1591" i="13"/>
  <c r="K1591" i="13"/>
  <c r="O1591" i="13"/>
  <c r="Q1591" i="13"/>
  <c r="V1591" i="13"/>
  <c r="G1592" i="13"/>
  <c r="I1592" i="13"/>
  <c r="K1592" i="13"/>
  <c r="M1592" i="13"/>
  <c r="O1592" i="13"/>
  <c r="Q1592" i="13"/>
  <c r="V1592" i="13"/>
  <c r="G1593" i="13"/>
  <c r="M1593" i="13" s="1"/>
  <c r="I1593" i="13"/>
  <c r="K1593" i="13"/>
  <c r="O1593" i="13"/>
  <c r="Q1593" i="13"/>
  <c r="V1593" i="13"/>
  <c r="G1594" i="13"/>
  <c r="I1594" i="13"/>
  <c r="K1594" i="13"/>
  <c r="M1594" i="13"/>
  <c r="O1594" i="13"/>
  <c r="Q1594" i="13"/>
  <c r="V1594" i="13"/>
  <c r="G1595" i="13"/>
  <c r="M1595" i="13" s="1"/>
  <c r="I1595" i="13"/>
  <c r="K1595" i="13"/>
  <c r="O1595" i="13"/>
  <c r="Q1595" i="13"/>
  <c r="V1595" i="13"/>
  <c r="G1596" i="13"/>
  <c r="I1596" i="13"/>
  <c r="K1596" i="13"/>
  <c r="M1596" i="13"/>
  <c r="O1596" i="13"/>
  <c r="Q1596" i="13"/>
  <c r="V1596" i="13"/>
  <c r="G1597" i="13"/>
  <c r="M1597" i="13" s="1"/>
  <c r="I1597" i="13"/>
  <c r="K1597" i="13"/>
  <c r="O1597" i="13"/>
  <c r="Q1597" i="13"/>
  <c r="V1597" i="13"/>
  <c r="G1598" i="13"/>
  <c r="I1598" i="13"/>
  <c r="K1598" i="13"/>
  <c r="M1598" i="13"/>
  <c r="O1598" i="13"/>
  <c r="Q1598" i="13"/>
  <c r="V1598" i="13"/>
  <c r="G1599" i="13"/>
  <c r="M1599" i="13" s="1"/>
  <c r="I1599" i="13"/>
  <c r="K1599" i="13"/>
  <c r="O1599" i="13"/>
  <c r="Q1599" i="13"/>
  <c r="V1599" i="13"/>
  <c r="G1600" i="13"/>
  <c r="I1600" i="13"/>
  <c r="K1600" i="13"/>
  <c r="M1600" i="13"/>
  <c r="O1600" i="13"/>
  <c r="Q1600" i="13"/>
  <c r="V1600" i="13"/>
  <c r="G1601" i="13"/>
  <c r="M1601" i="13" s="1"/>
  <c r="I1601" i="13"/>
  <c r="K1601" i="13"/>
  <c r="O1601" i="13"/>
  <c r="Q1601" i="13"/>
  <c r="V1601" i="13"/>
  <c r="G1603" i="13"/>
  <c r="G1602" i="13" s="1"/>
  <c r="I1603" i="13"/>
  <c r="K1603" i="13"/>
  <c r="K1602" i="13" s="1"/>
  <c r="O1603" i="13"/>
  <c r="O1602" i="13" s="1"/>
  <c r="Q1603" i="13"/>
  <c r="V1603" i="13"/>
  <c r="V1602" i="13" s="1"/>
  <c r="G1604" i="13"/>
  <c r="I1604" i="13"/>
  <c r="K1604" i="13"/>
  <c r="M1604" i="13"/>
  <c r="O1604" i="13"/>
  <c r="Q1604" i="13"/>
  <c r="V1604" i="13"/>
  <c r="G1605" i="13"/>
  <c r="M1605" i="13" s="1"/>
  <c r="I1605" i="13"/>
  <c r="K1605" i="13"/>
  <c r="O1605" i="13"/>
  <c r="Q1605" i="13"/>
  <c r="V1605" i="13"/>
  <c r="G1606" i="13"/>
  <c r="I1606" i="13"/>
  <c r="I1602" i="13" s="1"/>
  <c r="K1606" i="13"/>
  <c r="M1606" i="13"/>
  <c r="O1606" i="13"/>
  <c r="Q1606" i="13"/>
  <c r="Q1602" i="13" s="1"/>
  <c r="V1606" i="13"/>
  <c r="G1607" i="13"/>
  <c r="M1607" i="13" s="1"/>
  <c r="I1607" i="13"/>
  <c r="K1607" i="13"/>
  <c r="O1607" i="13"/>
  <c r="Q1607" i="13"/>
  <c r="V1607" i="13"/>
  <c r="G1608" i="13"/>
  <c r="I1608" i="13"/>
  <c r="K1608" i="13"/>
  <c r="M1608" i="13"/>
  <c r="O1608" i="13"/>
  <c r="Q1608" i="13"/>
  <c r="V1608" i="13"/>
  <c r="G1609" i="13"/>
  <c r="M1609" i="13" s="1"/>
  <c r="I1609" i="13"/>
  <c r="K1609" i="13"/>
  <c r="O1609" i="13"/>
  <c r="Q1609" i="13"/>
  <c r="V1609" i="13"/>
  <c r="G1610" i="13"/>
  <c r="I1610" i="13"/>
  <c r="K1610" i="13"/>
  <c r="M1610" i="13"/>
  <c r="O1610" i="13"/>
  <c r="Q1610" i="13"/>
  <c r="V1610" i="13"/>
  <c r="G1611" i="13"/>
  <c r="M1611" i="13" s="1"/>
  <c r="I1611" i="13"/>
  <c r="K1611" i="13"/>
  <c r="O1611" i="13"/>
  <c r="Q1611" i="13"/>
  <c r="V1611" i="13"/>
  <c r="G1612" i="13"/>
  <c r="I1612" i="13"/>
  <c r="K1612" i="13"/>
  <c r="M1612" i="13"/>
  <c r="O1612" i="13"/>
  <c r="Q1612" i="13"/>
  <c r="V1612" i="13"/>
  <c r="G1613" i="13"/>
  <c r="M1613" i="13" s="1"/>
  <c r="I1613" i="13"/>
  <c r="K1613" i="13"/>
  <c r="O1613" i="13"/>
  <c r="Q1613" i="13"/>
  <c r="V1613" i="13"/>
  <c r="G1614" i="13"/>
  <c r="I1614" i="13"/>
  <c r="K1614" i="13"/>
  <c r="M1614" i="13"/>
  <c r="O1614" i="13"/>
  <c r="Q1614" i="13"/>
  <c r="V1614" i="13"/>
  <c r="G1615" i="13"/>
  <c r="M1615" i="13" s="1"/>
  <c r="I1615" i="13"/>
  <c r="K1615" i="13"/>
  <c r="O1615" i="13"/>
  <c r="Q1615" i="13"/>
  <c r="V1615" i="13"/>
  <c r="G1616" i="13"/>
  <c r="I1616" i="13"/>
  <c r="K1616" i="13"/>
  <c r="M1616" i="13"/>
  <c r="O1616" i="13"/>
  <c r="Q1616" i="13"/>
  <c r="V1616" i="13"/>
  <c r="G1617" i="13"/>
  <c r="M1617" i="13" s="1"/>
  <c r="I1617" i="13"/>
  <c r="K1617" i="13"/>
  <c r="O1617" i="13"/>
  <c r="Q1617" i="13"/>
  <c r="V1617" i="13"/>
  <c r="G1618" i="13"/>
  <c r="I1618" i="13"/>
  <c r="K1618" i="13"/>
  <c r="M1618" i="13"/>
  <c r="O1618" i="13"/>
  <c r="Q1618" i="13"/>
  <c r="V1618" i="13"/>
  <c r="G1619" i="13"/>
  <c r="M1619" i="13" s="1"/>
  <c r="I1619" i="13"/>
  <c r="K1619" i="13"/>
  <c r="O1619" i="13"/>
  <c r="Q1619" i="13"/>
  <c r="V1619" i="13"/>
  <c r="G1620" i="13"/>
  <c r="I1620" i="13"/>
  <c r="K1620" i="13"/>
  <c r="M1620" i="13"/>
  <c r="O1620" i="13"/>
  <c r="Q1620" i="13"/>
  <c r="V1620" i="13"/>
  <c r="G1621" i="13"/>
  <c r="M1621" i="13" s="1"/>
  <c r="I1621" i="13"/>
  <c r="K1621" i="13"/>
  <c r="O1621" i="13"/>
  <c r="Q1621" i="13"/>
  <c r="V1621" i="13"/>
  <c r="G1622" i="13"/>
  <c r="I1622" i="13"/>
  <c r="K1622" i="13"/>
  <c r="M1622" i="13"/>
  <c r="O1622" i="13"/>
  <c r="Q1622" i="13"/>
  <c r="V1622" i="13"/>
  <c r="G1623" i="13"/>
  <c r="M1623" i="13" s="1"/>
  <c r="I1623" i="13"/>
  <c r="K1623" i="13"/>
  <c r="O1623" i="13"/>
  <c r="Q1623" i="13"/>
  <c r="V1623" i="13"/>
  <c r="G1624" i="13"/>
  <c r="I1624" i="13"/>
  <c r="K1624" i="13"/>
  <c r="M1624" i="13"/>
  <c r="O1624" i="13"/>
  <c r="Q1624" i="13"/>
  <c r="V1624" i="13"/>
  <c r="G1625" i="13"/>
  <c r="M1625" i="13" s="1"/>
  <c r="I1625" i="13"/>
  <c r="K1625" i="13"/>
  <c r="O1625" i="13"/>
  <c r="Q1625" i="13"/>
  <c r="V1625" i="13"/>
  <c r="G1626" i="13"/>
  <c r="I1626" i="13"/>
  <c r="K1626" i="13"/>
  <c r="M1626" i="13"/>
  <c r="O1626" i="13"/>
  <c r="Q1626" i="13"/>
  <c r="V1626" i="13"/>
  <c r="G1627" i="13"/>
  <c r="M1627" i="13" s="1"/>
  <c r="I1627" i="13"/>
  <c r="K1627" i="13"/>
  <c r="O1627" i="13"/>
  <c r="Q1627" i="13"/>
  <c r="V1627" i="13"/>
  <c r="G1628" i="13"/>
  <c r="I1628" i="13"/>
  <c r="K1628" i="13"/>
  <c r="M1628" i="13"/>
  <c r="O1628" i="13"/>
  <c r="Q1628" i="13"/>
  <c r="V1628" i="13"/>
  <c r="G1629" i="13"/>
  <c r="M1629" i="13" s="1"/>
  <c r="I1629" i="13"/>
  <c r="K1629" i="13"/>
  <c r="O1629" i="13"/>
  <c r="Q1629" i="13"/>
  <c r="V1629" i="13"/>
  <c r="G1630" i="13"/>
  <c r="I1630" i="13"/>
  <c r="K1630" i="13"/>
  <c r="M1630" i="13"/>
  <c r="O1630" i="13"/>
  <c r="Q1630" i="13"/>
  <c r="V1630" i="13"/>
  <c r="G1631" i="13"/>
  <c r="M1631" i="13" s="1"/>
  <c r="I1631" i="13"/>
  <c r="K1631" i="13"/>
  <c r="O1631" i="13"/>
  <c r="Q1631" i="13"/>
  <c r="V1631" i="13"/>
  <c r="G1633" i="13"/>
  <c r="M1633" i="13" s="1"/>
  <c r="M1632" i="13" s="1"/>
  <c r="I1633" i="13"/>
  <c r="K1633" i="13"/>
  <c r="K1632" i="13" s="1"/>
  <c r="O1633" i="13"/>
  <c r="O1632" i="13" s="1"/>
  <c r="Q1633" i="13"/>
  <c r="V1633" i="13"/>
  <c r="V1632" i="13" s="1"/>
  <c r="G1651" i="13"/>
  <c r="I1651" i="13"/>
  <c r="I1632" i="13" s="1"/>
  <c r="K1651" i="13"/>
  <c r="M1651" i="13"/>
  <c r="O1651" i="13"/>
  <c r="Q1651" i="13"/>
  <c r="Q1632" i="13" s="1"/>
  <c r="V1651" i="13"/>
  <c r="G1671" i="13"/>
  <c r="I1671" i="13"/>
  <c r="I1670" i="13" s="1"/>
  <c r="K1671" i="13"/>
  <c r="M1671" i="13"/>
  <c r="O1671" i="13"/>
  <c r="Q1671" i="13"/>
  <c r="Q1670" i="13" s="1"/>
  <c r="V1671" i="13"/>
  <c r="G1672" i="13"/>
  <c r="M1672" i="13" s="1"/>
  <c r="I1672" i="13"/>
  <c r="K1672" i="13"/>
  <c r="O1672" i="13"/>
  <c r="O1670" i="13" s="1"/>
  <c r="Q1672" i="13"/>
  <c r="V1672" i="13"/>
  <c r="G1673" i="13"/>
  <c r="I1673" i="13"/>
  <c r="K1673" i="13"/>
  <c r="M1673" i="13"/>
  <c r="O1673" i="13"/>
  <c r="Q1673" i="13"/>
  <c r="V1673" i="13"/>
  <c r="G1674" i="13"/>
  <c r="M1674" i="13" s="1"/>
  <c r="I1674" i="13"/>
  <c r="K1674" i="13"/>
  <c r="K1670" i="13" s="1"/>
  <c r="O1674" i="13"/>
  <c r="Q1674" i="13"/>
  <c r="V1674" i="13"/>
  <c r="V1670" i="13" s="1"/>
  <c r="G1675" i="13"/>
  <c r="I1675" i="13"/>
  <c r="K1675" i="13"/>
  <c r="M1675" i="13"/>
  <c r="O1675" i="13"/>
  <c r="Q1675" i="13"/>
  <c r="V1675" i="13"/>
  <c r="G1676" i="13"/>
  <c r="M1676" i="13" s="1"/>
  <c r="I1676" i="13"/>
  <c r="K1676" i="13"/>
  <c r="O1676" i="13"/>
  <c r="Q1676" i="13"/>
  <c r="V1676" i="13"/>
  <c r="G1677" i="13"/>
  <c r="I1677" i="13"/>
  <c r="K1677" i="13"/>
  <c r="M1677" i="13"/>
  <c r="O1677" i="13"/>
  <c r="Q1677" i="13"/>
  <c r="V1677" i="13"/>
  <c r="G1679" i="13"/>
  <c r="I1679" i="13"/>
  <c r="I1678" i="13" s="1"/>
  <c r="K1679" i="13"/>
  <c r="M1679" i="13"/>
  <c r="O1679" i="13"/>
  <c r="Q1679" i="13"/>
  <c r="Q1678" i="13" s="1"/>
  <c r="V1679" i="13"/>
  <c r="G1680" i="13"/>
  <c r="M1680" i="13" s="1"/>
  <c r="I1680" i="13"/>
  <c r="K1680" i="13"/>
  <c r="O1680" i="13"/>
  <c r="O1678" i="13" s="1"/>
  <c r="Q1680" i="13"/>
  <c r="V1680" i="13"/>
  <c r="G1681" i="13"/>
  <c r="I1681" i="13"/>
  <c r="K1681" i="13"/>
  <c r="M1681" i="13"/>
  <c r="O1681" i="13"/>
  <c r="Q1681" i="13"/>
  <c r="V1681" i="13"/>
  <c r="G1682" i="13"/>
  <c r="M1682" i="13" s="1"/>
  <c r="I1682" i="13"/>
  <c r="K1682" i="13"/>
  <c r="K1678" i="13" s="1"/>
  <c r="O1682" i="13"/>
  <c r="Q1682" i="13"/>
  <c r="V1682" i="13"/>
  <c r="V1678" i="13" s="1"/>
  <c r="G1683" i="13"/>
  <c r="I1683" i="13"/>
  <c r="K1683" i="13"/>
  <c r="M1683" i="13"/>
  <c r="O1683" i="13"/>
  <c r="Q1683" i="13"/>
  <c r="V1683" i="13"/>
  <c r="G1684" i="13"/>
  <c r="M1684" i="13" s="1"/>
  <c r="I1684" i="13"/>
  <c r="K1684" i="13"/>
  <c r="O1684" i="13"/>
  <c r="Q1684" i="13"/>
  <c r="V1684" i="13"/>
  <c r="G1686" i="13"/>
  <c r="G1685" i="13" s="1"/>
  <c r="I1686" i="13"/>
  <c r="K1686" i="13"/>
  <c r="K1685" i="13" s="1"/>
  <c r="O1686" i="13"/>
  <c r="O1685" i="13" s="1"/>
  <c r="Q1686" i="13"/>
  <c r="V1686" i="13"/>
  <c r="V1685" i="13" s="1"/>
  <c r="G1687" i="13"/>
  <c r="I1687" i="13"/>
  <c r="K1687" i="13"/>
  <c r="M1687" i="13"/>
  <c r="O1687" i="13"/>
  <c r="Q1687" i="13"/>
  <c r="V1687" i="13"/>
  <c r="G1688" i="13"/>
  <c r="M1688" i="13" s="1"/>
  <c r="I1688" i="13"/>
  <c r="K1688" i="13"/>
  <c r="O1688" i="13"/>
  <c r="Q1688" i="13"/>
  <c r="V1688" i="13"/>
  <c r="G1689" i="13"/>
  <c r="I1689" i="13"/>
  <c r="I1685" i="13" s="1"/>
  <c r="K1689" i="13"/>
  <c r="M1689" i="13"/>
  <c r="O1689" i="13"/>
  <c r="Q1689" i="13"/>
  <c r="Q1685" i="13" s="1"/>
  <c r="V1689" i="13"/>
  <c r="G1691" i="13"/>
  <c r="I1691" i="13"/>
  <c r="I1690" i="13" s="1"/>
  <c r="K1691" i="13"/>
  <c r="M1691" i="13"/>
  <c r="O1691" i="13"/>
  <c r="Q1691" i="13"/>
  <c r="Q1690" i="13" s="1"/>
  <c r="V1691" i="13"/>
  <c r="G1692" i="13"/>
  <c r="M1692" i="13" s="1"/>
  <c r="I1692" i="13"/>
  <c r="K1692" i="13"/>
  <c r="O1692" i="13"/>
  <c r="O1690" i="13" s="1"/>
  <c r="Q1692" i="13"/>
  <c r="V1692" i="13"/>
  <c r="G1693" i="13"/>
  <c r="I1693" i="13"/>
  <c r="K1693" i="13"/>
  <c r="M1693" i="13"/>
  <c r="O1693" i="13"/>
  <c r="Q1693" i="13"/>
  <c r="V1693" i="13"/>
  <c r="G1694" i="13"/>
  <c r="M1694" i="13" s="1"/>
  <c r="I1694" i="13"/>
  <c r="K1694" i="13"/>
  <c r="K1690" i="13" s="1"/>
  <c r="O1694" i="13"/>
  <c r="Q1694" i="13"/>
  <c r="V1694" i="13"/>
  <c r="V1690" i="13" s="1"/>
  <c r="G1696" i="13"/>
  <c r="M1696" i="13" s="1"/>
  <c r="I1696" i="13"/>
  <c r="K1696" i="13"/>
  <c r="K1695" i="13" s="1"/>
  <c r="O1696" i="13"/>
  <c r="O1695" i="13" s="1"/>
  <c r="Q1696" i="13"/>
  <c r="V1696" i="13"/>
  <c r="V1695" i="13" s="1"/>
  <c r="G1697" i="13"/>
  <c r="I1697" i="13"/>
  <c r="I1695" i="13" s="1"/>
  <c r="K1697" i="13"/>
  <c r="M1697" i="13"/>
  <c r="O1697" i="13"/>
  <c r="Q1697" i="13"/>
  <c r="Q1695" i="13" s="1"/>
  <c r="V1697" i="13"/>
  <c r="G1698" i="13"/>
  <c r="M1698" i="13" s="1"/>
  <c r="I1698" i="13"/>
  <c r="K1698" i="13"/>
  <c r="O1698" i="13"/>
  <c r="Q1698" i="13"/>
  <c r="V1698" i="13"/>
  <c r="G1699" i="13"/>
  <c r="I1699" i="13"/>
  <c r="K1699" i="13"/>
  <c r="M1699" i="13"/>
  <c r="O1699" i="13"/>
  <c r="Q1699" i="13"/>
  <c r="V1699" i="13"/>
  <c r="G1700" i="13"/>
  <c r="M1700" i="13" s="1"/>
  <c r="I1700" i="13"/>
  <c r="K1700" i="13"/>
  <c r="O1700" i="13"/>
  <c r="Q1700" i="13"/>
  <c r="V1700" i="13"/>
  <c r="G1701" i="13"/>
  <c r="I1701" i="13"/>
  <c r="K1701" i="13"/>
  <c r="M1701" i="13"/>
  <c r="O1701" i="13"/>
  <c r="Q1701" i="13"/>
  <c r="V1701" i="13"/>
  <c r="G1702" i="13"/>
  <c r="M1702" i="13" s="1"/>
  <c r="I1702" i="13"/>
  <c r="K1702" i="13"/>
  <c r="O1702" i="13"/>
  <c r="Q1702" i="13"/>
  <c r="V1702" i="13"/>
  <c r="G1703" i="13"/>
  <c r="I1703" i="13"/>
  <c r="K1703" i="13"/>
  <c r="M1703" i="13"/>
  <c r="O1703" i="13"/>
  <c r="Q1703" i="13"/>
  <c r="V1703" i="13"/>
  <c r="G1704" i="13"/>
  <c r="M1704" i="13" s="1"/>
  <c r="I1704" i="13"/>
  <c r="K1704" i="13"/>
  <c r="O1704" i="13"/>
  <c r="Q1704" i="13"/>
  <c r="V1704" i="13"/>
  <c r="G1705" i="13"/>
  <c r="I1705" i="13"/>
  <c r="K1705" i="13"/>
  <c r="M1705" i="13"/>
  <c r="O1705" i="13"/>
  <c r="Q1705" i="13"/>
  <c r="V1705" i="13"/>
  <c r="G1706" i="13"/>
  <c r="M1706" i="13" s="1"/>
  <c r="I1706" i="13"/>
  <c r="K1706" i="13"/>
  <c r="O1706" i="13"/>
  <c r="Q1706" i="13"/>
  <c r="V1706" i="13"/>
  <c r="G1707" i="13"/>
  <c r="I1707" i="13"/>
  <c r="K1707" i="13"/>
  <c r="M1707" i="13"/>
  <c r="O1707" i="13"/>
  <c r="Q1707" i="13"/>
  <c r="V1707" i="13"/>
  <c r="G1708" i="13"/>
  <c r="M1708" i="13" s="1"/>
  <c r="I1708" i="13"/>
  <c r="K1708" i="13"/>
  <c r="O1708" i="13"/>
  <c r="Q1708" i="13"/>
  <c r="V1708" i="13"/>
  <c r="G1709" i="13"/>
  <c r="I1709" i="13"/>
  <c r="K1709" i="13"/>
  <c r="M1709" i="13"/>
  <c r="O1709" i="13"/>
  <c r="Q1709" i="13"/>
  <c r="V1709" i="13"/>
  <c r="G1710" i="13"/>
  <c r="M1710" i="13" s="1"/>
  <c r="I1710" i="13"/>
  <c r="K1710" i="13"/>
  <c r="O1710" i="13"/>
  <c r="Q1710" i="13"/>
  <c r="V1710" i="13"/>
  <c r="G1711" i="13"/>
  <c r="I1711" i="13"/>
  <c r="K1711" i="13"/>
  <c r="M1711" i="13"/>
  <c r="O1711" i="13"/>
  <c r="Q1711" i="13"/>
  <c r="V1711" i="13"/>
  <c r="G1712" i="13"/>
  <c r="M1712" i="13" s="1"/>
  <c r="I1712" i="13"/>
  <c r="K1712" i="13"/>
  <c r="O1712" i="13"/>
  <c r="Q1712" i="13"/>
  <c r="V1712" i="13"/>
  <c r="G1714" i="13"/>
  <c r="G1713" i="13" s="1"/>
  <c r="I1714" i="13"/>
  <c r="K1714" i="13"/>
  <c r="K1713" i="13" s="1"/>
  <c r="O1714" i="13"/>
  <c r="O1713" i="13" s="1"/>
  <c r="Q1714" i="13"/>
  <c r="V1714" i="13"/>
  <c r="V1713" i="13" s="1"/>
  <c r="G1715" i="13"/>
  <c r="I1715" i="13"/>
  <c r="K1715" i="13"/>
  <c r="M1715" i="13"/>
  <c r="O1715" i="13"/>
  <c r="Q1715" i="13"/>
  <c r="V1715" i="13"/>
  <c r="G1716" i="13"/>
  <c r="M1716" i="13" s="1"/>
  <c r="I1716" i="13"/>
  <c r="K1716" i="13"/>
  <c r="O1716" i="13"/>
  <c r="Q1716" i="13"/>
  <c r="V1716" i="13"/>
  <c r="G1717" i="13"/>
  <c r="I1717" i="13"/>
  <c r="I1713" i="13" s="1"/>
  <c r="K1717" i="13"/>
  <c r="M1717" i="13"/>
  <c r="O1717" i="13"/>
  <c r="Q1717" i="13"/>
  <c r="Q1713" i="13" s="1"/>
  <c r="V1717" i="13"/>
  <c r="G1718" i="13"/>
  <c r="M1718" i="13" s="1"/>
  <c r="I1718" i="13"/>
  <c r="K1718" i="13"/>
  <c r="O1718" i="13"/>
  <c r="Q1718" i="13"/>
  <c r="V1718" i="13"/>
  <c r="G1719" i="13"/>
  <c r="I1719" i="13"/>
  <c r="K1719" i="13"/>
  <c r="M1719" i="13"/>
  <c r="O1719" i="13"/>
  <c r="Q1719" i="13"/>
  <c r="V1719" i="13"/>
  <c r="G1720" i="13"/>
  <c r="M1720" i="13" s="1"/>
  <c r="I1720" i="13"/>
  <c r="K1720" i="13"/>
  <c r="O1720" i="13"/>
  <c r="Q1720" i="13"/>
  <c r="V1720" i="13"/>
  <c r="G1721" i="13"/>
  <c r="I1721" i="13"/>
  <c r="K1721" i="13"/>
  <c r="M1721" i="13"/>
  <c r="O1721" i="13"/>
  <c r="Q1721" i="13"/>
  <c r="V1721" i="13"/>
  <c r="G1722" i="13"/>
  <c r="K1722" i="13"/>
  <c r="O1722" i="13"/>
  <c r="V1722" i="13"/>
  <c r="G1723" i="13"/>
  <c r="I1723" i="13"/>
  <c r="I1722" i="13" s="1"/>
  <c r="K1723" i="13"/>
  <c r="M1723" i="13"/>
  <c r="M1722" i="13" s="1"/>
  <c r="O1723" i="13"/>
  <c r="Q1723" i="13"/>
  <c r="Q1722" i="13" s="1"/>
  <c r="V1723" i="13"/>
  <c r="AE1725" i="13"/>
  <c r="G30" i="12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G10" i="12"/>
  <c r="I10" i="12"/>
  <c r="K10" i="12"/>
  <c r="M10" i="12"/>
  <c r="O10" i="12"/>
  <c r="Q10" i="12"/>
  <c r="V10" i="12"/>
  <c r="G11" i="12"/>
  <c r="I11" i="12"/>
  <c r="K11" i="12"/>
  <c r="M11" i="12"/>
  <c r="O11" i="12"/>
  <c r="Q11" i="12"/>
  <c r="V11" i="12"/>
  <c r="G13" i="12"/>
  <c r="M13" i="12" s="1"/>
  <c r="I13" i="12"/>
  <c r="I12" i="12" s="1"/>
  <c r="K13" i="12"/>
  <c r="K12" i="12" s="1"/>
  <c r="O13" i="12"/>
  <c r="Q13" i="12"/>
  <c r="Q12" i="12" s="1"/>
  <c r="V13" i="12"/>
  <c r="V12" i="12" s="1"/>
  <c r="G14" i="12"/>
  <c r="I14" i="12"/>
  <c r="K14" i="12"/>
  <c r="M14" i="12"/>
  <c r="O14" i="12"/>
  <c r="Q14" i="12"/>
  <c r="V14" i="12"/>
  <c r="G15" i="12"/>
  <c r="I15" i="12"/>
  <c r="K15" i="12"/>
  <c r="M15" i="12"/>
  <c r="O15" i="12"/>
  <c r="Q15" i="12"/>
  <c r="V15" i="12"/>
  <c r="G16" i="12"/>
  <c r="G12" i="12" s="1"/>
  <c r="I16" i="12"/>
  <c r="K16" i="12"/>
  <c r="O16" i="12"/>
  <c r="O12" i="12" s="1"/>
  <c r="Q16" i="12"/>
  <c r="V16" i="12"/>
  <c r="G17" i="12"/>
  <c r="M17" i="12" s="1"/>
  <c r="I17" i="12"/>
  <c r="K17" i="12"/>
  <c r="O17" i="12"/>
  <c r="Q17" i="12"/>
  <c r="V17" i="12"/>
  <c r="G18" i="12"/>
  <c r="I18" i="12"/>
  <c r="K18" i="12"/>
  <c r="M18" i="12"/>
  <c r="O18" i="12"/>
  <c r="Q18" i="12"/>
  <c r="V18" i="12"/>
  <c r="G20" i="12"/>
  <c r="G19" i="12" s="1"/>
  <c r="I20" i="12"/>
  <c r="I19" i="12" s="1"/>
  <c r="K20" i="12"/>
  <c r="K19" i="12" s="1"/>
  <c r="O20" i="12"/>
  <c r="O19" i="12" s="1"/>
  <c r="Q20" i="12"/>
  <c r="Q19" i="12" s="1"/>
  <c r="V20" i="12"/>
  <c r="V19" i="12" s="1"/>
  <c r="G21" i="12"/>
  <c r="M21" i="12" s="1"/>
  <c r="I21" i="12"/>
  <c r="K21" i="12"/>
  <c r="O21" i="12"/>
  <c r="Q21" i="12"/>
  <c r="V21" i="12"/>
  <c r="K22" i="12"/>
  <c r="V22" i="12"/>
  <c r="G23" i="12"/>
  <c r="G22" i="12" s="1"/>
  <c r="I23" i="12"/>
  <c r="I22" i="12" s="1"/>
  <c r="K23" i="12"/>
  <c r="M23" i="12"/>
  <c r="O23" i="12"/>
  <c r="O22" i="12" s="1"/>
  <c r="Q23" i="12"/>
  <c r="Q22" i="12" s="1"/>
  <c r="V23" i="12"/>
  <c r="G24" i="12"/>
  <c r="M24" i="12" s="1"/>
  <c r="I24" i="12"/>
  <c r="K24" i="12"/>
  <c r="O24" i="12"/>
  <c r="Q24" i="12"/>
  <c r="V24" i="12"/>
  <c r="G25" i="12"/>
  <c r="I25" i="12"/>
  <c r="K25" i="12"/>
  <c r="M25" i="12"/>
  <c r="O25" i="12"/>
  <c r="Q25" i="12"/>
  <c r="V25" i="12"/>
  <c r="K26" i="12"/>
  <c r="V26" i="12"/>
  <c r="G27" i="12"/>
  <c r="G26" i="12" s="1"/>
  <c r="I27" i="12"/>
  <c r="I26" i="12" s="1"/>
  <c r="K27" i="12"/>
  <c r="M27" i="12"/>
  <c r="O27" i="12"/>
  <c r="O26" i="12" s="1"/>
  <c r="Q27" i="12"/>
  <c r="Q26" i="12" s="1"/>
  <c r="V27" i="12"/>
  <c r="G28" i="12"/>
  <c r="M28" i="12" s="1"/>
  <c r="I28" i="12"/>
  <c r="K28" i="12"/>
  <c r="O28" i="12"/>
  <c r="Q28" i="12"/>
  <c r="V28" i="12"/>
  <c r="AE30" i="12"/>
  <c r="AF30" i="12"/>
  <c r="I20" i="1"/>
  <c r="I19" i="1"/>
  <c r="I18" i="1"/>
  <c r="I17" i="1"/>
  <c r="I16" i="1"/>
  <c r="I118" i="1"/>
  <c r="J117" i="1" s="1"/>
  <c r="F48" i="1"/>
  <c r="G48" i="1"/>
  <c r="G25" i="1" s="1"/>
  <c r="A25" i="1" s="1"/>
  <c r="A26" i="1" s="1"/>
  <c r="G26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H48" i="1" s="1"/>
  <c r="J63" i="1" l="1"/>
  <c r="J77" i="1"/>
  <c r="J93" i="1"/>
  <c r="J114" i="1"/>
  <c r="J71" i="1"/>
  <c r="J87" i="1"/>
  <c r="J55" i="1"/>
  <c r="J69" i="1"/>
  <c r="J85" i="1"/>
  <c r="J101" i="1"/>
  <c r="J61" i="1"/>
  <c r="J79" i="1"/>
  <c r="J95" i="1"/>
  <c r="J57" i="1"/>
  <c r="J67" i="1"/>
  <c r="J75" i="1"/>
  <c r="J83" i="1"/>
  <c r="J91" i="1"/>
  <c r="J99" i="1"/>
  <c r="J108" i="1"/>
  <c r="J59" i="1"/>
  <c r="J65" i="1"/>
  <c r="J73" i="1"/>
  <c r="J81" i="1"/>
  <c r="J89" i="1"/>
  <c r="J97" i="1"/>
  <c r="J106" i="1"/>
  <c r="J104" i="1"/>
  <c r="J112" i="1"/>
  <c r="J56" i="1"/>
  <c r="J58" i="1"/>
  <c r="J60" i="1"/>
  <c r="J62" i="1"/>
  <c r="J64" i="1"/>
  <c r="J66" i="1"/>
  <c r="J68" i="1"/>
  <c r="J70" i="1"/>
  <c r="J72" i="1"/>
  <c r="J74" i="1"/>
  <c r="J76" i="1"/>
  <c r="J78" i="1"/>
  <c r="J80" i="1"/>
  <c r="J82" i="1"/>
  <c r="J84" i="1"/>
  <c r="J86" i="1"/>
  <c r="J88" i="1"/>
  <c r="J90" i="1"/>
  <c r="J92" i="1"/>
  <c r="J94" i="1"/>
  <c r="J96" i="1"/>
  <c r="J98" i="1"/>
  <c r="J100" i="1"/>
  <c r="J102" i="1"/>
  <c r="J110" i="1"/>
  <c r="G28" i="1"/>
  <c r="G23" i="1"/>
  <c r="M16" i="15"/>
  <c r="M13" i="15" s="1"/>
  <c r="M12" i="15"/>
  <c r="M8" i="15" s="1"/>
  <c r="M93" i="14"/>
  <c r="M216" i="14"/>
  <c r="M172" i="14"/>
  <c r="M205" i="14"/>
  <c r="M196" i="14"/>
  <c r="M148" i="14"/>
  <c r="M232" i="14"/>
  <c r="M231" i="14" s="1"/>
  <c r="M223" i="14"/>
  <c r="M222" i="14" s="1"/>
  <c r="G190" i="14"/>
  <c r="M168" i="14"/>
  <c r="M165" i="14" s="1"/>
  <c r="M146" i="14"/>
  <c r="M141" i="14" s="1"/>
  <c r="M110" i="14"/>
  <c r="M103" i="14" s="1"/>
  <c r="M69" i="14"/>
  <c r="M68" i="14" s="1"/>
  <c r="M38" i="14"/>
  <c r="M35" i="14" s="1"/>
  <c r="M19" i="14"/>
  <c r="M8" i="14" s="1"/>
  <c r="G172" i="14"/>
  <c r="M164" i="14"/>
  <c r="M163" i="14" s="1"/>
  <c r="M218" i="14"/>
  <c r="M1695" i="13"/>
  <c r="M1678" i="13"/>
  <c r="M1473" i="13"/>
  <c r="M1330" i="13"/>
  <c r="M1288" i="13"/>
  <c r="M1214" i="13"/>
  <c r="M1485" i="13"/>
  <c r="M1670" i="13"/>
  <c r="M1379" i="13"/>
  <c r="M1690" i="13"/>
  <c r="G1485" i="13"/>
  <c r="G1690" i="13"/>
  <c r="G1678" i="13"/>
  <c r="G1670" i="13"/>
  <c r="G1214" i="13"/>
  <c r="G1034" i="13"/>
  <c r="M1035" i="13"/>
  <c r="M1034" i="13" s="1"/>
  <c r="G1007" i="13"/>
  <c r="M1010" i="13"/>
  <c r="M1007" i="13" s="1"/>
  <c r="G935" i="13"/>
  <c r="O901" i="13"/>
  <c r="I846" i="13"/>
  <c r="O846" i="13"/>
  <c r="G831" i="13"/>
  <c r="M834" i="13"/>
  <c r="O659" i="13"/>
  <c r="M659" i="13"/>
  <c r="AF1725" i="13"/>
  <c r="M1714" i="13"/>
  <c r="M1713" i="13" s="1"/>
  <c r="G1695" i="13"/>
  <c r="M1686" i="13"/>
  <c r="M1685" i="13" s="1"/>
  <c r="G1632" i="13"/>
  <c r="M1603" i="13"/>
  <c r="M1602" i="13" s="1"/>
  <c r="G1473" i="13"/>
  <c r="M1258" i="13"/>
  <c r="M1255" i="13" s="1"/>
  <c r="M1171" i="13"/>
  <c r="M1170" i="13" s="1"/>
  <c r="Q1097" i="13"/>
  <c r="I1097" i="13"/>
  <c r="Q1056" i="13"/>
  <c r="I1056" i="13"/>
  <c r="Q1047" i="13"/>
  <c r="Q1034" i="13"/>
  <c r="I1034" i="13"/>
  <c r="O1034" i="13"/>
  <c r="O1007" i="13"/>
  <c r="K935" i="13"/>
  <c r="Q935" i="13"/>
  <c r="I935" i="13"/>
  <c r="K912" i="13"/>
  <c r="Q901" i="13"/>
  <c r="I901" i="13"/>
  <c r="G889" i="13"/>
  <c r="M891" i="13"/>
  <c r="M889" i="13"/>
  <c r="Q885" i="13"/>
  <c r="I885" i="13"/>
  <c r="G869" i="13"/>
  <c r="M871" i="13"/>
  <c r="M869" i="13" s="1"/>
  <c r="K846" i="13"/>
  <c r="Q846" i="13"/>
  <c r="O831" i="13"/>
  <c r="M831" i="13"/>
  <c r="V783" i="13"/>
  <c r="O769" i="13"/>
  <c r="G1097" i="13"/>
  <c r="G1056" i="13"/>
  <c r="K1034" i="13"/>
  <c r="Q1007" i="13"/>
  <c r="I1007" i="13"/>
  <c r="V935" i="13"/>
  <c r="V912" i="13"/>
  <c r="O889" i="13"/>
  <c r="O869" i="13"/>
  <c r="V846" i="13"/>
  <c r="M821" i="13"/>
  <c r="G783" i="13"/>
  <c r="M784" i="13"/>
  <c r="M783" i="13" s="1"/>
  <c r="G1288" i="13"/>
  <c r="M1097" i="13"/>
  <c r="M1056" i="13"/>
  <c r="M1047" i="13"/>
  <c r="V1034" i="13"/>
  <c r="M935" i="13"/>
  <c r="M912" i="13"/>
  <c r="G901" i="13"/>
  <c r="M903" i="13"/>
  <c r="M901" i="13"/>
  <c r="Q889" i="13"/>
  <c r="I889" i="13"/>
  <c r="G885" i="13"/>
  <c r="M887" i="13"/>
  <c r="M885" i="13" s="1"/>
  <c r="Q869" i="13"/>
  <c r="I869" i="13"/>
  <c r="G846" i="13"/>
  <c r="M847" i="13"/>
  <c r="M846" i="13" s="1"/>
  <c r="K831" i="13"/>
  <c r="Q783" i="13"/>
  <c r="I783" i="13"/>
  <c r="O783" i="13"/>
  <c r="V769" i="13"/>
  <c r="I769" i="13"/>
  <c r="M764" i="13"/>
  <c r="M760" i="13" s="1"/>
  <c r="G760" i="13"/>
  <c r="G912" i="13"/>
  <c r="G821" i="13"/>
  <c r="M770" i="13"/>
  <c r="M769" i="13" s="1"/>
  <c r="G769" i="13"/>
  <c r="M560" i="13"/>
  <c r="M306" i="13"/>
  <c r="M77" i="13"/>
  <c r="M67" i="13"/>
  <c r="K659" i="13"/>
  <c r="Q659" i="13"/>
  <c r="I659" i="13"/>
  <c r="M644" i="13"/>
  <c r="M227" i="13"/>
  <c r="M204" i="13"/>
  <c r="M156" i="13"/>
  <c r="K769" i="13"/>
  <c r="G767" i="13"/>
  <c r="M768" i="13"/>
  <c r="M767" i="13" s="1"/>
  <c r="V659" i="13"/>
  <c r="M143" i="13"/>
  <c r="G659" i="13"/>
  <c r="G227" i="13"/>
  <c r="G143" i="13"/>
  <c r="G77" i="13"/>
  <c r="G67" i="13"/>
  <c r="M30" i="13"/>
  <c r="M29" i="13" s="1"/>
  <c r="M25" i="13"/>
  <c r="M24" i="13" s="1"/>
  <c r="M15" i="13"/>
  <c r="M8" i="13" s="1"/>
  <c r="G644" i="13"/>
  <c r="M626" i="13"/>
  <c r="M625" i="13" s="1"/>
  <c r="G623" i="13"/>
  <c r="M583" i="13"/>
  <c r="M579" i="13" s="1"/>
  <c r="G560" i="13"/>
  <c r="M455" i="13"/>
  <c r="M454" i="13" s="1"/>
  <c r="G306" i="13"/>
  <c r="G204" i="13"/>
  <c r="M171" i="13"/>
  <c r="M22" i="12"/>
  <c r="M12" i="12"/>
  <c r="M26" i="12"/>
  <c r="M20" i="12"/>
  <c r="M19" i="12" s="1"/>
  <c r="M16" i="12"/>
  <c r="J116" i="1"/>
  <c r="J103" i="1"/>
  <c r="J105" i="1"/>
  <c r="J107" i="1"/>
  <c r="J109" i="1"/>
  <c r="J111" i="1"/>
  <c r="J113" i="1"/>
  <c r="J115" i="1"/>
  <c r="I39" i="1"/>
  <c r="I48" i="1" s="1"/>
  <c r="I21" i="1"/>
  <c r="J28" i="1"/>
  <c r="J26" i="1"/>
  <c r="G38" i="1"/>
  <c r="F38" i="1"/>
  <c r="J23" i="1"/>
  <c r="J24" i="1"/>
  <c r="J25" i="1"/>
  <c r="J27" i="1"/>
  <c r="E24" i="1"/>
  <c r="E26" i="1"/>
  <c r="J118" i="1" l="1"/>
  <c r="A23" i="1"/>
  <c r="A24" i="1" s="1"/>
  <c r="G24" i="1" s="1"/>
  <c r="A27" i="1" s="1"/>
  <c r="A29" i="1" s="1"/>
  <c r="G29" i="1" s="1"/>
  <c r="G27" i="1" s="1"/>
  <c r="J47" i="1"/>
  <c r="J43" i="1"/>
  <c r="J39" i="1"/>
  <c r="J48" i="1" s="1"/>
  <c r="J42" i="1"/>
  <c r="J44" i="1"/>
  <c r="J40" i="1"/>
  <c r="J45" i="1"/>
  <c r="J41" i="1"/>
  <c r="J46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<sst xmlns="http://schemas.openxmlformats.org/spreadsheetml/2006/main" count="7861" uniqueCount="2661">
  <si>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</si>
  <si>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</si>
  <si>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</si>
  <si>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</si>
  <si>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</si>
  <si>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</si>
  <si>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</si>
  <si>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</si>
  <si>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</si>
  <si>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</si>
  <si>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</si>
  <si>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</si>
  <si>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</si>
  <si>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</si>
  <si>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</si>
  <si>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</si>
  <si>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</si>
  <si>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</si>
  <si>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</si>
  <si>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</si>
  <si>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</si>
  <si>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</si>
  <si>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</si>
  <si>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</si>
  <si>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</si>
  <si>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</si>
  <si>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</si>
  <si>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</si>
  <si>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</si>
  <si>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</si>
  <si>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</si>
  <si>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</si>
  <si>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</si>
  <si>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</si>
  <si>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</si>
  <si>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</si>
  <si>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</si>
  <si>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</si>
  <si>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</si>
  <si>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</si>
  <si>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</si>
  <si>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</si>
  <si>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</si>
  <si>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Vzdělávací centrum U Floriánka 57 Vranovice 2.etapa</t>
  </si>
  <si>
    <t>Stavba</t>
  </si>
  <si>
    <t>00</t>
  </si>
  <si>
    <t>Ostatní a vedlejší náklady</t>
  </si>
  <si>
    <t>SO-01</t>
  </si>
  <si>
    <t>Vzdělávací centrum</t>
  </si>
  <si>
    <t>01.1 /15-1-18</t>
  </si>
  <si>
    <t>Stavební úpravy stávajícího objektu</t>
  </si>
  <si>
    <t>SO-02</t>
  </si>
  <si>
    <t>Zpevněné plochy, sadové úpravy, mobiliář</t>
  </si>
  <si>
    <t>02.1</t>
  </si>
  <si>
    <t>SO-03</t>
  </si>
  <si>
    <t>Sportovní plocha</t>
  </si>
  <si>
    <t>03.1</t>
  </si>
  <si>
    <t>Celkem za stavbu</t>
  </si>
  <si>
    <t>CZK</t>
  </si>
  <si>
    <t>Rekapitulace dílů</t>
  </si>
  <si>
    <t>Typ dílu</t>
  </si>
  <si>
    <t>1</t>
  </si>
  <si>
    <t>Zemní práce</t>
  </si>
  <si>
    <t>11</t>
  </si>
  <si>
    <t>Přípravné a přidružené práce</t>
  </si>
  <si>
    <t>18</t>
  </si>
  <si>
    <t>Povrchové úpravy terénu</t>
  </si>
  <si>
    <t>181</t>
  </si>
  <si>
    <t>Sadové a parkové úpravy</t>
  </si>
  <si>
    <t>2</t>
  </si>
  <si>
    <t>Základy a zvláštní zakládání</t>
  </si>
  <si>
    <t>22</t>
  </si>
  <si>
    <t>Piloty</t>
  </si>
  <si>
    <t>285</t>
  </si>
  <si>
    <t>Statické sanační práce</t>
  </si>
  <si>
    <t>29</t>
  </si>
  <si>
    <t>Sanace vlhkosti</t>
  </si>
  <si>
    <t>3</t>
  </si>
  <si>
    <t>Svislé a kompletní konstrukce</t>
  </si>
  <si>
    <t>342</t>
  </si>
  <si>
    <t>Sádrokartonové konstrukce</t>
  </si>
  <si>
    <t>4</t>
  </si>
  <si>
    <t>Vodorovné konstrukce</t>
  </si>
  <si>
    <t>43</t>
  </si>
  <si>
    <t>Schodiště</t>
  </si>
  <si>
    <t>49</t>
  </si>
  <si>
    <t>Podhledy</t>
  </si>
  <si>
    <t>5</t>
  </si>
  <si>
    <t>Komunikace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</si>
  <si>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</si>
  <si>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</si>
  <si>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</si>
  <si>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</si>
  <si>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</si>
  <si>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</si>
  <si>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</si>
  <si>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</si>
  <si>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87</t>
  </si>
  <si>
    <t>Potrubí z trub z plastických hmot</t>
  </si>
  <si>
    <t>89</t>
  </si>
  <si>
    <t>Ostatní konstrukce na trubním vedení</t>
  </si>
  <si>
    <t>90</t>
  </si>
  <si>
    <t>Ostatní práce</t>
  </si>
  <si>
    <t>901</t>
  </si>
  <si>
    <t>Mobiliář a herní prvky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</si>
  <si>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</si>
  <si>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</si>
  <si>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</si>
  <si>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</si>
  <si>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</si>
  <si>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</si>
  <si>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</si>
  <si>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</si>
  <si>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</si>
  <si>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</si>
  <si>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</si>
  <si>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</si>
  <si>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</si>
  <si>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</si>
  <si>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713</t>
  </si>
  <si>
    <t>Izolace tepelné</t>
  </si>
  <si>
    <t>716</t>
  </si>
  <si>
    <t>Izolace protipožární</t>
  </si>
  <si>
    <t>721</t>
  </si>
  <si>
    <t>Vnitřní kanalizace</t>
  </si>
  <si>
    <t>722</t>
  </si>
  <si>
    <t>Vnitřní vodovod</t>
  </si>
  <si>
    <t>725</t>
  </si>
  <si>
    <t>Zařizovací předměty</t>
  </si>
  <si>
    <t>731</t>
  </si>
  <si>
    <t>Kotelny</t>
  </si>
  <si>
    <t>732</t>
  </si>
  <si>
    <t>Strojovny</t>
  </si>
  <si>
    <t>733</t>
  </si>
  <si>
    <t>Rozvod potrubí</t>
  </si>
  <si>
    <t>734</t>
  </si>
  <si>
    <t>Armatury</t>
  </si>
  <si>
    <t>735</t>
  </si>
  <si>
    <t>Otopná tělesa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</si>
  <si>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</si>
  <si>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</si>
  <si>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</si>
  <si>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</si>
  <si>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</si>
  <si>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</si>
  <si>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</si>
  <si>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</si>
  <si>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7661</t>
  </si>
  <si>
    <t>Interiérové dveře</t>
  </si>
  <si>
    <t>767</t>
  </si>
  <si>
    <t>Konstrukce zámečnické</t>
  </si>
  <si>
    <t>769</t>
  </si>
  <si>
    <t>Otvorové prvky z plastu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</si>
  <si>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</si>
  <si>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</si>
  <si>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</si>
  <si>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</si>
  <si>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</si>
  <si>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</si>
  <si>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</si>
  <si>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</si>
  <si>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</si>
  <si>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</si>
  <si>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796</t>
  </si>
  <si>
    <t>Vybavení a nábytek</t>
  </si>
  <si>
    <t>M21</t>
  </si>
  <si>
    <t>Elektromontáže</t>
  </si>
  <si>
    <t>M22</t>
  </si>
  <si>
    <t>Montáž sdělovací a zabezp. techniky</t>
  </si>
  <si>
    <t>M331</t>
  </si>
  <si>
    <t>Montáže výtahů, plošin, zdviží</t>
  </si>
  <si>
    <t>M36-12</t>
  </si>
  <si>
    <t>VZT Zařízení 12-Větrání hyg.zařízení N136</t>
  </si>
  <si>
    <t>M36-13</t>
  </si>
  <si>
    <t>zařízení 13-Větrání hyg.zař.S105</t>
  </si>
  <si>
    <t>M36-25</t>
  </si>
  <si>
    <t>Zařízení 25-Klimatizace učeben N303</t>
  </si>
  <si>
    <t>M36-304</t>
  </si>
  <si>
    <t>Zařízení 26-Klimatizace učebny N304</t>
  </si>
  <si>
    <t>M46</t>
  </si>
  <si>
    <t>Zemní práce při montážích</t>
  </si>
  <si>
    <t>D96</t>
  </si>
  <si>
    <t>Přesuny suti a vybouraných hmot</t>
  </si>
  <si>
    <t>PSU</t>
  </si>
  <si>
    <t>VN</t>
  </si>
  <si>
    <t>ON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</si>
  <si>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</si>
  <si>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</si>
  <si>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</si>
  <si>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</si>
  <si>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</si>
  <si>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</si>
  <si>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</si>
  <si>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</si>
  <si>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</si>
  <si>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</si>
  <si>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</si>
  <si>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</si>
  <si>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</si>
  <si>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</si>
  <si>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</si>
  <si>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</si>
  <si>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</si>
  <si>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</si>
  <si>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</si>
  <si>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</si>
  <si>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</si>
  <si>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</si>
  <si>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</si>
  <si>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</si>
  <si>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</si>
  <si>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</si>
  <si>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</si>
  <si>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005111020R</t>
  </si>
  <si>
    <t>Vytyčení stavby</t>
  </si>
  <si>
    <t>Soubor</t>
  </si>
  <si>
    <t>SPCM</t>
  </si>
  <si>
    <t>RTS 18/ I</t>
  </si>
  <si>
    <t>Indiv</t>
  </si>
  <si>
    <t>POL3_0</t>
  </si>
  <si>
    <t>005111021R</t>
  </si>
  <si>
    <t>Vytyčení inženýrských sítí</t>
  </si>
  <si>
    <t>005121 R</t>
  </si>
  <si>
    <t>Zařízení staveniště</t>
  </si>
  <si>
    <t>POL1_9</t>
  </si>
  <si>
    <t>005211020R</t>
  </si>
  <si>
    <t>Ochrana stávajících inženýrských sítí na staveništ</t>
  </si>
  <si>
    <t>005211030R</t>
  </si>
  <si>
    <t>Dočasná dopravní opatření</t>
  </si>
  <si>
    <t>00524 R</t>
  </si>
  <si>
    <t>Předání a převzetí díla</t>
  </si>
  <si>
    <t>005241010R</t>
  </si>
  <si>
    <t>Dokumentace skutečného provedení</t>
  </si>
  <si>
    <t>POL13_0</t>
  </si>
  <si>
    <t>005241020R</t>
  </si>
  <si>
    <t>Geodetické zaměření skutečného provedení</t>
  </si>
  <si>
    <t>005281010R</t>
  </si>
  <si>
    <t>Propagace</t>
  </si>
  <si>
    <t>005121038RT</t>
  </si>
  <si>
    <t>Úklid staveniště</t>
  </si>
  <si>
    <t>Vlastní</t>
  </si>
  <si>
    <t>POL99_8</t>
  </si>
  <si>
    <t>1004T1</t>
  </si>
  <si>
    <t>Ztížené výrobní podmínky - dvorní část (vjezd průjezdem)</t>
  </si>
  <si>
    <t>005111022T</t>
  </si>
  <si>
    <t>Statická zátěžová zkouška podloží</t>
  </si>
  <si>
    <t>005111025T1</t>
  </si>
  <si>
    <t>Odborné posouzení okolních konstrukcí statikem</t>
  </si>
  <si>
    <t>00531T</t>
  </si>
  <si>
    <t>Práce nepředvídané a práce. které nelze ocenit CP – povinně 1%</t>
  </si>
  <si>
    <t>soubor</t>
  </si>
  <si>
    <t>004111020T</t>
  </si>
  <si>
    <t xml:space="preserve">Vypracování dílenské dokumentace </t>
  </si>
  <si>
    <t>00411 X</t>
  </si>
  <si>
    <t>Přípravné a průzkumné služby či práce (sondy základových, stropních a nosných konstrukcí, včetně odborného posouzení)</t>
  </si>
  <si>
    <t>SUM</t>
  </si>
  <si>
    <t>Poznámky uchazeče k zadání</t>
  </si>
  <si>
    <t>POPUZIV</t>
  </si>
  <si>
    <t>END</t>
  </si>
  <si>
    <t>139711101R00</t>
  </si>
  <si>
    <t>Vykopávka v uzavřených prostorách v hornině 1-4</t>
  </si>
  <si>
    <t>m3</t>
  </si>
  <si>
    <t>POL1_1</t>
  </si>
  <si>
    <t>1NP podlahy (BP) : 354*0,2</t>
  </si>
  <si>
    <t>VV</t>
  </si>
  <si>
    <t>1NP podlahy (PS) : 3*1,7*0,8</t>
  </si>
  <si>
    <t>162701105R00</t>
  </si>
  <si>
    <t>Vodorovné přemístění výkopku z horniny 1 až 4, na vzdálenost přes 9 000  do 10 000 m</t>
  </si>
  <si>
    <t>162701109R00</t>
  </si>
  <si>
    <t>Vodorovné přemístění výkopku příplatek k ceně za každých dalších i započatých 1 000 m přes 10 000 m, z horniny 1 až 4</t>
  </si>
  <si>
    <t>předpoklad 20 km : 10*74,88</t>
  </si>
  <si>
    <t>162201203R00</t>
  </si>
  <si>
    <t>Vodorovné přemístění výkopku nošením z horniny 1 až 4, kolečkem, na vzdálenost do 10 m</t>
  </si>
  <si>
    <t>162201210R00</t>
  </si>
  <si>
    <t>Vodorovné přemístění výkopku nošením příplatek k ceně za každých dalších 10 m z horniny 1 až 4,, kolečkem</t>
  </si>
  <si>
    <t>167101102R00</t>
  </si>
  <si>
    <t>Nakládání, skládání, překládání neulehlého výkopku nakládání výkopku přes 100 m3, z horniny 1 až 4</t>
  </si>
  <si>
    <t>171201201T00</t>
  </si>
  <si>
    <t>Uložení výkopku na skládku</t>
  </si>
  <si>
    <t>POL1_</t>
  </si>
  <si>
    <t>174101102R00</t>
  </si>
  <si>
    <t>Zásyp sypaninou se zhutněním v uzavřených prostorách s urovnáním povrchu zásypu s ručním zhutněním</t>
  </si>
  <si>
    <t>Energokanál (EKa) : 37*1*0,6</t>
  </si>
  <si>
    <t>181101111R00</t>
  </si>
  <si>
    <t>Úprava pláně v zářezech bez rozlišení horniny, se zhutněním - ručně</t>
  </si>
  <si>
    <t>m2</t>
  </si>
  <si>
    <t>Podlaha 1NP : 354*1,1</t>
  </si>
  <si>
    <t>199000002R00</t>
  </si>
  <si>
    <t>Poplatky za skládku horniny 1- 4</t>
  </si>
  <si>
    <t>612473186R00</t>
  </si>
  <si>
    <t>Příplatek za zabudované rohovníky</t>
  </si>
  <si>
    <t>m</t>
  </si>
  <si>
    <t>RTS 17/ II</t>
  </si>
  <si>
    <t>229942113R001</t>
  </si>
  <si>
    <t>Trubkové mikropiloty z oc.11 523, hladké D 89/7 mm</t>
  </si>
  <si>
    <t>viz statika - Podchycení základových konstrukcí : (12*2)*(6,8+1,8)</t>
  </si>
  <si>
    <t>317314160R00</t>
  </si>
  <si>
    <t>Podbetonování zhlaví nosníků Podbetonování kotevních oblastí cementovou maltou</t>
  </si>
  <si>
    <t>kus</t>
  </si>
  <si>
    <t>970031025R00</t>
  </si>
  <si>
    <t>Jádrové vrtání, kruhové prostupy v cihelném zdivu jádrové vrtání, d 25 mm</t>
  </si>
  <si>
    <t>pro kotevní desky : 10*0,6</t>
  </si>
  <si>
    <t>973031324R00</t>
  </si>
  <si>
    <t>Vysekání v cihelném zdivu výklenků a kapes kapes na jakoukoliv maltu vápennou nebo vápenocementovou,, plochy do 0,1 m2, hloubky do 150 mm</t>
  </si>
  <si>
    <t xml:space="preserve">viz stati - Výkres sanačních úprav : </t>
  </si>
  <si>
    <t xml:space="preserve">kapsy pro kotevní desky : </t>
  </si>
  <si>
    <t>1-6 : 10</t>
  </si>
  <si>
    <t>974031143R00</t>
  </si>
  <si>
    <t>Vysekání rýh v jakémkoliv zdivu cihelném v ploše do hloubky 70 mm, šířky do 100 mm</t>
  </si>
  <si>
    <t xml:space="preserve">Drážky v obvodovém zdivu pro lana : </t>
  </si>
  <si>
    <t>1 : 13</t>
  </si>
  <si>
    <t>2 : 13</t>
  </si>
  <si>
    <t>3 : 23,5</t>
  </si>
  <si>
    <t>5 : 13</t>
  </si>
  <si>
    <t>6 : 23,5</t>
  </si>
  <si>
    <t>285011101VC0</t>
  </si>
  <si>
    <t>D+M předpínací lano, 1500 Mpa, Lp 15,7 mm</t>
  </si>
  <si>
    <t>285011102VC0</t>
  </si>
  <si>
    <t>D+M objímka a čelisti pro kotvení lan</t>
  </si>
  <si>
    <t>285011103VC0</t>
  </si>
  <si>
    <t>D+M kotevní deska 300/400/20 mm</t>
  </si>
  <si>
    <t>285011104VC0</t>
  </si>
  <si>
    <t>Předepnutí předpínacích lan</t>
  </si>
  <si>
    <t>423321111R001</t>
  </si>
  <si>
    <t>Zabetonování podélných drážek</t>
  </si>
  <si>
    <t>Začátek provozního součtu</t>
  </si>
  <si>
    <t xml:space="preserve">  1 : 13</t>
  </si>
  <si>
    <t xml:space="preserve">  2 : 13</t>
  </si>
  <si>
    <t xml:space="preserve">  3 : 23,5</t>
  </si>
  <si>
    <t xml:space="preserve">  5 : 13</t>
  </si>
  <si>
    <t xml:space="preserve">  6 : 23,5</t>
  </si>
  <si>
    <t xml:space="preserve">  Mezisoučet</t>
  </si>
  <si>
    <t>Konec provozního součtu</t>
  </si>
  <si>
    <t>Rýha 7x10 cm : 0,07*0,1*86</t>
  </si>
  <si>
    <t>281606214R00</t>
  </si>
  <si>
    <t>Injektování zdiva proti vzlínající vlhkosti nízkotlakovou injektáží, cihelného zdiva, tloušťky do, 1000 mm</t>
  </si>
  <si>
    <t>Detaily, schodišťové stěny, komíny, nepřístupné konstrukce : 20</t>
  </si>
  <si>
    <t>319300010R00</t>
  </si>
  <si>
    <t>Dodatečná izolace zdiva podřezáním a vložením fólie zdivo cihelné, jakékoliv tloušťky</t>
  </si>
  <si>
    <t xml:space="preserve">Hy : </t>
  </si>
  <si>
    <t>tl. zdiva 450 mm : (0,45+0,1)*13</t>
  </si>
  <si>
    <t>tl. zdiva 300 mm : (0,30+0,1)*122</t>
  </si>
  <si>
    <t>tl. zdiva 150 mm : (0,15+0,1)*42</t>
  </si>
  <si>
    <t>290000001X00</t>
  </si>
  <si>
    <t>Napojení na vodorovnou izolaci</t>
  </si>
  <si>
    <t>Hy : (13+122+42)*1,15</t>
  </si>
  <si>
    <t>310238411RT1</t>
  </si>
  <si>
    <t>Zazdívka otvorů o ploše přes 0,25 m2 do 1 m2 ve zdivu nadzákladovém cihlami pálenými pro jakoukoliv, maltu cementovou</t>
  </si>
  <si>
    <t>1NP : (0,8*0,8+0,9*1,2+0,6*1,5*2+0,35*2,5)*0,3+0,65*1,6*0,2</t>
  </si>
  <si>
    <t>310239411RT1</t>
  </si>
  <si>
    <t>Zazdívka otvorů o ploše přes 1 m2 do 4 m2 ve zdivu nadzákladovém cihlami pálenými pro jakoukoliv, maltu cementovou</t>
  </si>
  <si>
    <t>1NP : (1,7*2,575+2,4*2,575+1,1*0,4+0,95*2,1+1,5*3,1+3,0*3,1)*0,3</t>
  </si>
  <si>
    <t>2NP : (3,0*3,0+2,1*3,1-1,3*2,25+1*2,1)*0,3</t>
  </si>
  <si>
    <t>311238144R00</t>
  </si>
  <si>
    <t>Zdivo nosné z cihel a tvarovek pálených tloušťky 300 mm, charakteristická pevnost v tlaku fk = 3,88 MPa</t>
  </si>
  <si>
    <t>1NP : 3,5*2,575</t>
  </si>
  <si>
    <t>2NP : 3,0*(6+6)</t>
  </si>
  <si>
    <t>3NP : 3*((5,8/2)*12,3)-1,1*2,25</t>
  </si>
  <si>
    <t>311419812R00</t>
  </si>
  <si>
    <t>Izolace soklů perimetrickými deskami tloušťky 10 cm, nopová fólie</t>
  </si>
  <si>
    <t>uliční část : 29,6*1,9</t>
  </si>
  <si>
    <t>317944315R00</t>
  </si>
  <si>
    <t>Dodání a osazení válcovaných nosníků do připravených otvorů výšky nad 240 mm</t>
  </si>
  <si>
    <t>t</t>
  </si>
  <si>
    <t>2NP - UPE 270 : 2*5*0,0352</t>
  </si>
  <si>
    <t>317941120T00</t>
  </si>
  <si>
    <t>Osazení překladu ocelového, včetně dodávky profilu 50/50/5 mm</t>
  </si>
  <si>
    <t>1NP - délka 1,0 m : 2*4</t>
  </si>
  <si>
    <t>317168130R001</t>
  </si>
  <si>
    <t>Překlad keramobet. vysoký 70x235x1000 mm</t>
  </si>
  <si>
    <t>2NP : 2</t>
  </si>
  <si>
    <t>317168131R001</t>
  </si>
  <si>
    <t>Překlad keramobet. vysoký 70x235x1250 mm</t>
  </si>
  <si>
    <t>1NP : 10</t>
  </si>
  <si>
    <t>317168132R001</t>
  </si>
  <si>
    <t>Překlad keramobet. vysoký 70x235x1500 mm</t>
  </si>
  <si>
    <t>1NP : 18</t>
  </si>
  <si>
    <t>2NP : 4</t>
  </si>
  <si>
    <t>3NP : 4</t>
  </si>
  <si>
    <t>317168134R001</t>
  </si>
  <si>
    <t>Překlad keramobet. vysoký 70x235x2000 mm</t>
  </si>
  <si>
    <t>1NP : 2</t>
  </si>
  <si>
    <t>317168136R001</t>
  </si>
  <si>
    <t>Překlad keramobet. vysoký 70x235x2500 mm</t>
  </si>
  <si>
    <t>1NP : 4+2+2+2</t>
  </si>
  <si>
    <t>317941120T01</t>
  </si>
  <si>
    <t>Osazení překladu ocelového, včetně dodávky profilu 80/80/5 mm</t>
  </si>
  <si>
    <t>1NP - délka 1,2 m : 2</t>
  </si>
  <si>
    <t>317941121RU31</t>
  </si>
  <si>
    <t>Osazení ocelových válcovaných nosníků do č.12, Včetně dodávky profilu U č.12</t>
  </si>
  <si>
    <t>2NP-sloupek : 2*1,5*0,0134*1,1</t>
  </si>
  <si>
    <t>317944313R001</t>
  </si>
  <si>
    <t>Válcované nosníky č.14-22 do připravených otvorů</t>
  </si>
  <si>
    <t>2NP - HEB 180 : 2*3,5*0,0512</t>
  </si>
  <si>
    <t>342248109R001</t>
  </si>
  <si>
    <t>Příčky z broušených cihelných bloků 8 P+D na MVC 5, tl. 80 mm</t>
  </si>
  <si>
    <t xml:space="preserve">1NP : </t>
  </si>
  <si>
    <t>S105, S106, S107, S108, S110 : 3,1*(6,2+2+1,35+2+1,35)-4*1,4</t>
  </si>
  <si>
    <t>342248114R001</t>
  </si>
  <si>
    <t>Příčky z broušených cihelných bloků 14 P+D na MVC 5, tl. 140 mm</t>
  </si>
  <si>
    <t>S101 - S103 : 3,1*(6+6+3)-1,8*2-1,9*2,45</t>
  </si>
  <si>
    <t>S105 - S106 : 3,1*5</t>
  </si>
  <si>
    <t>S103 - S111 : 3,1*(6+1,0+1,0+1,45+0,15+1,45+2*2,35+2*1,675+1,35+0,15+2,2+0,15+1,675+1,5+1,7)-1,4*3-1,8*2+4*0,9*1,3</t>
  </si>
  <si>
    <t>S113, S114 : 3,1*(2,65+2,8+0,65)-2,1*1,5-1,9*2,45</t>
  </si>
  <si>
    <t>Mezisoučet</t>
  </si>
  <si>
    <t xml:space="preserve">2NP : </t>
  </si>
  <si>
    <t>S205 - S207 : 3,0*(0,65+1,5+3,25)</t>
  </si>
  <si>
    <t>S209 - S213 : 3,0*(2,35+1+1,85)-1,8+4*0,9*1,3</t>
  </si>
  <si>
    <t>S217 : 3,0*0,65</t>
  </si>
  <si>
    <t>3NP : 1,0*(11,725+3,125+4,2+18,1+0,25+4,4+8*0,8)</t>
  </si>
  <si>
    <t>317941212RA0</t>
  </si>
  <si>
    <t>Dodatečné osazení překladů z válcovaných nosníků I č. 160, délky 1,5 m, do zdiva šířky 300 mm</t>
  </si>
  <si>
    <t>POL2_1</t>
  </si>
  <si>
    <t>317941514RA0</t>
  </si>
  <si>
    <t>Dodatečné osazení překladů z válcovaných nosníků I č. 200, délky 3,0 m, do zdiva šířky 300 mm</t>
  </si>
  <si>
    <t>317941312RA01</t>
  </si>
  <si>
    <t>Překlad z nosníků, 2x ocel. profil I č. 160, dl.2,2 m, zdivo 300 mm</t>
  </si>
  <si>
    <t>POL2_</t>
  </si>
  <si>
    <t>1NP : 1</t>
  </si>
  <si>
    <t>317941413RA01</t>
  </si>
  <si>
    <t>Překlad z nosníků, 2x ocel. profil I č. 200, dl.2,6 m, zdivo 300 mm</t>
  </si>
  <si>
    <t>317941715RA01</t>
  </si>
  <si>
    <t>Překlad z nosníků, 2x ocel. profil I č. 220, dl.5,5 m, zdivo 300 mm</t>
  </si>
  <si>
    <t>13485330R</t>
  </si>
  <si>
    <t>tyč ocelová profilová válcovaná za tepla 11375 (S235JR); průřez UPE; výška 270 mm</t>
  </si>
  <si>
    <t>2NP : 2*5*0,0352*1,1</t>
  </si>
  <si>
    <t>13487110R</t>
  </si>
  <si>
    <t>tyč ocelová profilová válcovaná za tepla 11375 (S235JR); průřez HEB; výška 180 mm</t>
  </si>
  <si>
    <t>2NP - HEB 180 : 2*3,5*0,0512*1,1</t>
  </si>
  <si>
    <t>342265122RT6</t>
  </si>
  <si>
    <t>Úprava podkroví sádrokartonem na plochách šikmých na ocelový rošt 1x deska, tloušťky 12,5 mm,, protipožární, bez izolace</t>
  </si>
  <si>
    <t>2*9,0*29,60-0,8*1,4*39-0,8*0,8*2</t>
  </si>
  <si>
    <t>342265193R00</t>
  </si>
  <si>
    <t>Příplatky k úpravě podkroví sádrokartonem za otvor v podhledu podkroví pl. 1,00 m2</t>
  </si>
  <si>
    <t>342265991R00</t>
  </si>
  <si>
    <t>Příplatky k úpravě podkroví sádrokartonem k úpravě podkroví za tloušťku desek 15mm</t>
  </si>
  <si>
    <t>342016622R001</t>
  </si>
  <si>
    <t>Příčka SDK tl.255mm,2x ocel.kce,2x oplášť.,RF 12,5, izolace 60 mm</t>
  </si>
  <si>
    <t>2NP : 3,0*6</t>
  </si>
  <si>
    <t>3NP : (10,4+0,15+0,8)*5,0/2-0,9*2,25</t>
  </si>
  <si>
    <t>4,5*3,2+3,975*3,2/2+4,5*1,9/2-0,9*2,25</t>
  </si>
  <si>
    <t>3,25*4,5-0,9*2,25</t>
  </si>
  <si>
    <t>4,0*3,25+4,0/2*4,5</t>
  </si>
  <si>
    <t>416044226R001</t>
  </si>
  <si>
    <t>Samost.pož.předěl, kov.kce.CW, deska 2x RF 15 mm, izolace 60 mm</t>
  </si>
  <si>
    <t>S301 : 21,8+8,6</t>
  </si>
  <si>
    <t>413941123R00</t>
  </si>
  <si>
    <t>Osazení ocelových válcovaných nosníků ve stropech bez materiálu, výšky přes 120 do 220 mm</t>
  </si>
  <si>
    <t xml:space="preserve">KROV : </t>
  </si>
  <si>
    <t>Ocelový nosník pro osazení pozednice - součást věnce (IPE 180) : 0,6*30*0,0188</t>
  </si>
  <si>
    <t xml:space="preserve">viz statika - Výkres tvaru a skladby : </t>
  </si>
  <si>
    <t xml:space="preserve">STROP NAD 2.NP : </t>
  </si>
  <si>
    <t>PT-02 (UPE 200) : 3,793920</t>
  </si>
  <si>
    <t>PT-04 (IPE 200) : 0,286208</t>
  </si>
  <si>
    <t>PV-01 (I 140) : 0,439584</t>
  </si>
  <si>
    <t>PV-02 (I 140) : 0,066081</t>
  </si>
  <si>
    <t>PV-03 (I 140) : 0,022985</t>
  </si>
  <si>
    <t>S-01 (IPE 180) : 0,152269</t>
  </si>
  <si>
    <t>SS-01 (IPE 160) : 0,088321</t>
  </si>
  <si>
    <t>SS-01 (IPE 160) : 0,145099</t>
  </si>
  <si>
    <t>413941125R00</t>
  </si>
  <si>
    <t>Osazení ocelových válcovaných nosníků ve stropech bez materiálu, výšky přes 220 mm</t>
  </si>
  <si>
    <t>PT-01 (I 240) : 3,242490</t>
  </si>
  <si>
    <t>PT-03 (IPE 240) : 2,358238</t>
  </si>
  <si>
    <t>PN-01 (UPE 270) : 0,457600</t>
  </si>
  <si>
    <t>PN-02 (I 280) : 0,234637</t>
  </si>
  <si>
    <t>451573111R00</t>
  </si>
  <si>
    <t>Lože pod potrubí, stoky a drobné objekty z písku a štěrkopísku  do 65 mm</t>
  </si>
  <si>
    <t>970251250R00</t>
  </si>
  <si>
    <t>Řezání železobetonu hloubka řezu 250 mm</t>
  </si>
  <si>
    <t>S1 : 5</t>
  </si>
  <si>
    <t>13380625R</t>
  </si>
  <si>
    <t>tyč ocelová profilová válcovaná za tepla 11375 (S 235JR); průřez I; výška 140 mm</t>
  </si>
  <si>
    <t>PV-01 (I 140) : 0,439584*1,1</t>
  </si>
  <si>
    <t>PV-02 (I 140) : 0,066081*1,1</t>
  </si>
  <si>
    <t>PV-03 (I 140) : 0,022985*1,1</t>
  </si>
  <si>
    <t>13383430R</t>
  </si>
  <si>
    <t>tyč ocelová profilová válcovaná za tepla 11375 (S 235JR); průřez IPE; výška 160 mm</t>
  </si>
  <si>
    <t>SS-01 (IPE 160) : 0,088321*1,1</t>
  </si>
  <si>
    <t>SS-01 (IPE 160) : 0,145099*1,1</t>
  </si>
  <si>
    <t>13480925R</t>
  </si>
  <si>
    <t>tyč ocelová profilová válcovaná za tepla 11375 (S235JR); průřez I; výška 240 mm</t>
  </si>
  <si>
    <t>PT-01 (I 240) : 3,242490*1,1</t>
  </si>
  <si>
    <t>13480935R</t>
  </si>
  <si>
    <t>tyč ocelová profilová válcovaná za tepla 11375 (S235JR); průřez I; výška 280 mm</t>
  </si>
  <si>
    <t>PN-02 (I 280) : 0,234637*1,1</t>
  </si>
  <si>
    <t>13482710R</t>
  </si>
  <si>
    <t>tyč ocelová profilová válcovaná za tepla 11375 (S235JR); průřez IPE; výška 180 mm</t>
  </si>
  <si>
    <t>S-01 (IPE 180) : 0,152269*1,1</t>
  </si>
  <si>
    <t>Ocelový nosník pro osazení pozednice - součást věnce (IPE 180) : 0,6*30*0,0188*1,1</t>
  </si>
  <si>
    <t>13482715R</t>
  </si>
  <si>
    <t>tyč ocelová profilová válcovaná za tepla 11375 (S235JR); průřez IPE; výška 200 mm</t>
  </si>
  <si>
    <t>PT-04 (IPE 200) : 0,286208*1,1</t>
  </si>
  <si>
    <t>13482725R</t>
  </si>
  <si>
    <t>tyč ocelová profilová válcovaná za tepla 11375 (S235JR); průřez IPE; výška 240 mm</t>
  </si>
  <si>
    <t>PT-03 (IPE 240) : 2,358238*1,1</t>
  </si>
  <si>
    <t>13485315R</t>
  </si>
  <si>
    <t>tyč ocelová profilová válcovaná za tepla 11375 (S235JR); průřez UPE; výška 200 mm</t>
  </si>
  <si>
    <t>PT-02 (UPE 200) : 3,793920*1,1</t>
  </si>
  <si>
    <t>PN-01 (UPE 270) : 0,457600*1,1</t>
  </si>
  <si>
    <t>411354256R00</t>
  </si>
  <si>
    <t>Bednění stropů zabudované (ztracené) z ocelových trapézových plechů pozinkovaných, vlna 50 mm,, tloušťky 1 mm</t>
  </si>
  <si>
    <t>viz konstrukce schodišťových stupňů : 13</t>
  </si>
  <si>
    <t>430321414R00</t>
  </si>
  <si>
    <t>Beton schodišťových konstrukcí (stupňů, schodnic, ramen, podest s nosníky) železový třídy C 25/30</t>
  </si>
  <si>
    <t>viz konstrukce schodišťových stupňů : 13*0,2*1,15+0,7</t>
  </si>
  <si>
    <t>430321514R00</t>
  </si>
  <si>
    <t>Beton schodišťových konstrukcí (stupňů, schodnic, ramen, podest s nosníky) železový třídy C 30/37</t>
  </si>
  <si>
    <t>podesta - D4 : 3,225*2,4*0,2</t>
  </si>
  <si>
    <t>430361821R00</t>
  </si>
  <si>
    <t>Výztuž schodišťových konstrukcí  (stupňů, schodnic, ramen, podest s nosníky) z betonářské oceli, 10505</t>
  </si>
  <si>
    <t xml:space="preserve">viz statika - Výkres vyztužení schodišť : </t>
  </si>
  <si>
    <t>schodiště-mezipodesta D4 : 290/1000*1,1</t>
  </si>
  <si>
    <t>viz konstrukce schodišťových stupňů : (13*0,2*1,15+0,7)*0,09</t>
  </si>
  <si>
    <t>431351121R00</t>
  </si>
  <si>
    <t>Bednění podest a podstupňových desek přímočarých zřízení</t>
  </si>
  <si>
    <t>podesta - D4 : 3,225*2,4</t>
  </si>
  <si>
    <t>431351122R00</t>
  </si>
  <si>
    <t>Bednění podest a podstupňových desek přímočarých odstranění</t>
  </si>
  <si>
    <t>434311116R00</t>
  </si>
  <si>
    <t>Stupně dusané z betonu třídy C 25/30</t>
  </si>
  <si>
    <t>viz konstrukce schodišťových stupňů : 24*1,5</t>
  </si>
  <si>
    <t>434351141R00</t>
  </si>
  <si>
    <t>Bednění stupňů betonovaných na podstupňové desce nebo na terénu přímočarých zřízení</t>
  </si>
  <si>
    <t>viz konstrukce schodišťových stupňů : 24*1,5*0,16</t>
  </si>
  <si>
    <t>434351142R00</t>
  </si>
  <si>
    <t>Bednění stupňů betonovaných na podstupňové desce nebo na terénu přímočarých odstranění</t>
  </si>
  <si>
    <t>614472520RT2</t>
  </si>
  <si>
    <t>Vyspravení vnitřních betonových a železobetonových konstrukcí a panelů lokální oprava speciální, maltou Oprava vnitř.beton.konstr.pl.do 0,5 m2 tl.20 mm, včetně dodávky penetrace a cementové stěrky</t>
  </si>
  <si>
    <t>Výškové vyrovnání schodišťových stupňů z 1np do 2np - 20 stupňů (0,3x1,5 m) : 20</t>
  </si>
  <si>
    <t>342264051RT1</t>
  </si>
  <si>
    <t>Podhledy na kovové konstrukci opláštěné deskami sádrokartonovými nosná konstrukce z profilů CD s, přímým uchycením 1x deska, tloušťky 12,5 mm, standard</t>
  </si>
  <si>
    <t xml:space="preserve">Sd : </t>
  </si>
  <si>
    <t>S101 : 11,5</t>
  </si>
  <si>
    <t>S104 : 8,4</t>
  </si>
  <si>
    <t>S112 : 7,4</t>
  </si>
  <si>
    <t>S202 : 7,2</t>
  </si>
  <si>
    <t>S206 : 4,5</t>
  </si>
  <si>
    <t>342264051RT2</t>
  </si>
  <si>
    <t>Podhledy na kovové konstrukci opláštěné deskami sádrokartonovými nosná konstrukce z profilů CD s, přímým uchycením 1x deska, tloušťky 12,5 mm, protipožární</t>
  </si>
  <si>
    <t>viz konstrukce schodišťových stupňů : 15</t>
  </si>
  <si>
    <t>342264051RT3</t>
  </si>
  <si>
    <t>Podhledy na kovové konstrukci opláštěné deskami sádrokartonovými nosná konstrukce z profilů CD s, přímým uchycením 1x deska, tloušťky 12,5 mm, impregnovaná</t>
  </si>
  <si>
    <t xml:space="preserve">SdV : </t>
  </si>
  <si>
    <t>S105 : 2,3</t>
  </si>
  <si>
    <t>S106 : 4,5</t>
  </si>
  <si>
    <t>S107 : 1,2</t>
  </si>
  <si>
    <t>S108 : 1,2</t>
  </si>
  <si>
    <t>S109 : 4,6</t>
  </si>
  <si>
    <t>S110 : 2*1,2</t>
  </si>
  <si>
    <t>S111 : 5,2</t>
  </si>
  <si>
    <t>N136 : 4,8</t>
  </si>
  <si>
    <t>N137 : 3,7</t>
  </si>
  <si>
    <t>N138 : 1,2</t>
  </si>
  <si>
    <t>N139 : 1,3</t>
  </si>
  <si>
    <t>S208 : 2,3</t>
  </si>
  <si>
    <t>S209 : 4,6</t>
  </si>
  <si>
    <t>S210 : 2*1,2</t>
  </si>
  <si>
    <t>S211 : 6,2</t>
  </si>
  <si>
    <t>S212 : 2*1,2</t>
  </si>
  <si>
    <t>S213 : 5,2</t>
  </si>
  <si>
    <t>S214 : 3,7</t>
  </si>
  <si>
    <t>S215 : 2,2</t>
  </si>
  <si>
    <t>S216 : 2,2</t>
  </si>
  <si>
    <t>342264091R00</t>
  </si>
  <si>
    <t>Příplatky k podhledům sádrokartonovým příplatek k podhledu sádrokartonovému za tloušťku desek 15 mm</t>
  </si>
  <si>
    <t>Položka pořadí 101 : 15,00000</t>
  </si>
  <si>
    <t>342264098R001</t>
  </si>
  <si>
    <t>Příplatek k podhledu sádrokart. za plochu do 10 m2</t>
  </si>
  <si>
    <t xml:space="preserve">SdA : </t>
  </si>
  <si>
    <t>416051212R001</t>
  </si>
  <si>
    <t>Podhled akustický,2úr.oc.rošt,děrované desky tl.12,5,bez izol</t>
  </si>
  <si>
    <t>S102 : 22,8</t>
  </si>
  <si>
    <t>S103 : 120,7</t>
  </si>
  <si>
    <t>S115 : 2*1,5*3</t>
  </si>
  <si>
    <t>S201a : 1,5*3+2,4*2,575</t>
  </si>
  <si>
    <t>S201b : 14,8</t>
  </si>
  <si>
    <t>N219 : 18,0</t>
  </si>
  <si>
    <t>490011002VC0</t>
  </si>
  <si>
    <t>D+M akustický podhled - minerální deska 1200/600 mm, rošt, viz PD - Pohledy</t>
  </si>
  <si>
    <t xml:space="preserve">Aku : </t>
  </si>
  <si>
    <t>S203 : 25,0</t>
  </si>
  <si>
    <t>S204 : 44,0</t>
  </si>
  <si>
    <t>S205 : 89,7</t>
  </si>
  <si>
    <t>S207 : 22,7</t>
  </si>
  <si>
    <t>S217 : 2*2,4*2,4+2*4*2,4*0,1</t>
  </si>
  <si>
    <t>490011003VC0</t>
  </si>
  <si>
    <t>D+M akustický obklad stěny - minerální deska 1200/600 mm, rošt, viz PD - Pohledy</t>
  </si>
  <si>
    <t xml:space="preserve">Aku/S : </t>
  </si>
  <si>
    <t>S205 : 1,2*6</t>
  </si>
  <si>
    <t>601011177RT4</t>
  </si>
  <si>
    <t>Omítky stropů a podhledů z hotových směsí vrchní tenkovrstvá, minerální, zatíraná, zrnitost 1,5 mm,, bílá</t>
  </si>
  <si>
    <t>S113 : 5,0</t>
  </si>
  <si>
    <t>S114 : 64,0</t>
  </si>
  <si>
    <t>S217 : 70,0</t>
  </si>
  <si>
    <t>602011144R00</t>
  </si>
  <si>
    <t>Omítky stěn z hotových směsí vrstva štuková, vápenná,  , tloušťka vrstvy 2 mm,</t>
  </si>
  <si>
    <t xml:space="preserve">Bezvláknité desky : </t>
  </si>
  <si>
    <t>S114 : (12,3+0,3)*3,1</t>
  </si>
  <si>
    <t>S203 : 6*3,0</t>
  </si>
  <si>
    <t>S204 : 6*3,0</t>
  </si>
  <si>
    <t>S217 : (6+6)*3,0</t>
  </si>
  <si>
    <t>S304 : 12,3*5/2</t>
  </si>
  <si>
    <t xml:space="preserve">Fasádní minerální desky (100+80 mm) : </t>
  </si>
  <si>
    <t>S305 : 12,3*5/2-1,1*2,25</t>
  </si>
  <si>
    <t>(1,1+2*2,25)*0,3</t>
  </si>
  <si>
    <t>602011188RT6</t>
  </si>
  <si>
    <t>Omítky stěn z hotových směsí omítka vrchní tenkovrstvá, silikonová, zatřená, tloušťka vrstvy 1,5 mm,, probarvená</t>
  </si>
  <si>
    <t>Štít (Št) : 142</t>
  </si>
  <si>
    <t>611481211RT2</t>
  </si>
  <si>
    <t>Vyztužení vnitřních omítek stropů sklotextilní síťovinou s dodávkou síťoviny a stěrkového tmelu</t>
  </si>
  <si>
    <t>612421615R00</t>
  </si>
  <si>
    <t>Omítky vnitřní stěn vápenné nebo vápenocementové v podlaží i ve schodišti hrubé zatřené</t>
  </si>
  <si>
    <t>S105 : 2*6-1,4*2</t>
  </si>
  <si>
    <t>S106 : 2*(2,9+1,675+2,9)-3*1,4</t>
  </si>
  <si>
    <t>S107 : 2*4,5-1,4</t>
  </si>
  <si>
    <t>S108 : 2*(0,9+1,35+0,9)-1,4</t>
  </si>
  <si>
    <t>S109 : 2*(4,4+1,35+4,4+0,4)-1,4*3</t>
  </si>
  <si>
    <t>S110 : 2*4,5+2*(0,9+1,35*2)-1,4*2</t>
  </si>
  <si>
    <t>S111 : 2*9,1-1,8</t>
  </si>
  <si>
    <t>S114 : 0,65*2</t>
  </si>
  <si>
    <t>N136 : 2*8,7-1,4</t>
  </si>
  <si>
    <t>N137 : 2*7,7-1,4*3</t>
  </si>
  <si>
    <t>N138 : 2*4,5-1,4</t>
  </si>
  <si>
    <t>N139 : 2*4,6-1,4</t>
  </si>
  <si>
    <t>S205 : 2*0,65*2</t>
  </si>
  <si>
    <t>S209 : 2*0,9</t>
  </si>
  <si>
    <t>S210 : 1,3*0,9*2</t>
  </si>
  <si>
    <t>S211 : 2*2,35</t>
  </si>
  <si>
    <t>S212 : 1,3*0,9*2</t>
  </si>
  <si>
    <t>S213 : 2*(1,35+1)</t>
  </si>
  <si>
    <t>S217 : (1,8+0,65)*2</t>
  </si>
  <si>
    <t>Ostění, nadpraží, detaily (5%) : 146,43*0,05</t>
  </si>
  <si>
    <t>612421637R00</t>
  </si>
  <si>
    <t>Omítky vnitřní stěn vápenné nebo vápenocementové v podlaží i ve schodišti štukové</t>
  </si>
  <si>
    <t>S101 : 3*(4,35+3)-11,9*2,45</t>
  </si>
  <si>
    <t>S102 : 3*(2*6)-1,8*2</t>
  </si>
  <si>
    <t>S103 : 3*(3*6)-1,8+1,7*2,575+2,4*2,575-1,1*2,15</t>
  </si>
  <si>
    <t>S104 : 3*(1,35+0,15+2,2+0,15+1,675+2*1,5)-1,4*2-1,8*2</t>
  </si>
  <si>
    <t>S105 : 1*6</t>
  </si>
  <si>
    <t>S106 : 1*(2,9+1,675+2,9)</t>
  </si>
  <si>
    <t>S107 : 1*4,5</t>
  </si>
  <si>
    <t>S108 : 1*(0,9+1,35+0,9)</t>
  </si>
  <si>
    <t>S109 : 1*(4,4+1,35+4,4+0,4)</t>
  </si>
  <si>
    <t>S110 : 1*4,5+1*(0,9+1,35*2)</t>
  </si>
  <si>
    <t>S111 : 1*9,1</t>
  </si>
  <si>
    <t>S113 : 3*(2,5+2,65)-2,1*1,5-1,9*2,45</t>
  </si>
  <si>
    <t>S114 : 1,7*2,575+2,4*2,575+0,65*2+3*3,1+3*(2,65+2,8)-2,1*1,5-1,9*2,45</t>
  </si>
  <si>
    <t>N134 : 3*(1,6+1,6+1,975+1,5+2,9+1,625+1,6+1,55+2,9)-1,5*2,5-1,1*2,1*2</t>
  </si>
  <si>
    <t>N135 : 3*7,9-1,6-1*1,25</t>
  </si>
  <si>
    <t>N136 : 1*8,7</t>
  </si>
  <si>
    <t>N137 : 1*7,7</t>
  </si>
  <si>
    <t>N138 : 1*4,5</t>
  </si>
  <si>
    <t>N139 : 1*4,6</t>
  </si>
  <si>
    <t>N140 : 2,5*13,7-1,6</t>
  </si>
  <si>
    <t>S201a : 1*2,1</t>
  </si>
  <si>
    <t>S201b : 2,9*1,5</t>
  </si>
  <si>
    <t>S202 : 2,9*1,85-1,8</t>
  </si>
  <si>
    <t>S205 : 2,9*(0,65+6)+1*2,1-0,65*2+0,65*0,9</t>
  </si>
  <si>
    <t>S206 : 2,9*(3,1+2*1,5)</t>
  </si>
  <si>
    <t>S207 : 2,9*(4,35+3,25)</t>
  </si>
  <si>
    <t>S209 : 1*0,9</t>
  </si>
  <si>
    <t>S211 : 0,9*2,35</t>
  </si>
  <si>
    <t>S213 : 0,9*(2,35+1)</t>
  </si>
  <si>
    <t>S217 : 2,9*(6*2+0,65*2)-1,8*2-0,65*2</t>
  </si>
  <si>
    <t>N219 : 2,9*18,2-1,1*2,1-1,5*1,75</t>
  </si>
  <si>
    <t>S302 : 1*2,875</t>
  </si>
  <si>
    <t>S303 : 1*(11,725+18,1)+((5,8/2)*12,3)-1,1*2,25</t>
  </si>
  <si>
    <t>S304 : 1*(4,2+4,2)</t>
  </si>
  <si>
    <t>S305 : (5,8/2)*12,3</t>
  </si>
  <si>
    <t>Ostění, nadpraží, detaily (5%) : 581,39*0,05</t>
  </si>
  <si>
    <t>612421411R00</t>
  </si>
  <si>
    <t>Oprava vápen.omítek stěn do 50 % pl. - hrubých</t>
  </si>
  <si>
    <t>S103 : 2*1,5</t>
  </si>
  <si>
    <t>S106 : 2*1,675-0,9*0,6</t>
  </si>
  <si>
    <t>S108 : 2*1,35-0,9*0,6</t>
  </si>
  <si>
    <t>S109 : 2*0,95-0,6-0,6</t>
  </si>
  <si>
    <t>S110 : 2*1,35-0,9*0,6</t>
  </si>
  <si>
    <t>S114 : 1,8*2</t>
  </si>
  <si>
    <t>S205 : 1,8*2</t>
  </si>
  <si>
    <t>S208 : 2*5,9-1,4*2</t>
  </si>
  <si>
    <t>S209 : 2*8,8-1,4*3-2*0,9-0,9*0,6</t>
  </si>
  <si>
    <t>S210 : 2*4,5*2-1,3*0,9*2-1,4*2-0,9*0,6</t>
  </si>
  <si>
    <t>S211 : 2*12,2-1,4*3-0,6*0,6-2*2,35</t>
  </si>
  <si>
    <t>S212 : 2*4,5*2-1,3*0,9*2-1,4*2-0,9*0,6</t>
  </si>
  <si>
    <t>S213 : 2*(2,15*2+1,35)-1,8</t>
  </si>
  <si>
    <t>S214 : 2,9*(4*1,9)-1,8</t>
  </si>
  <si>
    <t>S215 : 2*6,5-1,4-0,6*0,6</t>
  </si>
  <si>
    <t>S216 : 2*6,5-1,4-0,6*0,6</t>
  </si>
  <si>
    <t>Ostění, nadpraží, detaily (5%) : 130,09*0,05</t>
  </si>
  <si>
    <t>612421431RT2</t>
  </si>
  <si>
    <t>Oprava vápen.omítek stěn do 50 % pl. - štukových, s použitím suché maltové směsi</t>
  </si>
  <si>
    <t>S102 : 3*(2*3,275)-1,7*2,5-2,1*1,5</t>
  </si>
  <si>
    <t>S103 : 3*(2*11,525+2*6+2*7,275+6)-2*2,1*2,575-1,95*2,575*2-1,7*2,575-2,4*2,575-5*2,1*1,5-1,1*2,575-1*1,5-2*15</t>
  </si>
  <si>
    <t>S104 : 3*(1,35+0,15+2,2+0,15+1,675)-1*2,1</t>
  </si>
  <si>
    <t>S106 : 1*1,675-0,9*0,6</t>
  </si>
  <si>
    <t>S108 : 1*1,35-0,9*0,6</t>
  </si>
  <si>
    <t>S109 : 1*0,95-0,6*0,6</t>
  </si>
  <si>
    <t>S110 : 1*1,35-0,9*0,6</t>
  </si>
  <si>
    <t>S112 : 3,4*12,1-0,9*2,15-1,8</t>
  </si>
  <si>
    <t>S113 : 3*(2,5+2,65)-1,9*2,45</t>
  </si>
  <si>
    <t>S114 : 3*(3,15+9,65+6,825)-2,1*1,5-1,7*2,575-2,4*2,575-1,1*2,15-1,8*2-1,3*2,25-3*3,1</t>
  </si>
  <si>
    <t>S201a : 2,9*23,2-1,2*1,5-0,9*2,4-1,5*2,5-1,8*2,4-1,8-1,4*2,4-1*2,1</t>
  </si>
  <si>
    <t>S201b : 2,9*(9,025*2+1,5)-1,8*2,4*2-2,1*1,5*2-1,4*2-1,8*2</t>
  </si>
  <si>
    <t>S202 : 2,9*(1,85+2*3,45)-1,2*1,5</t>
  </si>
  <si>
    <t>S203 : 2,9*(6*2+4,35)-2,1*1,5-0,9*2,4</t>
  </si>
  <si>
    <t>S204 : 2,9*(2*7,425)-1,8*2,4-2,1*1,5*2</t>
  </si>
  <si>
    <t>S205 : 2,9*(2*14,825)-2,1*1,5*5-1*2,5-1,8*2,4-2,1*1,5*2-1*2,1-1,8*2</t>
  </si>
  <si>
    <t>S206 : 2,9*3,1-1*2,5</t>
  </si>
  <si>
    <t>S207 : 2,9*(1,95+4,35+5,2)-0,9*2,4-1,2*1,5-2,1*1,5</t>
  </si>
  <si>
    <t>S208 : 0,9*5,9</t>
  </si>
  <si>
    <t>S209 : 0,9*8,8-1*0,9-0,9*0,6</t>
  </si>
  <si>
    <t>S210 : 0,9*4,5*2-0,9*0,6</t>
  </si>
  <si>
    <t>S211 : 0,9*12,2-0,9*2,35-0,6*0,6</t>
  </si>
  <si>
    <t>S212 : 0,9*4,5*2-0,9*0,6</t>
  </si>
  <si>
    <t>S213 : 0,9*(2,15*2+1,35)</t>
  </si>
  <si>
    <t>S214 : 0,9*(4*1,9)</t>
  </si>
  <si>
    <t>S215 : 0,9*6,5-0,6-0,6</t>
  </si>
  <si>
    <t>S216 : 0,9*6,5-0,6-0,6</t>
  </si>
  <si>
    <t>S217 : 2,9*(5,75*2+1,075*2+0,875*2)-2,1*1,5*2-3*2,9-1,3*2,25</t>
  </si>
  <si>
    <t>Ostění, nadpraží, detaily (5%) : 532,435*0,05</t>
  </si>
  <si>
    <t>622319938RV1</t>
  </si>
  <si>
    <t>Zateplení fasády Zateplovací systém,fasáda,desky bezvláknité tl.180 mm, zakončený stěrkou s, výztužnou tkaninou</t>
  </si>
  <si>
    <t>622311153RV1</t>
  </si>
  <si>
    <t>Zateplení ostění expandovaným polystyrénem, tloušťky 30 mm, zakončené stěrkou s výztužnou tkaninou</t>
  </si>
  <si>
    <t>S305 : (1,1+2*2,25)*0,3</t>
  </si>
  <si>
    <t>622473187RT2</t>
  </si>
  <si>
    <t>Příplatek za okenní začišťovací lištu včetně dodávky</t>
  </si>
  <si>
    <t>uliční část : (2,1+2*1,5*15+2,1+2*2,575*2+3,15+2*3,245)</t>
  </si>
  <si>
    <t>dvorní část : (0,9+2*1,2*6+0,6+2*1,2*4+2,1+2*1,5*3+1,0+2*1,5+1,1+2*2,575+1,1+2*2,3+3,15+2*3,375+1,2+2*1,5*2)</t>
  </si>
  <si>
    <t>otevřené rohy : 120</t>
  </si>
  <si>
    <t>601031101R01</t>
  </si>
  <si>
    <t>Kontaktní a penetrační nátěr stropů</t>
  </si>
  <si>
    <t>Položka pořadí 108 : 139,00000</t>
  </si>
  <si>
    <t>622311136TV1</t>
  </si>
  <si>
    <t>Zateplovací systém, půda, EPS F tl.180 mm, zakončený stěrkou s výztužnou tkaninou</t>
  </si>
  <si>
    <t>601011184RT7</t>
  </si>
  <si>
    <t>Omítky stropů a podhledů z hotových směsí vrchní tenkovrstvá, silikátová, zatíraná, tloušťka vrstvy, 2 mm, probarvená</t>
  </si>
  <si>
    <t xml:space="preserve">Fasádní minerální desky (100+100 mm) : </t>
  </si>
  <si>
    <t>průjezd - podhled : 12,9*4,2+4,2*0,2*4</t>
  </si>
  <si>
    <t>Podbití římsy : 2*29,6*(0,2+0,4)</t>
  </si>
  <si>
    <t>Přístřešky : 4</t>
  </si>
  <si>
    <t>601016191R00</t>
  </si>
  <si>
    <t>Omítky stropů a podhledů z hotových směsí Doplňkové práce pro omítky stropů z hotových směsí, penetrační natěr stropů akrylátový</t>
  </si>
  <si>
    <t>Položka pořadí 121 : 97,06000</t>
  </si>
  <si>
    <t>602011184RT7</t>
  </si>
  <si>
    <t>Omítky stěn z hotových směsí omítka vrchní tenkovrstvá, silikátová, zatřená, tloušťka vrstvy 2 mm,, probarvená</t>
  </si>
  <si>
    <t>uliční část : 29,6*7,8-(2,1*1,5*15+2,1*2,575*2+3,15*3,245)</t>
  </si>
  <si>
    <t>(2,1+2*1,5*15+2,1+2*2,575*2+3,15+2*3,245)*0,18</t>
  </si>
  <si>
    <t>dvorní část : 23,35*8,0-(0,9*1,2*6+0,6*1,2*4+2,1*1,5*3+1,0*1,5+1,1*2,575+1,1*2,3+3,15*3,375+1,2*1,5*2)</t>
  </si>
  <si>
    <t>(0,9+2*1,2*6+0,6+2*1,2*4+2,1+2*1,5*3+1,0+2*1,5+1,1+2*2,575+1,1+2*2,3+3,15+2*3,375+1,2+2*1,5*2)*0,18</t>
  </si>
  <si>
    <t>průjezd : 12,9*(3,65+3,775)/2</t>
  </si>
  <si>
    <t>detaily, přesah výplní otvorů (5%) : 357,38075*0,05</t>
  </si>
  <si>
    <t xml:space="preserve">Vnější omítka : </t>
  </si>
  <si>
    <t xml:space="preserve">  Knihovna : 8,325*4,8-(1,3*2,25-1,0*1,25*2)+(1,3+2*2,25+1,0+2*1,25)*0,2</t>
  </si>
  <si>
    <t xml:space="preserve">  4,7*3,6-1,5*1,75+(1,5+2*1,75)*0,2</t>
  </si>
  <si>
    <t xml:space="preserve">  6,825*(4,5+4,3)/2</t>
  </si>
  <si>
    <t xml:space="preserve">  (7,55+0,8)*(5,1+4,7)/2</t>
  </si>
  <si>
    <t xml:space="preserve">  (3,925+0,8)*3,6</t>
  </si>
  <si>
    <t>144,645*2</t>
  </si>
  <si>
    <t>Štíty : 141+46,5</t>
  </si>
  <si>
    <t>Průjezd : 12,9*(3,45+3,575)/2</t>
  </si>
  <si>
    <t>602016191R00</t>
  </si>
  <si>
    <t>Omítky stěn z hotových směsí Doplňkové práce pro omítky stěn z hotových směsí penetrační nátěr stěn, akrylátový</t>
  </si>
  <si>
    <t>922,3332</t>
  </si>
  <si>
    <t>621481211RT2</t>
  </si>
  <si>
    <t>Vyztužení vnějších omítek podhledů sklotextilní síťovinou s dodávkou výztužné sítě a stěrkového, tmelu</t>
  </si>
  <si>
    <t>podbití římsy : 2*29,6*(0,2+0,4)*2</t>
  </si>
  <si>
    <t>Přístřešky : 4*2</t>
  </si>
  <si>
    <t>622300131R00</t>
  </si>
  <si>
    <t>Příprava podkladu vyrovnání podkladu tmelem tl. do 5 mm, včetně dodávky materiálu</t>
  </si>
  <si>
    <t>50% zateplovaná plochy : (357,3807+57,54+8,82+24,9822)*0,5</t>
  </si>
  <si>
    <t>622300141R00</t>
  </si>
  <si>
    <t>Příprava podkladu montáž vyrovnávací vrstvy izolantem</t>
  </si>
  <si>
    <t>622311836RV1</t>
  </si>
  <si>
    <t>Zateplení fasády  , minerálními deskami s podélným vláknem, tloušťky 180 mm, zakončené stěrkou s, výztužnou tkaninou,</t>
  </si>
  <si>
    <t>622311837RV1</t>
  </si>
  <si>
    <t>Zateplení fasády  , minerálními deskami s podélným vláknem, tloušťky 200 mm, zakončené stěrkou s, výztužnou tkaninou,</t>
  </si>
  <si>
    <t>622311863R00</t>
  </si>
  <si>
    <t>Zateplení parapetu Zatepl.systém, parapet, miner.vlna PV 30 mm</t>
  </si>
  <si>
    <t>uliční část : (2,1*15)*0,18</t>
  </si>
  <si>
    <t>dvorní část : (0,9*6+0,6*4+2,1*3+1,0+1,2*2)*0,18</t>
  </si>
  <si>
    <t>622311850RV1</t>
  </si>
  <si>
    <t>Povrchová úprava ostění zateplovacího systému  , stěrka s výztužnou tkaninou</t>
  </si>
  <si>
    <t>uliční část : (2,1+2*1,5*15+2,1+2*2,575*2+3,15+2*3,245)*0,18</t>
  </si>
  <si>
    <t>dvorní část : (0,9+2*1,2*6+0,6+2*1,2*4+2,1+2*1,5*3+1,0+2*1,5+1,1+2*2,575+1,1+2*2,3+3,15+2*3,375+1,2+2*1,5*2)*0,18</t>
  </si>
  <si>
    <t>622391001R00</t>
  </si>
  <si>
    <t>Příplatky, slevy příplatek za montáž KZS na podhledu, bez dodávky materiálu</t>
  </si>
  <si>
    <t>622391127T00</t>
  </si>
  <si>
    <t>Příplatek za použití tepelněizolačních zátek z minerální vaty</t>
  </si>
  <si>
    <t>Položka pořadí 128 : 375,24979</t>
  </si>
  <si>
    <t>Položka pořadí 129 : 57,54000</t>
  </si>
  <si>
    <t>622421143R00</t>
  </si>
  <si>
    <t>Omítky vnější stěn vápenné nebo vápenocementové štukové, složitost 1÷ 2</t>
  </si>
  <si>
    <t>622454511R00</t>
  </si>
  <si>
    <t>Oprava vnějších omítek cementových v množství opravované plochy přes 30  do 50 % , hladkých, hlazených dřevěným hladítkem</t>
  </si>
  <si>
    <t xml:space="preserve">Pod KZS : </t>
  </si>
  <si>
    <t>(0,9+2*1,2*6+0,6+2*1,2*4+2,1+2*1,5*3+1,0+2*1,5+1,1+2*2,575+1,1+2*2,3+3,15+2*3,375+1,2+2*1,5*2)</t>
  </si>
  <si>
    <t>622421210R00</t>
  </si>
  <si>
    <t>Omítka vnější stěn tepelně izolační tloušťky 30 mm</t>
  </si>
  <si>
    <t>Knihovna - parapety : (1,0*2+1,25)*0,2</t>
  </si>
  <si>
    <t>622481211RT2</t>
  </si>
  <si>
    <t>Vyztužení vnějších omítek stěn sklotextilní síťovinou s dodávkou výztužné sítě a stěrkového tmelu</t>
  </si>
  <si>
    <t>621477125R001</t>
  </si>
  <si>
    <t>Oprava vnější omítky hladké podhledů,II,do 50%,SMS</t>
  </si>
  <si>
    <t>622311113R001</t>
  </si>
  <si>
    <t>Dilatační profil KZS rohový V</t>
  </si>
  <si>
    <t>2*8,5</t>
  </si>
  <si>
    <t>622392916T001</t>
  </si>
  <si>
    <t>Příplatek - fasádní nuty š.50 mm</t>
  </si>
  <si>
    <t xml:space="preserve">Vodorovně : </t>
  </si>
  <si>
    <t>uliční část : 23,3*4+5,3+0,9*4+1,3*4</t>
  </si>
  <si>
    <t>dvorní část : 5,3*5+0,9*4*2</t>
  </si>
  <si>
    <t>průjezd : 12,9*4*2</t>
  </si>
  <si>
    <t xml:space="preserve">Svisle : </t>
  </si>
  <si>
    <t>dvorní část : 7,6*4</t>
  </si>
  <si>
    <t>28375708R1</t>
  </si>
  <si>
    <t>Deska izolační fasádní EPS 100F  1000 x 500 mm</t>
  </si>
  <si>
    <t>POL3_</t>
  </si>
  <si>
    <t>50% zateplovaná plochy : (357,3807+57,54+8,82+24,9822)*0,5*0,03</t>
  </si>
  <si>
    <t>631312711R00</t>
  </si>
  <si>
    <t>Mazanina z betonu prostého tl. přes 50 do 80 mm třídy C 25/30</t>
  </si>
  <si>
    <t>Podlaha 1NP : (11,5+22,8+120,7+8,4+2,3+4,5+1,2+1,2+4,6+2*1,2+5,2+7,4+15,3+5,0+64,0+13,6+3,9+4,8+3,7+1,2+1,3+11,4)*0,07*1,05</t>
  </si>
  <si>
    <t>631315711R00</t>
  </si>
  <si>
    <t>Mazanina z betonu prostého tl. přes 120 do 240 mm třídy C25/30</t>
  </si>
  <si>
    <t>Podlaha 1NP : (354*0,15)*1,05</t>
  </si>
  <si>
    <t>(7,05*6,175+6,85*2,2)*0,2*1,05</t>
  </si>
  <si>
    <t>631319155R00</t>
  </si>
  <si>
    <t>Příplatek za přehlazení povrchu tloušťka mazaniny od 120 mm do 240 mm</t>
  </si>
  <si>
    <t>Položka pořadí 143 : 68,06179</t>
  </si>
  <si>
    <t>631361921RT5</t>
  </si>
  <si>
    <t>Výztuž mazanin z betonů a z lehkých betonů ze svařovaných sítí průměr drátu 6 mm, velikost oka, 150/150 mm</t>
  </si>
  <si>
    <t>Podlaha 1NP : 354*0,00303*1,1</t>
  </si>
  <si>
    <t>(7,05*6,175+6,85*2,2)*0,00303*1,1</t>
  </si>
  <si>
    <t>Podlaha 1NP : (11,5+22,8+120,7+8,4+2,3+4,5+1,2+1,2+4,6+2*1,2+5,2+7,4+15,3+5,0+64,0+13,6+3,9+4,8+3,7+1,2+1,3+11,4)*0,00303*1,1</t>
  </si>
  <si>
    <t>632419110R00</t>
  </si>
  <si>
    <t>Potěr ze suchých směsí cementová samonivelační podlahová stěrka, tloušťky 10 mm, ruční zpracování</t>
  </si>
  <si>
    <t>Podlaha 1NP : 11,5+22,8+120,7+8,4+2,3+4,5+1,2+1,2+4,6+2*1,2+5,2+7,4+15,3+5,0+64,0+13,6+3,9+4,8+3,7+1,2+1,3+11,4</t>
  </si>
  <si>
    <t>632451062R00</t>
  </si>
  <si>
    <t>Potěr pískocementový, min. 25 MPa, tl. 20 mm</t>
  </si>
  <si>
    <t>632451031R00</t>
  </si>
  <si>
    <t>Vyrovnávací potěr z cementové malty v ploše o průměrné (střední) tloušťce od 10 do 20 mm</t>
  </si>
  <si>
    <t>Podlaha 2NP : 22,2+14,8+7,2+25+44+89,7+4,5+22,7+2,3+4,6+2*1,2+6,2+2*1,2+9,1+7,6+2,2+2,2+36+18,2</t>
  </si>
  <si>
    <t>564851111R001</t>
  </si>
  <si>
    <t>Podklad ze štěrkodrti po zhutnění tloušťky 15 cm, fr. 0-32 mm</t>
  </si>
  <si>
    <t>Podlaha 1NP : 354*1,05</t>
  </si>
  <si>
    <t>642944121R00</t>
  </si>
  <si>
    <t>Osazování ocelových zárubní dodatečně plochy do 2,5 m2</t>
  </si>
  <si>
    <t>Požární : 6</t>
  </si>
  <si>
    <t>Klasické : 33</t>
  </si>
  <si>
    <t>642944221R00</t>
  </si>
  <si>
    <t>Osazování ocelových zárubní dodatečně plochy přes 2,5 m2</t>
  </si>
  <si>
    <t>Požární : 2</t>
  </si>
  <si>
    <t>Klasické : 3</t>
  </si>
  <si>
    <t>648951411RT2</t>
  </si>
  <si>
    <t>Osazení parapetních desek dřevěných včetně dodávky parapetní desky šířky 200 mm</t>
  </si>
  <si>
    <t>2,1*3</t>
  </si>
  <si>
    <t>648951411RT3</t>
  </si>
  <si>
    <t>Osazení parapetních desek dřevěných včetně dodávky parapetní desky šířky 250 mm</t>
  </si>
  <si>
    <t>18*2+1,5+2*1,2+2*1,0+6*0,9+4*0,6+1,0+1,2</t>
  </si>
  <si>
    <t>5533300410R</t>
  </si>
  <si>
    <t>zárubeň kovová pro klasické zdění; š profilu 160 mm; š průchodu 700 mm; h průchodu 1 970 mm; L, P;, závěsy pevné</t>
  </si>
  <si>
    <t>d4/In : 4+2</t>
  </si>
  <si>
    <t>d5/In : 8+6</t>
  </si>
  <si>
    <t>5533300420R</t>
  </si>
  <si>
    <t>zárubeň kovová pro klasické zdění; š profilu 160 mm; š průchodu 800 mm; h průchodu 1 970 mm; L, P;, závěsy pevné</t>
  </si>
  <si>
    <t>d7P/In : 2</t>
  </si>
  <si>
    <t>5533300430R</t>
  </si>
  <si>
    <t>zárubeň kovová pro klasické zdění; š profilu 160 mm; š průchodu 900 mm; h průchodu 1 970 mm; L, P;, závěsy pevné</t>
  </si>
  <si>
    <t>d2P/In : 1</t>
  </si>
  <si>
    <t>d6L/In : 3</t>
  </si>
  <si>
    <t>d8P/In : 3</t>
  </si>
  <si>
    <t>5533300430X</t>
  </si>
  <si>
    <t>Zárubeň ocelová ZH 160/2400/900 L, P, pro cihelné zdivo, s pevnými závěsy, atyp</t>
  </si>
  <si>
    <t>d11L/In : 1</t>
  </si>
  <si>
    <t>5533300430Y</t>
  </si>
  <si>
    <t>Zárubeň ocelová ZH 160/2250/900 L, P, pro cihelné zdivo, s pevnými závěsy, atyp</t>
  </si>
  <si>
    <t>5533300431R1</t>
  </si>
  <si>
    <t>Zárubeň ocelová ZH 160/1970/900 L, P, EI, EW 30, pro cihelné zdivo, s pevnými závěsy</t>
  </si>
  <si>
    <t>01P/PV : 1</t>
  </si>
  <si>
    <t>03P/PV : 1</t>
  </si>
  <si>
    <t>5533300431X</t>
  </si>
  <si>
    <t>Zárubeň ocelová ZH 160/2400/900 L, P, EI, EW 30, pro cihelné zdivo, s pevnými závěsy, atyp</t>
  </si>
  <si>
    <t>04L/PV : 1</t>
  </si>
  <si>
    <t>5533300431YX</t>
  </si>
  <si>
    <t>Zárubeň ocelová ZH 160/2250/900 L, P, EI, EW 15, pro cihelné zdivo, s pevnými závěsy, atyp</t>
  </si>
  <si>
    <t>07P/PV : 1</t>
  </si>
  <si>
    <t>07L/PV : 1</t>
  </si>
  <si>
    <t>5533300432R1</t>
  </si>
  <si>
    <t>Zárubeň ocelová ZH 160/1970/900 L, P, EI, EW 45, pro cihelné zdivo, s pevnými závěsy</t>
  </si>
  <si>
    <t>02L/PV : 1</t>
  </si>
  <si>
    <t>5533300440R</t>
  </si>
  <si>
    <t>zárubeň kovová pro klasické zdění; š profilu 160 mm; š průchodu 1 100 mm; h průchodu 1 970 mm; L, P;, závěsy pevné</t>
  </si>
  <si>
    <t>d3L/In : 2</t>
  </si>
  <si>
    <t>5533300461X</t>
  </si>
  <si>
    <t>Zárubeň ocelová ZH 160/2400/1400 D, EI, EW 30, pro cihelné zdivo, s pevnými závěsy, atyp</t>
  </si>
  <si>
    <t>06/PV : 1</t>
  </si>
  <si>
    <t>5533300470X</t>
  </si>
  <si>
    <t>Zárubeň ocelová ZH 160/2400/2450 D, pro cihelné zdivo, s pevnými závěsy, atyp</t>
  </si>
  <si>
    <t>d1/In : 2</t>
  </si>
  <si>
    <t>5533300470Y</t>
  </si>
  <si>
    <t>Zárubeň ocelová ZH 160/2400/1800 D, pro cihelné zdivo, s pevnými závěsy, atyp</t>
  </si>
  <si>
    <t>d10/In : 1</t>
  </si>
  <si>
    <t>5533300471X</t>
  </si>
  <si>
    <t>Zárubeň ocelová ZH 160/2400/1800 D, EI, EW 30, pro cihelné zdivo, s pevnými závěsy, atyp</t>
  </si>
  <si>
    <t>05/PV : 1</t>
  </si>
  <si>
    <t>909R00</t>
  </si>
  <si>
    <t>Hzs-nezmeritelne stavebni prace</t>
  </si>
  <si>
    <t>h</t>
  </si>
  <si>
    <t>941941041R00</t>
  </si>
  <si>
    <t>Montáž lešení lehkého pracovního řadového s podlahami šířky od 1,00 do 1,20 m, výšky do 10 m</t>
  </si>
  <si>
    <t>uliční část : 29,6*7,8</t>
  </si>
  <si>
    <t>941941291R00</t>
  </si>
  <si>
    <t>Montáž lešení lehkého pracovního řadového s podlahami příplatek za každý další i započatý měsíc, použití lešení šířky od 1,00 do 1,20 m a výšky do 10 m</t>
  </si>
  <si>
    <t>2 měsíce : 2*418,38</t>
  </si>
  <si>
    <t>941941841R00</t>
  </si>
  <si>
    <t>Demontáž lešení lehkého řadového s podlahami šířky přes 1 do 1,2 m, výšky do 10 m</t>
  </si>
  <si>
    <t>941955001R00</t>
  </si>
  <si>
    <t>Lešení lehké pracovní pomocné pomocné, o výšce lešeňové podlahy do 1,2 m</t>
  </si>
  <si>
    <t>1NP : 11,5+22,8+120,7+8,4+2,3+2,3+4,5+1,2+1,2+4,6+1,2*2+5,2+7,4+5,0+64,0</t>
  </si>
  <si>
    <t>2NP : 14,8+7,2+25,0+44,0+89,7+4,5+22,7+2,3+4,6+1,2*2+6,2+1,2*2+5,2+3,7+2,2+2,2+70,0</t>
  </si>
  <si>
    <t>941955002R00</t>
  </si>
  <si>
    <t>Lešení lehké pracovní pomocné pomocné, o výšce lešeňové podlahy přes 1,2 do 1,9 m</t>
  </si>
  <si>
    <t>3NP (25%) : (21,8+8,6+10,4+150,0+42,4+72,6)*0,25</t>
  </si>
  <si>
    <t>941955004R00</t>
  </si>
  <si>
    <t>Lešení lehké pracovní pomocné pomocné, o výšce lešeňové podlahy přes 2,5 do 3,5 m</t>
  </si>
  <si>
    <t>1NP : 22,2</t>
  </si>
  <si>
    <t>2NP : 22,2</t>
  </si>
  <si>
    <t>944944011R00</t>
  </si>
  <si>
    <t>Montáž ochranné sítě z umělých vláken</t>
  </si>
  <si>
    <t>944944031R00</t>
  </si>
  <si>
    <t>Montáž ochranné sítě příplatek k ceně za každý další i započatý měsíc použití ochranných sítí z, umělých vláken</t>
  </si>
  <si>
    <t>944944081R00</t>
  </si>
  <si>
    <t>Demontáž ochranné sítě z umělých vláken</t>
  </si>
  <si>
    <t>952901111R00</t>
  </si>
  <si>
    <t>Vyčištění budov a ostatních objektů budov bytové nebo občanské výstavby - zametení a umytí podlah,, dlažeb, obkladů, schodů v místnostech, chodbách a schodištích, vyčištění a umytí oken, dveří s rámy,</t>
  </si>
  <si>
    <t>1NP : 11,5+22,8+120,7+8,4+2,3+2,3+4,5+1,2+1,2+4,6+1,2*2+5,2+7,4+15,3+5,0+64,0+13,6+3,9+4,8+3,7+1,2+1,3+11,4</t>
  </si>
  <si>
    <t>2NP : 22,2+14,8+7,2+25,0+44,0+89,7+4,5+22,7+2,3+4,6+1,2*2+6,2+1,2*2+5,2+3,7+2,2+2,2+70,0+18,0</t>
  </si>
  <si>
    <t>3NP : 21,8+8,6+10,4+150,0+42,4+72,6</t>
  </si>
  <si>
    <t>953941312R00</t>
  </si>
  <si>
    <t>Drobné kovové předměty osazené na hmoždinky Osazení hasicího přístroje na stěnu</t>
  </si>
  <si>
    <t>953981104R00</t>
  </si>
  <si>
    <t>Chemické kotvy do betonu, do cihelného zdiva do betonu, hloubky 125 mm, M 16, ampule pro chemickou, kotvu</t>
  </si>
  <si>
    <t>Kotvení dřevěných prvků : 180</t>
  </si>
  <si>
    <t>950011001VC0</t>
  </si>
  <si>
    <t>D+M ochranný kryt rohu, dl. 1920 mm, š. 50 mm</t>
  </si>
  <si>
    <t>1NP : 34</t>
  </si>
  <si>
    <t>2NP : 18</t>
  </si>
  <si>
    <t>3NP : 2</t>
  </si>
  <si>
    <t>953981103R001</t>
  </si>
  <si>
    <t>Chemické kotvy do betonu, hl. 250 mm, M 12, ampule</t>
  </si>
  <si>
    <t>Přístřešek : 12*4</t>
  </si>
  <si>
    <t>44984130R</t>
  </si>
  <si>
    <t>přístoj hasicí vodní; V6Ti; hasící látka nemrznoucí hasivo K2CO3; výtlačný prostředek stlačený, vzduch; náplň 6 kg; dostřik 7 m; doba činnosti 40 s</t>
  </si>
  <si>
    <t>960111221R00</t>
  </si>
  <si>
    <t>Bourání konstrukcí z dílců prefa. betonových a ŽB</t>
  </si>
  <si>
    <t>Bourání energokanálu (EKa) : 4*1*0,15*37+0,9*1*8</t>
  </si>
  <si>
    <t>961055111R00</t>
  </si>
  <si>
    <t>Bourání základů železobetonových</t>
  </si>
  <si>
    <t>PS : 1,7*0,5*1,2</t>
  </si>
  <si>
    <t>962032241R00</t>
  </si>
  <si>
    <t>Bourání zdiva nadzákladového cihelného z cihel pálených nebo vápenopískových, na maltu cementovou</t>
  </si>
  <si>
    <t>1NP : 0,30*(0,775*1,5+0,3*1,5+0,6*1,5+1,95*2,575+2,1*2,575+1,7*2,575)</t>
  </si>
  <si>
    <t>0,15*3,1*(2,35*2+3*2+2,2*2+0,15*2+0,925*2+1*2+2+2+1,5+6+2,9+1,35*2+1,5+2,35+1,7+4,35+6*2+5,95+3,9+3,1)</t>
  </si>
  <si>
    <t>0,10*3,1*(2,9*2+3,05*3+2,35+1,2+1,5)</t>
  </si>
  <si>
    <t>2NP : 0,3*(4,0*2,425+2*2,575+2,1*1,5+2,1*1,5+2*2,575)</t>
  </si>
  <si>
    <t>0,15*3,0*(4,35+1,25+1,65+1,35+1+6*2)</t>
  </si>
  <si>
    <t>0,10*3,0*(1+3,0)</t>
  </si>
  <si>
    <t>3NP (Štít) : 16</t>
  </si>
  <si>
    <t>nadezdívka : 29,6*1*0,45*2</t>
  </si>
  <si>
    <t>962032641R00</t>
  </si>
  <si>
    <t>Bourání zdiva nadzákladového cihelného komínového z jakýchkoliv cihel pálených, šamotových nebo, vápenopískových nad střechou, na maltu cementovou</t>
  </si>
  <si>
    <t>KT : 1,2*0,45*15</t>
  </si>
  <si>
    <t>963012520R00</t>
  </si>
  <si>
    <t>Bourání stropů z desek železobetonových z panelů šířky přes 300 mm a tloušťky přes 140 mm</t>
  </si>
  <si>
    <t>3NP (Sch) : 20*0,25</t>
  </si>
  <si>
    <t>965042141RT1</t>
  </si>
  <si>
    <t>Bourání podkladů pod dlažby nebo litých celistvých dlažeb a mazanin betonových nebo z litého asfaltu, , tloušťky do 100 mm, plochy přes 4 m2</t>
  </si>
  <si>
    <t>3NP (Pod) : 12,9*28,7*0,05</t>
  </si>
  <si>
    <t>965043441RT5</t>
  </si>
  <si>
    <t>Bourání podkladů pod dlažby nebo litých celistvých dlažeb a mazanin betonových s potěrem nebo, teracem, tloušťky do 150 mm, plochy přes 4 m2</t>
  </si>
  <si>
    <t>1NP (BP) : 354*0,2</t>
  </si>
  <si>
    <t>2NP (BP) : 354*0,07</t>
  </si>
  <si>
    <t>965049112RT2</t>
  </si>
  <si>
    <t>Bourání podkladů pod dlažby nebo litých celistvých dlažeb a mazanin příplatek za bourání mazanin, vyztužených svařovanou sítí, tloušťky přes 100 mm</t>
  </si>
  <si>
    <t>Položka pořadí 192 : 70,80000</t>
  </si>
  <si>
    <t>965081713RT2</t>
  </si>
  <si>
    <t>Bourání podlah z keramických dlaždic, tloušťky do 10 mm, plochy přes 1 m2</t>
  </si>
  <si>
    <t>1NP (BP) : 6,2+10,3+3,0+10,7+10,7+6,5+10,2+7,1+4,8+2,2+2,2+8,2+49,1+10,6+5,8+5,8</t>
  </si>
  <si>
    <t>965082923R00</t>
  </si>
  <si>
    <t>Odstranění násypu pod podlahami a ochranného na střechách tloušťky do 100 mm, plochy přes 2 m2</t>
  </si>
  <si>
    <t>968062354R00</t>
  </si>
  <si>
    <t>Vybourání dřevěných rámů oken dvojitých nebo zdvojených, plochy do 1 m2</t>
  </si>
  <si>
    <t>1NP : 0,6*1,5*2+0,6*1,2+0,9*1,2*4+0,8*0,8</t>
  </si>
  <si>
    <t>2NP : 0,6*1,2*3+0,9*1,2*3</t>
  </si>
  <si>
    <t>968062355R00</t>
  </si>
  <si>
    <t>Vybourání dřevěných rámů oken dvojitých nebo zdvojených, plochy do 2 m2</t>
  </si>
  <si>
    <t>1NP : 1,2*1,5*3+1,7*1,4</t>
  </si>
  <si>
    <t>2NP : 1,2*1,5*2</t>
  </si>
  <si>
    <t>968062356R00</t>
  </si>
  <si>
    <t>Vybourání dřevěných rámů oken dvojitých nebo zdvojených, plochy do 4 m2</t>
  </si>
  <si>
    <t>1NP : 2,1*1,5*7</t>
  </si>
  <si>
    <t>2NP : 2,1*1,5*13+1,2*3,0</t>
  </si>
  <si>
    <t>968071126R00</t>
  </si>
  <si>
    <t>Vyvěšení nebo zavěšení kovových křídel dveří, plochy přes 2 m2</t>
  </si>
  <si>
    <t>968071137R00</t>
  </si>
  <si>
    <t>Vyvěšení nebo zavěšení kovových křídel vrat, plochy přes 4 m2</t>
  </si>
  <si>
    <t>968072455R00</t>
  </si>
  <si>
    <t>Vybourání a vyjmutí kovových rámů a rolet rámů, včetně pomocného lešení o výšce podlahy do 1900 mm a, pro zatížení do 1,5 kPa  (150 kg/m2) dveřních zárubní, plochy do 2 m2</t>
  </si>
  <si>
    <t>1NP : 14*1,8+10*1,2</t>
  </si>
  <si>
    <t>2NP : 8*1,8+8*1,2</t>
  </si>
  <si>
    <t>968072456R00</t>
  </si>
  <si>
    <t>Vybourání a vyjmutí kovových rámů a rolet rámů, včetně pomocného lešení o výšce podlahy do 1900 mm a, pro zatížení do 1,5 kPa  (150 kg/m2) dveřních zárubní, plochy přes 2 m2</t>
  </si>
  <si>
    <t>1NP : 2*3</t>
  </si>
  <si>
    <t>2NP : 2*3</t>
  </si>
  <si>
    <t>968072559R00</t>
  </si>
  <si>
    <t>Vybourání a vyjmutí kovových rámů a rolet rámů, včetně pomocného lešení o výšce podlahy do 1900 mm a, pro zatížení do 1,5 kPa  (150 kg/m2) vrat, plochy přes 5 m2</t>
  </si>
  <si>
    <t>2*3,15*3,375</t>
  </si>
  <si>
    <t>968072747R00</t>
  </si>
  <si>
    <t>Vybourání a vyjmutí kovových rámů a rolet rámů, včetně pomocného lešení o výšce podlahy do 1900 mm a, pro zatížení do 1,5 kPa  (150 kg/m2) stěn výkladních pevných nebo otvíravých, plochy přes 4 m2</t>
  </si>
  <si>
    <t>2,1*2,575</t>
  </si>
  <si>
    <t>968095001R00</t>
  </si>
  <si>
    <t>Vybourání vnitřních parapetů dřevěných, šířky do 25 cm,</t>
  </si>
  <si>
    <t>1NP : 0,6*3+0,9*4+1,2*3+2,1*7</t>
  </si>
  <si>
    <t>2NP : 0,6*3+0,9*3+1,2*2+2,1*13+1,2</t>
  </si>
  <si>
    <t>3NP (Sch) : 2*(3,5+6)</t>
  </si>
  <si>
    <t>ŽB stropní konstrukce : 2*4</t>
  </si>
  <si>
    <t>978013141R00</t>
  </si>
  <si>
    <t>Otlučení omítek vápenných nebo vápenocementových vnitřních stěn, v rozsahu do 30 %</t>
  </si>
  <si>
    <t xml:space="preserve">úpB, op : </t>
  </si>
  <si>
    <t>Položka pořadí 114 : 136,59450</t>
  </si>
  <si>
    <t>Položka pořadí 115 : 559,05675</t>
  </si>
  <si>
    <t>978015291R00</t>
  </si>
  <si>
    <t>Otlučení omítek vápenných nebo vápenocementových vnějších s vyškrabáním spár, s očištěním zdiva 1., až 4. stupni složitosti, v rozsahu do 100 %</t>
  </si>
  <si>
    <t/>
  </si>
  <si>
    <t>Knihovna : 8,325*4,8-(1,3*2,25-1,0*1,25*2)+(1,3+2*2,25+1,0+2*1,25)*0,2</t>
  </si>
  <si>
    <t>4,7*3,6-1,5*1,75+(1,5+2*1,75)*0,2</t>
  </si>
  <si>
    <t>6,825*(4,5+4,3)/2</t>
  </si>
  <si>
    <t>(7,55+0,8)*(5,1+4,7)/2</t>
  </si>
  <si>
    <t>(3,925+0,8)*3,6</t>
  </si>
  <si>
    <t>978041108R00</t>
  </si>
  <si>
    <t>Odstranění kontaktního zateplovacího systému z fasádního polystyrenu EPS F, tloušťky 80 mm, s, omítkou</t>
  </si>
  <si>
    <t>ZS : 98+195-21</t>
  </si>
  <si>
    <t>978059531R00</t>
  </si>
  <si>
    <t>Odsekání a odebrání obkladů stěn z obkládaček vnitřních z jakýchkoliv materiálů, plochy přes 2 m2</t>
  </si>
  <si>
    <t>1NP (Ko) : 1,5*(7,1+22,2+22,2+10,7+2,2)</t>
  </si>
  <si>
    <t>1,8*(8,2+49,1+5,8+5,8)</t>
  </si>
  <si>
    <t>2,0*2,2</t>
  </si>
  <si>
    <t>713100832R00</t>
  </si>
  <si>
    <t>Odstranění tepelné izolace z desek minerálních tloušťky do 200 mm</t>
  </si>
  <si>
    <t>3NP (Pod) : 12,9*28,7*2</t>
  </si>
  <si>
    <t>762231811R00</t>
  </si>
  <si>
    <t>Demontáž obložení schodiště stupnů a podstupnic</t>
  </si>
  <si>
    <t>Sch : 20*1,5</t>
  </si>
  <si>
    <t>764352811R00</t>
  </si>
  <si>
    <t>Demontáž žlabů podokapních půlkruhových rovných, rš 330 mm, sklonu přes 30 do 45°</t>
  </si>
  <si>
    <t>764361812R00</t>
  </si>
  <si>
    <t>Demontáž střešních otvorů střešních oken a poklopů, na krytině vlnité a prejzové, sklonu přes 45°</t>
  </si>
  <si>
    <t>764391821R00</t>
  </si>
  <si>
    <t>Demontáž ostatních prvků střešních závětrné lišty, rš 250 a 330 mm, sklonu přes 30 do 45°</t>
  </si>
  <si>
    <t>764410850R00</t>
  </si>
  <si>
    <t>Demontáž oplechování parapetů rš od 100 do 330 mm</t>
  </si>
  <si>
    <t>764454801R00</t>
  </si>
  <si>
    <t>Demontáž odpadních trub nebo součástí trub kruhových , o průměru 75 a 100 mm</t>
  </si>
  <si>
    <t>776511820R00</t>
  </si>
  <si>
    <t>Odstranění povlakových podlah z nášlapné plochy lepených, s podložkou, z ploch přes 20 m2</t>
  </si>
  <si>
    <t>1NP (BP) : 24,5+19,7+7,4+69,4</t>
  </si>
  <si>
    <t>900V01</t>
  </si>
  <si>
    <t>HZS, Bourací a demontážní práce</t>
  </si>
  <si>
    <t>Sch : 16</t>
  </si>
  <si>
    <t>950900010RA0</t>
  </si>
  <si>
    <t>Demontáže střešních konstrukcí krov, s krytinou pálenou</t>
  </si>
  <si>
    <t>půdorysná plocha střechy : 13,8*29,6</t>
  </si>
  <si>
    <t>974031666R00</t>
  </si>
  <si>
    <t>Vysekání rýh v jakémkoliv zdivu cihelném pro vtahování nosníků do zdí, před vybouráním otvorů do, hloubky 150 mm, při výšce nosníku do 250 mm</t>
  </si>
  <si>
    <t>1NP : 2*3+2*3+2*5,75+1*1,5+2*2,2</t>
  </si>
  <si>
    <t>2NP : 2*5+2*1,5+2*2,6*4+2*1,5</t>
  </si>
  <si>
    <t>975043111R00</t>
  </si>
  <si>
    <t>Jednořadové podchycení stropů pro osazení nosníků pro osazení nosníků do výšky podchycení 3,5 m při, zatížení hmotnosti do 750 kg/m</t>
  </si>
  <si>
    <t>999281108R00</t>
  </si>
  <si>
    <t>Přesun hmot pro opravy a údržbu objektů pro opravy a údržbu dosavadních objektů včetně vnějších, plášťů výšky do 12 m,</t>
  </si>
  <si>
    <t>711471051RZ51</t>
  </si>
  <si>
    <t>Izolace, tlak. voda, vodorovná fólií PVC, volně, včetně fólie PVC, tl. 2,0 mm, protiradon</t>
  </si>
  <si>
    <t>711472051RZ51</t>
  </si>
  <si>
    <t>Izolace, tlaková voda, svislá fólií PVC, volně, včetně fólie PVC, tl. 2,0 mm, protiradon</t>
  </si>
  <si>
    <t>Podlaha 1NP : (2*(18,2+6)*2+2*(6+12,3))*0,5</t>
  </si>
  <si>
    <t>711491171RZ11</t>
  </si>
  <si>
    <t>Izolace tlaková, podkladní textilie, vodorovná, včetně dodávky textílie 300 g/m2</t>
  </si>
  <si>
    <t>711491172RZ11</t>
  </si>
  <si>
    <t>Izolace tlaková, ochranná textilie, vodorovná, včetně dodávky textílie 300 g/m2</t>
  </si>
  <si>
    <t>711491271RZ11</t>
  </si>
  <si>
    <t>Izolace tlaková, podkladní textilie svislá, včetně dodávky textílie 300 g/m2</t>
  </si>
  <si>
    <t>711491272RZ11</t>
  </si>
  <si>
    <t>Izolace tlaková, ochranná textilie svislá, včetně dodávky textílie 300 g/m2</t>
  </si>
  <si>
    <t>711823121RT2</t>
  </si>
  <si>
    <t xml:space="preserve">Montáž nopové fólie svisle, včetně dodávky fólie </t>
  </si>
  <si>
    <t>(148+23,725)*2</t>
  </si>
  <si>
    <t>711823129RT2</t>
  </si>
  <si>
    <t xml:space="preserve">Montáž ukončovací lišty k nopové fólii, včetně dodávky lišty </t>
  </si>
  <si>
    <t>148-0,8-7,55-7,05-8,325</t>
  </si>
  <si>
    <t>998711101R00</t>
  </si>
  <si>
    <t>Přesun hmot pro izolace proti vodě svisle do 6 m</t>
  </si>
  <si>
    <t>POL1_7</t>
  </si>
  <si>
    <t>713111121RT1</t>
  </si>
  <si>
    <t>Montáž tepelné izolace stropů rovných, spodem, uchycení drátem,</t>
  </si>
  <si>
    <t>713111130RT2</t>
  </si>
  <si>
    <t>Montáž tepelné izolace stropů vložené mezi krokve, dvouvrstvá</t>
  </si>
  <si>
    <t>2*9,5*23,60-0,8*1,4*39</t>
  </si>
  <si>
    <t>713111211RK2</t>
  </si>
  <si>
    <t>Montáž tepelné izolace stropů parotěsná zábrana krovů spodem s přelepením spojů, včetně dodávky, fólie</t>
  </si>
  <si>
    <t>Položka pořadí 244 : 404,72000</t>
  </si>
  <si>
    <t>713121111RT1</t>
  </si>
  <si>
    <t>Montáž tepelné izolace podlah jednovrstvá, bez dodávky materiálu</t>
  </si>
  <si>
    <t>713191100RT9</t>
  </si>
  <si>
    <t>Izolace tepelné běžných konstrukcí - doplňky položení izolační fólie, včetně dodávky materiálu</t>
  </si>
  <si>
    <t>Podlaha 1NP : 2*316,4*1,1</t>
  </si>
  <si>
    <t>713461111R00</t>
  </si>
  <si>
    <t>Montáž izolace tepelné potrubí skružemi z vláknitých materiálů přiloženými na potrubí a staženými, pozinkovaným drátem jednovrstvá</t>
  </si>
  <si>
    <t>722181213RT6</t>
  </si>
  <si>
    <t>Izolace vodovodního potrubí návleková trubice z pěnového polyetylenu, tloušťka stěny 13 mm, d 18 mm</t>
  </si>
  <si>
    <t>722181213RT7</t>
  </si>
  <si>
    <t>Izolace vodovodního potrubí návleková trubice z pěnového polyetylenu, tloušťka stěny 13 mm, d 22 mm</t>
  </si>
  <si>
    <t>722181213RT9</t>
  </si>
  <si>
    <t>Izolace vodovodního potrubí návleková trubice z pěnového polyetylenu, tloušťka stěny 13 mm, d 28 mm</t>
  </si>
  <si>
    <t>722181213RU1</t>
  </si>
  <si>
    <t>Izolace vodovodního potrubí návleková trubice z pěnového polyetylenu, tloušťka stěny 13 mm, d 32 mm</t>
  </si>
  <si>
    <t>722181213RV9</t>
  </si>
  <si>
    <t>Izolace vodovodního potrubí návleková trubice z pěnového polyetylenu, tloušťka stěny 13 mm, d 40 mm</t>
  </si>
  <si>
    <t>722181214RT6</t>
  </si>
  <si>
    <t>Izolace vodovodního potrubí návleková trubice z pěnového polyetylenu, tloušťka stěny 20 mm, d 18 mm</t>
  </si>
  <si>
    <t>722181214RT7</t>
  </si>
  <si>
    <t>Izolace vodovodního potrubí návleková trubice z pěnového polyetylenu, tloušťka stěny 20 mm, d 22 mm</t>
  </si>
  <si>
    <t>722181214RT9</t>
  </si>
  <si>
    <t>Izolace vodovodního potrubí návleková trubice z pěnového polyetylenu, tloušťka stěny 20 mm, d 28 mm</t>
  </si>
  <si>
    <t>722181214RU1</t>
  </si>
  <si>
    <t>Izolace vodovodního potrubí návleková trubice z pěnového polyetylenu, tloušťka stěny 20 mm, d 32 mm</t>
  </si>
  <si>
    <t>722181214RU2</t>
  </si>
  <si>
    <t>Izolace vodovodního potrubí návleková trubice z pěnového polyetylenu, tloušťka stěny 20 mm, d 35 mm</t>
  </si>
  <si>
    <t>722181214RW2</t>
  </si>
  <si>
    <t>Izolace vodovodního potrubí návleková trubice z pěnového polyetylenu, tloušťka stěny 20 mm, d 45 mm</t>
  </si>
  <si>
    <t>713191221R001</t>
  </si>
  <si>
    <t>Izolace tepelná podlah obložení stěn pásky 100 mm</t>
  </si>
  <si>
    <t>Podlaha 1NP : 13,5+22,1+47,6+14,1+6+8,9+4,5+4,5+11,4+2*4,5+9,1+12,1+21,2+9+35,1+20,1+7,9+8,7+7,7+4,5+4,6+13,7</t>
  </si>
  <si>
    <t>28375645R</t>
  </si>
  <si>
    <t>deska izolační kročejová, elastifikovaný EPS; pěnový polystyren; rovná hrana; tl. 40,0 mm; tl. po, zatížení 37,0 mm; součinitel tepelné vodivosti 0,040 W/mK; R = 1,000 m2K/W; obj. hmotnost 30,00</t>
  </si>
  <si>
    <t>Podlaha 2NP : 323,3*1,05</t>
  </si>
  <si>
    <t>28375769.AR</t>
  </si>
  <si>
    <t>deska izolační EPS 200; pěnový polystyren; povrch hladký; součinitel tepelné vodivosti 0,034 W/mK;, obj. hmotnost 30,00 kg/m3</t>
  </si>
  <si>
    <t>Podlaha 1NP : 316,4*0,08*1,05</t>
  </si>
  <si>
    <t>63151402R</t>
  </si>
  <si>
    <t>deska izolační minerální vlákno; tl. 60,0 mm; součinitel tepelné vodivosti 0,035 W/mK; R = 4,650, m2K/W; obj. hmotnost 40,00 kg/m3; hydrofobizováno</t>
  </si>
  <si>
    <t>viz konstrukce schodišťových stupňů : 15*1,05</t>
  </si>
  <si>
    <t>63151408R</t>
  </si>
  <si>
    <t>deska izolační minerální vlákno; tl. 120,0 mm; součinitel tepelné vodivosti 0,035 W/mK; R = 3,350, m2K/W; obj. hmotnost 40,00 kg/m3; hydrofobizováno</t>
  </si>
  <si>
    <t>404,72*1,05</t>
  </si>
  <si>
    <t>63151414.AR</t>
  </si>
  <si>
    <t>deska izolační minerální vlákno; tl. 200,0 mm; součinitel tepelné vodivosti 0,035 W/mK; R = 5,600, m2K/W; obj. hmotnost 40,00 kg/m3; hydrofobizováno</t>
  </si>
  <si>
    <t>63154533R</t>
  </si>
  <si>
    <t>pouzdro potrubní řezané; minerální vlákno; povrchová úprava Al fólie se skelnou mřížkou; vnitřní, průměr 42,0 mm; tl. izolace 30,0 mm; provozní teplota  15 až 250 °C; tepelná vodivost (10°C) 0,0430</t>
  </si>
  <si>
    <t>998713202R00</t>
  </si>
  <si>
    <t>Přesun hmot pro izolace tepelné v objektech výšky do 12 m</t>
  </si>
  <si>
    <t>POL7_</t>
  </si>
  <si>
    <t>713131143R00</t>
  </si>
  <si>
    <t>Montáž izolace lepením a zajištění hmoždinkami na tmel a hmoždinky - 4 ks/m2, na beton</t>
  </si>
  <si>
    <t xml:space="preserve">Protipožární opatření - Fi-S : </t>
  </si>
  <si>
    <t>622391001R001</t>
  </si>
  <si>
    <t>Příplatek-mtž KZS podhledu,izolant,tenkovrst.om.</t>
  </si>
  <si>
    <t>Položka pořadí 257 : 139,00000</t>
  </si>
  <si>
    <t>63153400R</t>
  </si>
  <si>
    <t>deska izolační protipožární; minerální vlákno; rovná hrana; tl. 20,0 mm; součinitel tepelné, vodivosti 0,037 W/mK; obj. hmotnost 165,00 kg/m3; hydrofobizováno</t>
  </si>
  <si>
    <t>Položka pořadí 257 : 139,00000*1,05</t>
  </si>
  <si>
    <t>721176101R00</t>
  </si>
  <si>
    <t>Potrubí z plastových trub polypropylenové potrubí PP, připojovací, D 32 mmm, s 1,8 mm, DN 30</t>
  </si>
  <si>
    <t>721176102R00</t>
  </si>
  <si>
    <t>Potrubí z plastových trub polypropylenové potrubí PP, připojovací, D 40 mmm, s 1,8 mm, DN 40</t>
  </si>
  <si>
    <t>721176103R00</t>
  </si>
  <si>
    <t>Potrubí z plastových trub polypropylenové potrubí PP, připojovací, D 50 mmm, s 1,8 mm, DN 50</t>
  </si>
  <si>
    <t>721176104R00</t>
  </si>
  <si>
    <t>Potrubí z plastových trub polypropylenové potrubí PP, připojovací, D 75 mmm, s 1,9 mm, DN 70</t>
  </si>
  <si>
    <t>721176105R00</t>
  </si>
  <si>
    <t>Potrubí z plastových trub polypropylenové potrubí PP, připojovací, D 110 mmm, s 2,7 mm, DN 100</t>
  </si>
  <si>
    <t>721176222R00</t>
  </si>
  <si>
    <t>Potrubí z plastových trub polyvinylchloridové potrubí PVC, svodné (ležaté) v zemi, D 110 mmm, s 3,2, mm, DN 100</t>
  </si>
  <si>
    <t>721194104R00</t>
  </si>
  <si>
    <t>Zřízení přípojek na potrubí D 40 mm, materiál ve specifikaci</t>
  </si>
  <si>
    <t>721194105R00</t>
  </si>
  <si>
    <t>Zřízení přípojek na potrubí D 50 mm, materiál ve specifikaci</t>
  </si>
  <si>
    <t>721194109R00</t>
  </si>
  <si>
    <t>Zřízení přípojek na potrubí D 110  mm, materiál ve specifikaci</t>
  </si>
  <si>
    <t>721242110RT1</t>
  </si>
  <si>
    <t>Lapače střešních splavenin D 110 mm, s otáč.kul.kloubem na odtoku, s košem , se suchou a, nezámr.klapkou,čistícím víčkem a vylam.těs. kroužky pro připoj.potrub.svodů D 75, 90, 100 a 110 mm</t>
  </si>
  <si>
    <t>721242117R00</t>
  </si>
  <si>
    <t>Lapače střešních splavenin DN 150, litina</t>
  </si>
  <si>
    <t>SSv : 4</t>
  </si>
  <si>
    <t>721290111R00</t>
  </si>
  <si>
    <t>Zkouška těsnosti kanalizace v objektech vodou, DN 125</t>
  </si>
  <si>
    <t>998721202R00</t>
  </si>
  <si>
    <t>Přesun hmot pro vnitřní kanalizaci v objektech výšky do 12 m</t>
  </si>
  <si>
    <t>722172311R00</t>
  </si>
  <si>
    <t>Potrubí z plastických hmot polypropylenové potrubí PP-R, D 20 mm, s 2,8 mm, PN 16, polyfuzně, svařované</t>
  </si>
  <si>
    <t>722172312R00</t>
  </si>
  <si>
    <t>Potrubí z plastických hmot polypropylenové potrubí PP-R, D 25 mm, s 3,5 mm, PN 16, polyfuzně, svařované</t>
  </si>
  <si>
    <t>722172313R00</t>
  </si>
  <si>
    <t>Potrubí z plastických hmot polypropylenové potrubí PP-R, D 32 mm, s 4,4 mm, PN 16, polyfuzně, svařované</t>
  </si>
  <si>
    <t>722172314R00</t>
  </si>
  <si>
    <t>Potrubí z plastických hmot polypropylenové potrubí PP-R, D 40 mm, s 5,5 mm, PN 16, polyfuzně, svařované</t>
  </si>
  <si>
    <t>722172331R00</t>
  </si>
  <si>
    <t>Potrubí z plastických hmot polypropylenové potrubí PP-R, D 20 mm, s 3,4 mm, PN 20, polyfuzně, svařované</t>
  </si>
  <si>
    <t>722172332R00</t>
  </si>
  <si>
    <t>Potrubí z plastických hmot polypropylenové potrubí PP-R, D 25 mm, s 4,2 mm, PN 20, polyfuzně, svařované</t>
  </si>
  <si>
    <t>722172333R00</t>
  </si>
  <si>
    <t>Potrubí z plastických hmot polypropylenové potrubí PP-R, D 32 mm, s 5,4 mm, PN 20, polyfuzně, svařované</t>
  </si>
  <si>
    <t>722181212RT7</t>
  </si>
  <si>
    <t>Izolace vodovodního potrubí návleková trubice z pěnového polyetylenu, tloušťka stěny 9 mm, d 22 mm</t>
  </si>
  <si>
    <t>722181212RT8</t>
  </si>
  <si>
    <t>Izolace vodovodního potrubí návleková trubice z pěnového polyetylenu, tloušťka stěny 9 mm, d 25 mm</t>
  </si>
  <si>
    <t>722181212RU1</t>
  </si>
  <si>
    <t>Izolace vodovodního potrubí návleková trubice z pěnového polyetylenu, tloušťka stěny 9 mm, d 32 mm</t>
  </si>
  <si>
    <t>722181212RV9</t>
  </si>
  <si>
    <t>Izolace vodovodního potrubí návleková trubice z pěnového polyetylenu, tloušťka stěny 9 mm, d 40 mm</t>
  </si>
  <si>
    <t>722190401R00</t>
  </si>
  <si>
    <t>Přípojky ke strojům a zařízením vyvedení a připojení výpustek, DN 15</t>
  </si>
  <si>
    <t>722190403R00</t>
  </si>
  <si>
    <t>Přípojky ke strojům a zařízením vyvedení a připojení výpustek, DN 25</t>
  </si>
  <si>
    <t>722221112R00</t>
  </si>
  <si>
    <t>Armatury závitové s jedním závitem včetně dodávky materiálu kulový kohout vypouštěcí a napouštěcí,, vnější závit, DN 15, PN 10, mosaz</t>
  </si>
  <si>
    <t>722237122R00</t>
  </si>
  <si>
    <t>Armatury závitové se dvěma závity včetně dodávky materiálu kulový kohout, vnitřní-vnitřní závit, DN, 20, PN 42, mosaz</t>
  </si>
  <si>
    <t>722237123R00</t>
  </si>
  <si>
    <t>Armatury závitové se dvěma závity včetně dodávky materiálu kulový kohout, vnitřní-vnitřní závit, DN, 25, PN 35, mosaz</t>
  </si>
  <si>
    <t>722237124R00</t>
  </si>
  <si>
    <t>Armatury závitové se dvěma závity včetně dodávky materiálu kulový kohout, vnitřní-vnitřní závit, DN, 32, PN 35, mosaz</t>
  </si>
  <si>
    <t>722254114RM3</t>
  </si>
  <si>
    <t>Požární příslušenství skříň hydrantová s výzbrojí s konopnouí hadicí, skříň, naviják, kulový ventil, G 3/4". Hadie pr, 25 mm délky 30 m, proudnice,</t>
  </si>
  <si>
    <t>722280106R00</t>
  </si>
  <si>
    <t>Tlakové zkoušky vodovodního potrubí do DN 32</t>
  </si>
  <si>
    <t>722290234R00</t>
  </si>
  <si>
    <t>Proplach a dezinfekce vodovodního potrubí do DN 80</t>
  </si>
  <si>
    <t>998722202R00</t>
  </si>
  <si>
    <t>Přesun hmot pro vnitřní vodovod v objektech výšky do 12 m</t>
  </si>
  <si>
    <t>725314290R00</t>
  </si>
  <si>
    <t>Dřezy jednoduché příslušenství k dřezu v kuchyňské sestavě</t>
  </si>
  <si>
    <t>725810402R00</t>
  </si>
  <si>
    <t>Ventily ventil uzavírací pro do rozvodu vytápění a sanity; kulový, těleso mosaz.rohový, bez, připojovací trubičky, DN 10 mm</t>
  </si>
  <si>
    <t>725819401R00</t>
  </si>
  <si>
    <t>Ventily Montáž ventilu rohového s trubičkou, G 1/2"</t>
  </si>
  <si>
    <t>725823114R00</t>
  </si>
  <si>
    <t>Baterie umyvadlové a dřezové baterie dřezová, stojánková, ruční ovládání bez otvírání odpadu,, standardní</t>
  </si>
  <si>
    <t>Rzt12</t>
  </si>
  <si>
    <t>Umyvadlo 500, na šrouby do zdi, stoj.baterie - dod+mtž</t>
  </si>
  <si>
    <t>ks</t>
  </si>
  <si>
    <t>Rzt14</t>
  </si>
  <si>
    <t>WC závěsné , vč.kce a nádržky  dod+mtž</t>
  </si>
  <si>
    <t>Rzt15</t>
  </si>
  <si>
    <t>WC invalidní závěsné,mtž prvek a nádržka do stěny - dod+mtž</t>
  </si>
  <si>
    <t>Rzt16</t>
  </si>
  <si>
    <t>Pisoár,senzor, aut.splacování, dod+mtž</t>
  </si>
  <si>
    <t>Rzt17</t>
  </si>
  <si>
    <t>Výlevka závěsná, mtž prvek do stěny, nástěnná pák.baterie, dod+mtž</t>
  </si>
  <si>
    <t>Rzt18</t>
  </si>
  <si>
    <t>Umyvadlo invalidní 64 x 50,5 cm, bílé, stoj.pák.baterie, dod+mtž</t>
  </si>
  <si>
    <t>Rzt19</t>
  </si>
  <si>
    <t>Dřez nerez, dod +mtž</t>
  </si>
  <si>
    <t xml:space="preserve">ks    </t>
  </si>
  <si>
    <t>Rzt23</t>
  </si>
  <si>
    <t>Směšovací podomítkový ventil</t>
  </si>
  <si>
    <t>998725202R00</t>
  </si>
  <si>
    <t>Přesun hmot pro zařizovací předměty v objektech výšky do 12 m</t>
  </si>
  <si>
    <t>904R02</t>
  </si>
  <si>
    <t>Hzs-zkousky v ramci montaz.praci, Topná zkouška</t>
  </si>
  <si>
    <t>732429112R00</t>
  </si>
  <si>
    <t>Čerpadla teplovodní Montáž čerpadel teplovodních oběhových spirálních DN 40</t>
  </si>
  <si>
    <t>Rut05</t>
  </si>
  <si>
    <t>Oběhové čerpadlo elektronicky regul. DN32, závit, 3,2 m3/h, 49 kPa</t>
  </si>
  <si>
    <t>998732201R00</t>
  </si>
  <si>
    <t>Přesun hmot pro strojovny v objektech výšky do 6 m</t>
  </si>
  <si>
    <t>733113113R00</t>
  </si>
  <si>
    <t>Potrubí z trubek závitových příplatek k ceně za zhotovení přípojky z ocelových trubek závitových,  ,, , DN 15</t>
  </si>
  <si>
    <t>733161110R00</t>
  </si>
  <si>
    <t>Potrubí z trubek měděných včetně dodávky materiálu tvrdé, D 42 mm, s 1,5 mm</t>
  </si>
  <si>
    <t>733178112R00</t>
  </si>
  <si>
    <t>Vícevrstvé potrubí polyetylén, hliníková vrstva, polyetytylén vícevrstvé polyetylen-hliníkové, potrubí PEX/AL/PEX, D 16 mm, s 2,0 mm, PN 10, lisovaný spoj s mosaznými tvarovkami</t>
  </si>
  <si>
    <t>733178114R00</t>
  </si>
  <si>
    <t>Vícevrstvé potrubí polyetylén, hliníková vrstva, polyetytylén vícevrstvé polyetylen-hliníkové, potrubí PEX/AL/PEX, D 20 mm, s 2,0 mm, PN 10, lisovaný spoj s mosaznými tvarovkami</t>
  </si>
  <si>
    <t>733178115R00</t>
  </si>
  <si>
    <t>Vícevrstvé potrubí polyetylén, hliníková vrstva, polyetytylén vícevrstvé polyetylen-hliníkové, potrubí PEX/AL/PEX, D 26 mm, s 3,0 mm, PN 10, lisovaný spoj s mosaznými tvarovkami</t>
  </si>
  <si>
    <t>733178116R00</t>
  </si>
  <si>
    <t>Vícevrstvé potrubí polyetylén, hliníková vrstva, polyetytylén vícevrstvé polyetylen-hliníkové, potrubí PEX/AL/PEX, D 32 mm, s 3,0 mm, PN 10, lisovaný spoj s mosaznými tvarovkami</t>
  </si>
  <si>
    <t>733178117R00</t>
  </si>
  <si>
    <t>Vícevrstvé potrubí polyetylén, hliníková vrstva, polyetytylén vícevrstvé polyetylen-hliníkové, potrubí PEX/AL/PEX, D 40 mm, s 3,5 mm, PN 10, lisovaný spoj s mosaznými tvarovkami</t>
  </si>
  <si>
    <t>733190106R00</t>
  </si>
  <si>
    <t>Tlakové zkoušky potrubí ocelových závitových, plastových, měděných do DN 32</t>
  </si>
  <si>
    <t>733190107R00</t>
  </si>
  <si>
    <t>Tlakové zkoušky potrubí ocelových závitových, plastových, měděných přes DN 32 do DN 40</t>
  </si>
  <si>
    <t>757891T10</t>
  </si>
  <si>
    <t>Potrubí měděné 35 x 1,5 mm, tvrdé</t>
  </si>
  <si>
    <t>998733201R00</t>
  </si>
  <si>
    <t>Přesun hmot pro rozvody potrubí, výšky do 6 m</t>
  </si>
  <si>
    <t>734215133R00</t>
  </si>
  <si>
    <t>Ventily odvzdušňovací závitové včetně dodávky materiálu automatický odvzdušňovací ventil , DN 15, PN, 14, mosaz</t>
  </si>
  <si>
    <t>734221672RT3</t>
  </si>
  <si>
    <t>Ventily a kohouty regulační závitové včetně dodávky materiálu termostatická hlavice,  ,  ,  ,  ,  ,, ,</t>
  </si>
  <si>
    <t>734235125R00</t>
  </si>
  <si>
    <t>Ventily a kohouty uzavírací závitové včetně dodávky materiálu kulový kohout, DN 40, vnitřní-vnitřní,, PN 35, mosaz</t>
  </si>
  <si>
    <t>734245125R00</t>
  </si>
  <si>
    <t>Ventily a klapky zpětné závitové včetně dodávky materiálu zpětný ventil, DN 40, vnitřní-vnitřní, závit, PN 10, mosaz</t>
  </si>
  <si>
    <t>734266426R00</t>
  </si>
  <si>
    <t>Šroubení včetně dodávky materiálu šroubení pro radiátory typu VK dvoutrubkový systém s vypouštěním,, DN EK 20 x 15, rohové, PN 10, bronz</t>
  </si>
  <si>
    <t>734295321R00</t>
  </si>
  <si>
    <t>Ostatní armatury kohouty plnící a vypouštěcí včetně dodávky materiálu kulový kohout vypouštěcí a, napouštěcí, DN 15, PN 10, mosaz</t>
  </si>
  <si>
    <t>734295215R00</t>
  </si>
  <si>
    <t>Ostatní armatury filtry a kohouty kulové s filtrem závitové včetně dodávky materiálu filtr, DN 40,, vnitřní-vnitřní závit, PN 20, mosaz</t>
  </si>
  <si>
    <t>734293117R00</t>
  </si>
  <si>
    <t>Ostatní armatury směšovací a rozdělovací armatury včetně dodávky materiálu směšovací ventil, třícestný, DN 32, PN 10, závitový spoj, mosaz</t>
  </si>
  <si>
    <t>734411141R00</t>
  </si>
  <si>
    <t>Teploměry technické a měřiče tepla teploměr dvojkový s pevným stonkem a jímkou rozsah do 200° C DTR,, pevný stonek 60 mm</t>
  </si>
  <si>
    <t>998734201R00</t>
  </si>
  <si>
    <t>Přesun hmot pro armatury v objektech výšky do 6 m</t>
  </si>
  <si>
    <t>735000912R00</t>
  </si>
  <si>
    <t>Regulace otopného systému při opravách vyregulování dvojregulačních ventilů a kohoutů s, termostatickým ovládáním</t>
  </si>
  <si>
    <t>735159111R00</t>
  </si>
  <si>
    <t>Otopná tělesa panelová Montáž otopných těles panelových bez ohledu na počet desek, délky do 1600 mm</t>
  </si>
  <si>
    <t>735191905R00</t>
  </si>
  <si>
    <t>Ostatní opravy otopných těles odvzdušnění otopných těles</t>
  </si>
  <si>
    <t>48458409R</t>
  </si>
  <si>
    <t>těleso otopné deskové ocelové; tepel.výkon 213 W; v = 300 mm; l = 400 mm; hloubka tělesa 65 mm;, způsob připojení pravé spodní; čelní deska hladká; počet desek 1 kus; počet přídavných přestupných</t>
  </si>
  <si>
    <t>48458429R</t>
  </si>
  <si>
    <t>těleso otopné deskové ocelové; tepel.výkon 271 W; v = 400 mm; l = 400 mm; hloubka tělesa 65 mm;, způsob připojení pravé spodní; čelní deska hladká; počet desek 1 kus; počet přídavných přestupných</t>
  </si>
  <si>
    <t>48458452R</t>
  </si>
  <si>
    <t>těleso otopné deskové ocelové; tepel.výkon 491 W; v = 500 mm; l = 600 mm; hloubka tělesa 65 mm;, způsob připojení pravé spodní; čelní deska hladká; počet desek 1 kus; počet přídavných přestupných</t>
  </si>
  <si>
    <t>48458470R</t>
  </si>
  <si>
    <t>těleso otopné deskové ocelové; tepel.výkon 381 W; v = 600 mm; l = 400 mm; hloubka tělesa 65 mm;, způsob připojení pravé spodní; čelní deska hladká; počet desek 1 kus; počet přídavných přestupných</t>
  </si>
  <si>
    <t>48458471R</t>
  </si>
  <si>
    <t>těleso otopné deskové ocelové; tepel.výkon 409 W; v = 600 mm; l = 500 mm; hloubka tělesa 65 mm;, způsob připojení pravé spodní; čelní deska hladká; počet desek 1 kus; počet přídavných přestupných</t>
  </si>
  <si>
    <t>48458472R</t>
  </si>
  <si>
    <t>těleso otopné deskové ocelové; tepel.výkon 572 W; v = 600 mm; l = 600 mm; hloubka tělesa 65 mm;, způsob připojení pravé spodní; čelní deska hladká; počet desek 1 kus; počet přídavných přestupných</t>
  </si>
  <si>
    <t>48458473R</t>
  </si>
  <si>
    <t>těleso otopné deskové ocelové; tepel.výkon 667 W; v = 600 mm; l = 700 mm; hloubka tělesa 65 mm;, způsob připojení pravé spodní; čelní deska hladká; počet desek 1 kus; počet přídavných přestupných</t>
  </si>
  <si>
    <t>48458474R</t>
  </si>
  <si>
    <t>těleso otopné deskové ocelové; tepel.výkon 762 W; v = 600 mm; l = 800 mm; hloubka tělesa 65 mm;, způsob připojení pravé spodní; čelní deska hladká; počet desek 1 kus; počet přídavných přestupných</t>
  </si>
  <si>
    <t>48458476R</t>
  </si>
  <si>
    <t>těleso otopné deskové ocelové; tepel.výkon 953 W; v = 600 mm; l = 1 000 mm; hloubka tělesa 65 mm;, způsob připojení pravé spodní; čelní deska hladká; počet desek 1 kus; počet přídavných přestupných</t>
  </si>
  <si>
    <t>48458478R</t>
  </si>
  <si>
    <t>těleso otopné deskové ocelové; tepel.výkon 1 144 W; v = 600 mm; l = 1 200 mm; hloubka tělesa 65 mm;, způsob připojení pravé spodní; čelní deska hladká; počet desek 1 kus; počet přídavných přestupných</t>
  </si>
  <si>
    <t>48458479R</t>
  </si>
  <si>
    <t>těleso otopné deskové ocelové; tepel.výkon 1 334 W; v = 600 mm; l = 1 400 mm; hloubka tělesa 65 mm;, způsob připojení pravé spodní; čelní deska hladká; počet desek 1 kus; počet přídavných přestupných</t>
  </si>
  <si>
    <t>48458553R</t>
  </si>
  <si>
    <t>těleso otopné deskové ocelové; tepel.výkon 855 W; v = 600 mm; l = 700 mm; hloubka tělesa 68 mm;, způsob připojení pravé spodní; čelní deska hladká; počet desek 2 kus; počet přídavných přestupných</t>
  </si>
  <si>
    <t>48458555R</t>
  </si>
  <si>
    <t>těleso otopné deskové ocelové; tepel.výkon 1 100 W; v = 600 mm; l = 900 mm; hloubka tělesa 68 mm;, způsob připojení pravé spodní; čelní deska hladká; počet desek 2 kus; počet přídavných přestupných</t>
  </si>
  <si>
    <t>48458560R</t>
  </si>
  <si>
    <t>těleso otopné deskové ocelové; tepel.výkon 1 955 W; v = 600 mm; l = 1 600 mm; hloubka tělesa 68 mm;, způsob připojení pravé spodní; čelní deska hladká; počet desek 2 kus; počet přídavných přestupných</t>
  </si>
  <si>
    <t>48458675R</t>
  </si>
  <si>
    <t>těleso otopné deskové ocelové; tepel.výkon 1 468 W; v = 600 mm; l = 900 mm; hloubka tělesa 102 mm;, způsob připojení pravé spodní; čelní deska hladká; počet desek 2 kus; počet přídavných přestupných</t>
  </si>
  <si>
    <t>48458678R</t>
  </si>
  <si>
    <t>těleso otopné deskové ocelové; tepel.výkon 1 957 W; v = 600 mm; l = 1 200 mm; hloubka tělesa 102 mm;, způsob připojení pravé spodní; čelní deska hladká; počet desek 2 kus; počet přídavných přestupných</t>
  </si>
  <si>
    <t>48458679R</t>
  </si>
  <si>
    <t>těleso otopné deskové ocelové; tepel.výkon 2 283 W; v = 600 mm; l = 1 400 mm; hloubka tělesa 102 mm;, způsob připojení pravé spodní; čelní deska hladká; počet desek 2 kus; počet přídavných přestupných</t>
  </si>
  <si>
    <t>48458680R</t>
  </si>
  <si>
    <t>těleso otopné deskové ocelové; tepel.výkon 1 610 W; v = 600 mm; l = 1 600 mm; hloubka tělesa 102 mm;, způsob připojení pravé spodní; čelní deska hladká; počet desek 2 kus; počet přídavných přestupných</t>
  </si>
  <si>
    <t>998735202R00</t>
  </si>
  <si>
    <t>Přesun hmot pro otopná tělesa v objektech výšky do 12 m</t>
  </si>
  <si>
    <t>762085140R00</t>
  </si>
  <si>
    <t>Zvláštní výkony hoblování viditelných částí krovu čtyřstranné</t>
  </si>
  <si>
    <t>Sloupky : 10*3,2</t>
  </si>
  <si>
    <t>Vzpěry : 20*2,0</t>
  </si>
  <si>
    <t>Kleštiny : 50*7,0</t>
  </si>
  <si>
    <t>50*0,5</t>
  </si>
  <si>
    <t>762313113R00</t>
  </si>
  <si>
    <t>Montáž ocelových spojovacích prostředků svorníků, šroubů délky přes 300 do 450 mm</t>
  </si>
  <si>
    <t>Kotvení dřevěných prvků : 3*30/0,5</t>
  </si>
  <si>
    <t>762332120R00</t>
  </si>
  <si>
    <t>Vázané konstrukce krovů montáž střech pultových, sedlových, valbových, stanových čtvercového nebo, obdélníkového půdorysu z řeziva, průřezové plochy přes 120 do 224 cm2</t>
  </si>
  <si>
    <t>Poz (160/120) : 60</t>
  </si>
  <si>
    <t>Vz (120/120) : 56</t>
  </si>
  <si>
    <t>Kr (120/200) : 589</t>
  </si>
  <si>
    <t>KL1 (80/180) : 434+124</t>
  </si>
  <si>
    <t>762332140R00</t>
  </si>
  <si>
    <t>Vázané konstrukce krovů montáž střech pultových, sedlových, valbových, stanových čtvercového nebo, obdélníkového půdorysu z řeziva, průřezové plochy přes 288 do 450 cm2</t>
  </si>
  <si>
    <t>Sl (180/180) : 56</t>
  </si>
  <si>
    <t>Vaz (200/240) : 60</t>
  </si>
  <si>
    <t>762342203RT4</t>
  </si>
  <si>
    <t>Bednění a laťování s dodávkou řeziva laťování střech o sklonu do 60° při vzdálenost latí přes 220 do, 360 mm, vodorovné, včetně dodávky latí 40/60 mm</t>
  </si>
  <si>
    <t>2*9,5*29,60</t>
  </si>
  <si>
    <t>762342204RT4</t>
  </si>
  <si>
    <t>Bednění a laťování s dodávkou řeziva laťování střech o sklonu do 60° kontralatě, přibité, včetně, dodávky latí 40/60 mm</t>
  </si>
  <si>
    <t>Položka pořadí 264 : 562,40000</t>
  </si>
  <si>
    <t>762895000R00</t>
  </si>
  <si>
    <t>Spojovací a ochranné prostředky hřebíky, svory, impregnace</t>
  </si>
  <si>
    <t>STROP NAD 2.NP : 6,41</t>
  </si>
  <si>
    <t>762911121R00</t>
  </si>
  <si>
    <t>Impregnace řeziva tlakovakuová, ochrana proti dřevokazným houbám, plísním a dřevokaznému hmyzu</t>
  </si>
  <si>
    <t>Položka pořadí 278 : 94,22160</t>
  </si>
  <si>
    <t>latě : (0,00733+0,00264)*562,4</t>
  </si>
  <si>
    <t>763613132RT1</t>
  </si>
  <si>
    <t>Montáž opláštění z aglomerovaných desek M.záklopu stropů z desek do tl.18 mm,P+D,šroubov., bez, dodávky desek</t>
  </si>
  <si>
    <t>Položka pořadí 272 : 381,12000</t>
  </si>
  <si>
    <t>763615132R00</t>
  </si>
  <si>
    <t>Montáž opláštění z aglomerovaných desek obložení stropů, z desek tl. do 18 mm, na P+D, šroubované</t>
  </si>
  <si>
    <t>podbití římsy : 2*29,6*(0,2+0,4)</t>
  </si>
  <si>
    <t>Přístřešky - Aq : 2*8</t>
  </si>
  <si>
    <t>764909401R00</t>
  </si>
  <si>
    <t>Klempířské prvky z plechu s povrchovou úpravou doplňky hydroizolační difuzní fólie,  ,</t>
  </si>
  <si>
    <t xml:space="preserve">Při styku dřeva se zdivem : </t>
  </si>
  <si>
    <t>pozednice : 60*0,5</t>
  </si>
  <si>
    <t>vaznice : 4*0,5</t>
  </si>
  <si>
    <t>sloupky : 14*0,25</t>
  </si>
  <si>
    <t>766427112R00</t>
  </si>
  <si>
    <t>Montáž obložení podhledů doplňkové konstrukce podkladový rošt</t>
  </si>
  <si>
    <t>podbití římsy : 2*29,6*2</t>
  </si>
  <si>
    <t>342264052T001</t>
  </si>
  <si>
    <t>Rošt hliníkový, krokvové závěsy</t>
  </si>
  <si>
    <t>pro tep.izolaci pod krokve : 2*9,0*23,60-0,8*1,4*39</t>
  </si>
  <si>
    <t>762395000R00</t>
  </si>
  <si>
    <t>Spojovací a ochranné prostředky pro střechy</t>
  </si>
  <si>
    <t xml:space="preserve">příložky, šrouby atd. : </t>
  </si>
  <si>
    <t>Položka pořadí 267 : 106,23873</t>
  </si>
  <si>
    <t>762441112RT21</t>
  </si>
  <si>
    <t>Montáž obložení okapu,OSB desky,1vrst.,šroubováním, včetně dodávky desky OSB tl. 18 mm</t>
  </si>
  <si>
    <t>Rovná střecha (nižší) : 3,175</t>
  </si>
  <si>
    <t>Rovná střecha (vyšší) : 3,875</t>
  </si>
  <si>
    <t>762822110RT31</t>
  </si>
  <si>
    <t>Montáž stropnic hraněných pl. do 144 cm2, včetně dodávky řeziva, hranoly 8/12</t>
  </si>
  <si>
    <t>DN-01 : 20,87*9</t>
  </si>
  <si>
    <t>DN-02 : 4,17*18</t>
  </si>
  <si>
    <t>DN-03 : 3,2*9</t>
  </si>
  <si>
    <t>DN-04 : 20,87*18</t>
  </si>
  <si>
    <t>31179129R</t>
  </si>
  <si>
    <t>tyč závitová M16; l = 1 000 mm; mat. ocel 4,8 - DIN 975; povrch pozink</t>
  </si>
  <si>
    <t>Kotvení dřevěných prvků : 180*0,5</t>
  </si>
  <si>
    <t>59533320R</t>
  </si>
  <si>
    <t>deska konstrukční cementová; povrch. úprava skelná tkanina; tl = 12,5 mm; š = 900,0 cm; l = 1 200,0, cm</t>
  </si>
  <si>
    <t>podbití římsy : 2*29,6*(0,2+0,4)*1,15</t>
  </si>
  <si>
    <t>Přístřešky - Aq : 2*8*1,15</t>
  </si>
  <si>
    <t>60596002R1</t>
  </si>
  <si>
    <t>Řezivo - fošny, hranoly (C24)</t>
  </si>
  <si>
    <t>Poz (160/120) : 60*0,16*0,12*1,1</t>
  </si>
  <si>
    <t>Vz (120/120) : 56*0,12*0,12*1,1</t>
  </si>
  <si>
    <t>Kr (120/200) : 589*0,12*0,20*1,1</t>
  </si>
  <si>
    <t>KL1 (80/180) : (434+124)*0,08*0,18*1,1</t>
  </si>
  <si>
    <t>Sl (180/180) : 56*0,18*0,18*1,1</t>
  </si>
  <si>
    <t>Vaz (200/240) : 60*0,20*0,24*1,1</t>
  </si>
  <si>
    <t>podbití římsy : 2*29,6*2*0,6*0,8*1,1</t>
  </si>
  <si>
    <t>60726010AR1</t>
  </si>
  <si>
    <t>Deska dřevoštěpková OSB 4 tl. 10 mm</t>
  </si>
  <si>
    <t>Položka pořadí 268 : 381,12000*1,15</t>
  </si>
  <si>
    <t>998762202R00</t>
  </si>
  <si>
    <t>Přesun hmot pro konstrukce tesařské v objektech výšky do 12 m</t>
  </si>
  <si>
    <t>764454291R00</t>
  </si>
  <si>
    <t>Odpadní trouby z pozinkovaného plechu montáž vč. spojovacích prostředků trub Pz odpadních kruhových</t>
  </si>
  <si>
    <t>764918333R00</t>
  </si>
  <si>
    <t>Lemování z ocelových plechů s povrchovou úpravou výroba (zhotovení) a montáž lemování zdí na, plochých střechách včetně rohů, spojů, lišt a dilatací, rš 400 mm</t>
  </si>
  <si>
    <t>Přístřešek - Opl2 : 2*2,8</t>
  </si>
  <si>
    <t>764902312R001</t>
  </si>
  <si>
    <t>Sněhový rozražeč, do dřeva, pozinkovaný plech s PUR povrchovou úpravou, RAL 7016</t>
  </si>
  <si>
    <t>SnZ : 200</t>
  </si>
  <si>
    <t>764908106R001</t>
  </si>
  <si>
    <t>Žlab podokapní půlkruhový R,velikost 190 mm, pozinkovaný plech s PUR povrchovou úpravou, RAL 7016</t>
  </si>
  <si>
    <t>Žl : 30</t>
  </si>
  <si>
    <t>764908110R001</t>
  </si>
  <si>
    <t>Odpadní trouby kruhové, D 150 mm, pozinkovaný plech s PUR povrchovou úpravou, RAL 7016</t>
  </si>
  <si>
    <t>SSv : 14</t>
  </si>
  <si>
    <t>764908303R001</t>
  </si>
  <si>
    <t>Oplechování parapetů, rš 330 mm, pozinkovaný plech s PUR povrchovou úpravou, RAL 7016</t>
  </si>
  <si>
    <t>764918232R001</t>
  </si>
  <si>
    <t>Z+M okapů z poplast.pl. živič. fól.krytina, rš 300 mm</t>
  </si>
  <si>
    <t>Ok : 60</t>
  </si>
  <si>
    <t>764918315R001</t>
  </si>
  <si>
    <t>Z+M lemování z poplast.plechu na stř.s tvrd.krytinou rš 800mm</t>
  </si>
  <si>
    <t>Opl4 : 18</t>
  </si>
  <si>
    <t>764918913R001</t>
  </si>
  <si>
    <t>Z+M závětrné lišty z poplast..plechu  rš 600 mm</t>
  </si>
  <si>
    <t>ZáL : 16</t>
  </si>
  <si>
    <t>13851062R1</t>
  </si>
  <si>
    <t>Tabule plechová tl.0,5mm 1230x2000, pozinkovaný plech s PUR povrchovou úpravou, RAL 7016</t>
  </si>
  <si>
    <t xml:space="preserve">    (60*0,30+18*0,80+16*0,60)*1,15</t>
  </si>
  <si>
    <t>tabule 1230x2000 mm : 1,23*2*20</t>
  </si>
  <si>
    <t>14215910R1</t>
  </si>
  <si>
    <t>Trubka ocelová D 160x4,0 mm</t>
  </si>
  <si>
    <t>998764202R00</t>
  </si>
  <si>
    <t>Přesun hmot pro konstrukce klempířské v objektech výšky do 12 m</t>
  </si>
  <si>
    <t>765312315R00</t>
  </si>
  <si>
    <t>Krytina pálená střech jednoduchých příplatek za tašky pro připojení hřebene,  , povrchová úprava, engoba,</t>
  </si>
  <si>
    <t>první řada u hřebene : 2*29,6</t>
  </si>
  <si>
    <t>765312332R00</t>
  </si>
  <si>
    <t>Krytina pálená doplňky drážková, hřeben s větracím pásem kovovým, povrchová úprava engoba</t>
  </si>
  <si>
    <t>765312383R00</t>
  </si>
  <si>
    <t>Krytina pálená doplňky drážková, taška prostupová s nástavcem pro anténu, povrchová úprava engoba</t>
  </si>
  <si>
    <t>765312388R00</t>
  </si>
  <si>
    <t>Krytina pálená doplňky drážková, taška prostupová s nástavcem pro odvětrání, povrchová úprava engoba</t>
  </si>
  <si>
    <t>765312395R00</t>
  </si>
  <si>
    <t>Krytina pálená doplňky drážková, mřížka větrací 100 cm univerzální,</t>
  </si>
  <si>
    <t>2*29,6</t>
  </si>
  <si>
    <t>765901102R00</t>
  </si>
  <si>
    <t>Fólie parotěsné, difúzní a vodotěsné Fólie podstřešní difuzní na krokve,</t>
  </si>
  <si>
    <t>765312312R001</t>
  </si>
  <si>
    <t>, engoba dvoubarevná, drážková taška posuvná</t>
  </si>
  <si>
    <t>2*9,5*29,60-0,8*1,4*39-0,8*0,8*2</t>
  </si>
  <si>
    <t>998765202R00</t>
  </si>
  <si>
    <t>Přesun hmot pro krytiny tvrdé v objektech výšky do 12 m</t>
  </si>
  <si>
    <t>775592002R00</t>
  </si>
  <si>
    <t>Ostatní práce broušení dřevěných podlah střední zr.36-40</t>
  </si>
  <si>
    <t>Podlaha 2NP : 323,3</t>
  </si>
  <si>
    <t>Podlaha 2NP : 2*323,3</t>
  </si>
  <si>
    <t>Podlaha 3NP : 8,6+10,4+150+42,4</t>
  </si>
  <si>
    <t>763614231RT61</t>
  </si>
  <si>
    <t>M.podlahy z desek nad tl.18 mm, na sraz, šroubov., vč. dodávky desky OSB 4P+D tl. 22 mm broušené</t>
  </si>
  <si>
    <t>Podlaha 3NP : 8,6+10,4+150+42,4+72,6</t>
  </si>
  <si>
    <t>998766202R00</t>
  </si>
  <si>
    <t>Přesun hmot pro konstrukce truhlářské v objektech výšky do 12 m</t>
  </si>
  <si>
    <t>766111001VC0</t>
  </si>
  <si>
    <t>D+M dveře dřevěné/sklo, HPL, 900x1970 mm, 1-kř., EI 30 DP3+C, rozeta, AL klika, samozavírač, viz PD, - Výplně otvorů požární výplně</t>
  </si>
  <si>
    <t>766111002VC0</t>
  </si>
  <si>
    <t>D+M dveře dřevěné, HPL, 900x1970 mm, 1-kř., EW 45 DP2+C, rozeta, AL klika, samozavírač, viz PD -, Výplně otvorů požární výplně</t>
  </si>
  <si>
    <t>766111003VC0</t>
  </si>
  <si>
    <t>D+M dveře dřevěné, HPL, 900x1970 mm, 1-kř., EI 30 DP3+C, rozeta, AL klika, samozavírač, viz PD -, Výplně otvorů požární výplně</t>
  </si>
  <si>
    <t>766111004VC0</t>
  </si>
  <si>
    <t>D+M dveře dřevěné, HPL, 900x2400 mm, 1-kř., EI 30 DP3+C, rozeta, AL klika, samozavírač, viz PD -, Výplně otvorů požární výplně</t>
  </si>
  <si>
    <t>766111005VC0</t>
  </si>
  <si>
    <t>D+M dveře dřevěné, HPL, 1800x2400 mm, 2-kř., EI 30 DP3+C, rozeta, AL klika, samozavírač, viz PD -, Výplně otvorů požární výplně</t>
  </si>
  <si>
    <t>766111006VC0</t>
  </si>
  <si>
    <t>D+M dveře dřevěné/sklo, HPL, 1400x2400 mm, 2-kř., EI 30 DP3+C, rozeta, AL klika, samozavírač, viz PD, - Výplně otvorů požární výplně</t>
  </si>
  <si>
    <t>766111007VC0</t>
  </si>
  <si>
    <t>D+M dveře dřevěné/sklo, HPL, 900x2250 mm, 1-kř., EI 15 DP3+C, rozeta, AL klika, samozavírač, madlo,, viz PD - Výplně otvorů požární výplně</t>
  </si>
  <si>
    <t>766112001VC0</t>
  </si>
  <si>
    <t>D+M dveře dřevěné/sklo, HPL, 1900x2450 mm, 2-kř., rozeta, AL klika, samozavírač, viz PD - Výplně, otvorů interiér</t>
  </si>
  <si>
    <t>766112002VC0</t>
  </si>
  <si>
    <t>D+M dveře dřevěné/sklo, HPL, 900x1970 mm, 1-kř., rozeta, AL klika, samozavírač, viz PD - Výplně, otvorů interiér</t>
  </si>
  <si>
    <t>766112003VC0</t>
  </si>
  <si>
    <t>D+M dveře dřevěné/sklo, HPL, 1100x2100 mm, 1-kř., rozeta, AL klika, samozavírač, viz PD - Výplně, otvorů interiér</t>
  </si>
  <si>
    <t>766112004VC0</t>
  </si>
  <si>
    <t>D+M dveře dřevěné/sklo, HPL, 700x1970 mm, 1-kř., rozeta, AL klika, samozavírač, viz PD - Výplně, otvorů interiér</t>
  </si>
  <si>
    <t>d4P/In : 1+3</t>
  </si>
  <si>
    <t>d4L/In : 2</t>
  </si>
  <si>
    <t>766112005VC0</t>
  </si>
  <si>
    <t>D+M dveře dřevěné, HPL, 700x1970 mm, 1-kř., rozeta, AL klika, mřížka, viz PD - Výplně otvorů, interiér</t>
  </si>
  <si>
    <t>d5P/In : 4+4</t>
  </si>
  <si>
    <t>d5L/In : 3+3</t>
  </si>
  <si>
    <t>766112006VC0</t>
  </si>
  <si>
    <t>D+M dveře dřevěné, HPL, 900x1970 mm, 1-kř., rozeta, AL klika, mřížka, viz PD - Výplně otvorů, interiér</t>
  </si>
  <si>
    <t>d6L/In : 2+1</t>
  </si>
  <si>
    <t>766112007VC0</t>
  </si>
  <si>
    <t>D+M dveře dřevěné, HPL, 800x1970 mm, 1-kř., rozeta, AL klika, mřížka, viz PD - Výplně otvorů, interiér</t>
  </si>
  <si>
    <t>766112008VC0</t>
  </si>
  <si>
    <t>D+M dveře dřevěné/sklo, HPL, 900x1970 mm, 1-kř., rozeta, AL klika, viz PD - Výplně otvorů interiér</t>
  </si>
  <si>
    <t>766112010VC0</t>
  </si>
  <si>
    <t>D+M dveře dřevěné/sklo, HPL, 1800x2400 mm, 2-kř., rozeta, AL klika, samozavírač, madlo, viz PD -, Výplně otvorů interiér</t>
  </si>
  <si>
    <t>766112011VC0</t>
  </si>
  <si>
    <t>D+M dveře dřevěné, HPL, 900x2400 mm, 1-kř., rozeta, AL klika, samozavírač, viz PD - Výplně otvorů, interiér</t>
  </si>
  <si>
    <t>766112012VC0</t>
  </si>
  <si>
    <t>D+M dveře dřevěné/sklo, HPL, 900x2250 mm, 1-kř., rozeta, AL klika, viz PD - Výplně otvorů interiér</t>
  </si>
  <si>
    <t>d12P/In : 1</t>
  </si>
  <si>
    <t>998766201V01</t>
  </si>
  <si>
    <t>Přesun hmot pro truhlářské konstr., výšky do 6 m, dřevěné výplně otvorů</t>
  </si>
  <si>
    <t>767995103R00</t>
  </si>
  <si>
    <t>Výroba a montáž atypických kovovových doplňků staveb hmotnosti přes 10 do 20 kg</t>
  </si>
  <si>
    <t>kg</t>
  </si>
  <si>
    <t xml:space="preserve">Konstrukce přístřešku : </t>
  </si>
  <si>
    <t>Tá : 2*12*1,578</t>
  </si>
  <si>
    <t>kvP : 12*5</t>
  </si>
  <si>
    <t>R : 2*12,2*9,82</t>
  </si>
  <si>
    <t>Spoje, plechy atd. : 0,1</t>
  </si>
  <si>
    <t>767995105R00</t>
  </si>
  <si>
    <t>Výroba a montáž atypických kovovových doplňků staveb hmotnosti přes 50 do 100 kg</t>
  </si>
  <si>
    <t xml:space="preserve">Konstrukce samonosného podhledu : </t>
  </si>
  <si>
    <t>K1 : 21*12,811</t>
  </si>
  <si>
    <t>K2 : 2*12,811</t>
  </si>
  <si>
    <t>K3 : 14*13,969</t>
  </si>
  <si>
    <t>K4 : 20*13,969</t>
  </si>
  <si>
    <t xml:space="preserve">viz statika - Podchycení základových konstrukcí : </t>
  </si>
  <si>
    <t>U280 : 4*3,1*41,8</t>
  </si>
  <si>
    <t>P8-100x720 : (5*2)*0,72*0,1*63</t>
  </si>
  <si>
    <t>Sloupky HEB 120 - 2400 mm : 2,4*5*26,7</t>
  </si>
  <si>
    <t>P10-300x300 : 4*0,3*0,3*78,5</t>
  </si>
  <si>
    <t>2x U120 - 1500 mm : 1,5*2*13,4</t>
  </si>
  <si>
    <t>P10-300x300 : 0,3*0,3*78,5</t>
  </si>
  <si>
    <t>767995110T00</t>
  </si>
  <si>
    <t>Žárové zinkování</t>
  </si>
  <si>
    <t>Položka pořadí 394 : 371,22800</t>
  </si>
  <si>
    <t>767011001VC0</t>
  </si>
  <si>
    <t>D+M vstupní a vjezdová branka průjezdu, 3000x1500 mm, 2-kř., pozink, včetně kotvení, viz PD -, Zámečnické výrobky</t>
  </si>
  <si>
    <t>9/Ex : 2</t>
  </si>
  <si>
    <t>767012001VC0</t>
  </si>
  <si>
    <t>D+M madlo, délka 8 m, vč. kotvení a nátěru, viz PD - Zámečnické výrobky</t>
  </si>
  <si>
    <t>M1a/Sch : 1</t>
  </si>
  <si>
    <t>767012002VC0</t>
  </si>
  <si>
    <t>M1b/Sch : 1</t>
  </si>
  <si>
    <t>767012003VC0</t>
  </si>
  <si>
    <t>D+M madlo, délka 7 m, vč. kotvení a nátěru, viz PD - Zámečnické výrobky</t>
  </si>
  <si>
    <t>M1c/Sch : 1</t>
  </si>
  <si>
    <t>767012004VC0</t>
  </si>
  <si>
    <t>D+M madlo, délka 11 m, vč. kotvení a nátěru, viz PD - Zámečnické výrobky</t>
  </si>
  <si>
    <t>M1d/Sch : 1</t>
  </si>
  <si>
    <t>767012005VC0</t>
  </si>
  <si>
    <t>M2a/Sch : 1</t>
  </si>
  <si>
    <t>767012006VC0</t>
  </si>
  <si>
    <t>M2b/Sch : 1</t>
  </si>
  <si>
    <t>767012007VC0</t>
  </si>
  <si>
    <t>D+M madlo, délka 5 m, vč. kotvení a nátěru, viz PD - Zámečnické výrobky</t>
  </si>
  <si>
    <t>M3/Sch : 2</t>
  </si>
  <si>
    <t>767011008XC0</t>
  </si>
  <si>
    <t>D+M Pevné kryty vnitřních dilatačních spár, viz PD</t>
  </si>
  <si>
    <t>1NP : 1,3+2*2,25</t>
  </si>
  <si>
    <t>2NP : 1,3+2*2,25</t>
  </si>
  <si>
    <t>13211258R</t>
  </si>
  <si>
    <t>tyč ocelová tvarovaná kruhová válcovaná za tepla 11373 (S 235JR); d = 16,0 mm</t>
  </si>
  <si>
    <t>Tá : 2*12*1,578/1000*1,1</t>
  </si>
  <si>
    <t>13383315R</t>
  </si>
  <si>
    <t>tyč ocelová profilová válcovaná za tepla 11373 (S 235JR); průřez IPE; výška 100 mm</t>
  </si>
  <si>
    <t>R : 2*12,2*9,82/1000*1,1</t>
  </si>
  <si>
    <t>2x U120 - 1500 mm : 1,5*2*13,4/1000*1,1</t>
  </si>
  <si>
    <t>13388430R</t>
  </si>
  <si>
    <t>tyč ocelová profilová válcovaná za tepla 11375 (S 235JR); průřez HEB; výška 120 mm</t>
  </si>
  <si>
    <t>Sloupky HEB 120 - 2400 mm : 2,4*5*26,7/1000*1,1</t>
  </si>
  <si>
    <t>13483435R</t>
  </si>
  <si>
    <t>tyč ocelová profilová válcovaná za tepla 11375 (S235JR); průřez U; výška 280 mm</t>
  </si>
  <si>
    <t>U280 : 4*3,1*41,80/1000*1,1</t>
  </si>
  <si>
    <t>13611224R</t>
  </si>
  <si>
    <t>plech ocelový válcovaný za tepla 11375 (S235JR); povrch hladký; tl.  8,00 mm</t>
  </si>
  <si>
    <t>P8-100x720 : (5*2)*0,72*0,1*63/1000*1,1</t>
  </si>
  <si>
    <t>P10-300x300 : 4*0,3*0,3*78,5/1000*1,1</t>
  </si>
  <si>
    <t>P10-300x300 : 0,3*0,3*78,5/1000*1,1</t>
  </si>
  <si>
    <t>14500001T</t>
  </si>
  <si>
    <t>Drobný materiál</t>
  </si>
  <si>
    <t>kvP : 12*5/1000</t>
  </si>
  <si>
    <t>Spoje, plechy atd. : (33,748+172,9204)/1000</t>
  </si>
  <si>
    <t>14587292R1</t>
  </si>
  <si>
    <t>Profil čtvercový uzavř.svařovaný  S235  80 x 6 mm</t>
  </si>
  <si>
    <t>K1 : 21*12,811/1000*1,1</t>
  </si>
  <si>
    <t>K2 : 2*12,811/1000*1,1</t>
  </si>
  <si>
    <t>14587296R1</t>
  </si>
  <si>
    <t>Profil čtvercový uzavř.svařovaný  S235  100 x 5 mm</t>
  </si>
  <si>
    <t>K3 : 14*13,969/1000*1,1</t>
  </si>
  <si>
    <t>K4 : 20*13,969/1000*1,1</t>
  </si>
  <si>
    <t>998767202R00</t>
  </si>
  <si>
    <t>Přesun hmot pro kovové stavební doplňk. konstrukce v objektech výšky do 12 m</t>
  </si>
  <si>
    <t>766601211R00</t>
  </si>
  <si>
    <t>Těsnění připojovací spáry spára ostění, interiér - fólie parotěsná šířky 75 mm samolepicí, výplň PU, pěnou, exteriér - páska paropropustná šířky 10 mm, tl. 2/10 mm expanzní,</t>
  </si>
  <si>
    <t>Vs1 - Vs5 : 2*(2,1+2,575)*2+2*(1,3+2,25)*1+2*(1,1+2,575)*1+2*(1,1+2,3)*1+2*(1,1+2,25)*1</t>
  </si>
  <si>
    <t>1 - 5 : 2*(2+1,5)*18+2*(1,5+1,75)*1+2*(1,2+1,5)*2+2*(1+1,25)*2+2*(0,9+1,2)*6</t>
  </si>
  <si>
    <t>6-8 : 2*(0,6+1,2)*4+2*(1+1,5)*1+2*(1,2+1,5)*1</t>
  </si>
  <si>
    <t>786622211RT2</t>
  </si>
  <si>
    <t>Zastiňující zařízení lamelové žaluzie vnitřní vč. dodávky, pro okna plastová</t>
  </si>
  <si>
    <t xml:space="preserve">Pozn. vypočtena plocha okna : </t>
  </si>
  <si>
    <t>1 - 5 : 2*1,5*18+1,5*1,75+1,2*1,5*2+1*1,25</t>
  </si>
  <si>
    <t>6-8 : 1*1,5*+1,2*1,5</t>
  </si>
  <si>
    <t>769011001VC0</t>
  </si>
  <si>
    <t>D+M vstupní hliníkové dveře, prosklené, 2100x2575 mm, 2-kř., samozav., el.zámek, viz PD - Výplně, otvorů exteriér</t>
  </si>
  <si>
    <t>Vs1/Ex : 2</t>
  </si>
  <si>
    <t>769011002VC0</t>
  </si>
  <si>
    <t>D+M vstupní hliníkové dveře, prosklené, 1300x2250 mm, 1-kř., samozav., panika, el.zámek, viz PD -, Výplně otvorů exteriér</t>
  </si>
  <si>
    <t>Vs2/Ex : 1</t>
  </si>
  <si>
    <t>769011003VC0</t>
  </si>
  <si>
    <t>D+M vstupní hliníkové dveře, prosklené, 1100x2575mm, 1-kř., samozav., panika, viz PD - Výplně otvorů, exteriér</t>
  </si>
  <si>
    <t>Vs3/Ex : 1</t>
  </si>
  <si>
    <t>769011004VC0</t>
  </si>
  <si>
    <t>D+M vstupní hliníkové dveře, prosklené, 1100x2300mm, 1-kř., samozav., panika, viz PD - Výplně otvorů, exteriér</t>
  </si>
  <si>
    <t>Vs4/Ex : 1</t>
  </si>
  <si>
    <t>769011005VC0</t>
  </si>
  <si>
    <t>D+M hliníkové dveře, plné, 1100x2250 mm, 1-kř., viz PD - Výplně otvorů exteriér</t>
  </si>
  <si>
    <t>Vs5/Ex : 1</t>
  </si>
  <si>
    <t>769012001VC0</t>
  </si>
  <si>
    <t>D+M hliníkové okno, 2000x1500 mm, dvoudílné, O/S, viz PD - Výplně otvorů exteriér</t>
  </si>
  <si>
    <t>1/Ex : 18</t>
  </si>
  <si>
    <t>769012002VC0</t>
  </si>
  <si>
    <t>D+M hliníkové okno, 1500x1750 mm, dvoudílné, O/S, viz PD - Výplně otvorů exteriér</t>
  </si>
  <si>
    <t>2/Ex : 1</t>
  </si>
  <si>
    <t>769012003VC0</t>
  </si>
  <si>
    <t>D+M hliníkové okno, 1200x1500 mm, jednodílné, O/S, viz PD - Výplně otvorů exteriér</t>
  </si>
  <si>
    <t>3/Ex : 2</t>
  </si>
  <si>
    <t>769012004VC0</t>
  </si>
  <si>
    <t>D+M hliníkové okno, 1000x1250 mm, jednodílné, O/S, viz PD - Výplně otvorů exteriér</t>
  </si>
  <si>
    <t>4/Ex : 2</t>
  </si>
  <si>
    <t>769012005VC0</t>
  </si>
  <si>
    <t>D+M hliníkové okno, 900x1200 mm, jednodílné, O/S, viz PD - Výplně otvorů exteriér</t>
  </si>
  <si>
    <t>5/Ex : 6</t>
  </si>
  <si>
    <t>769012006VC0</t>
  </si>
  <si>
    <t>D+M hliníkové okno, 600x1200 mm, jednodílné, O/S, viz PD - Výplně otvorů exteriér</t>
  </si>
  <si>
    <t>6/Ex : 4</t>
  </si>
  <si>
    <t>769012007VC0</t>
  </si>
  <si>
    <t>D+M hliníkové okno, 1000x1500 mm, jednodílné, O/S, viz PD - Výplně otvorů exteriér</t>
  </si>
  <si>
    <t>7/Ex : 1</t>
  </si>
  <si>
    <t>769012008VC0</t>
  </si>
  <si>
    <t>8/Ex : 1</t>
  </si>
  <si>
    <t>769013001VC0</t>
  </si>
  <si>
    <t>D+M plastové střešní okno, 800x1400 mm, kyvné, žaluzie, lemování, viz PD - Výplně otvorů exteriér</t>
  </si>
  <si>
    <t>SO/Ex : 33</t>
  </si>
  <si>
    <t>769013002VC0</t>
  </si>
  <si>
    <t>D+M plastové střešní okno, 800x1400 mm, kyvné, žaluzie, el.pohon, lemování, viz PD - Výplně otvorů, exteriér</t>
  </si>
  <si>
    <t>SO/Ex (m.č.304, 304) : 4+2</t>
  </si>
  <si>
    <t>769013003VC0</t>
  </si>
  <si>
    <t>D+M plastový střešní výlez, 800x800 mm, otvíravé, viz PD - Výplně otvorů exteriér</t>
  </si>
  <si>
    <t>SO-v/Ex : 2</t>
  </si>
  <si>
    <t>769014009VC0</t>
  </si>
  <si>
    <t>D+M hliníkové okno, 2100x1500 mm, jednodílné, F, viz PD - Výplně otvorů interiér</t>
  </si>
  <si>
    <t>d9/In : 1+2</t>
  </si>
  <si>
    <t>998769201T00</t>
  </si>
  <si>
    <t>Přesun hmot pro plastové a hliníkové výplně otvorů</t>
  </si>
  <si>
    <t>771101210R00</t>
  </si>
  <si>
    <t>Příprava podkladu pod dlažby penetrace podkladu pod dlažby</t>
  </si>
  <si>
    <t>Podlaha : 225,1</t>
  </si>
  <si>
    <t>Soklíky : (214,5+65,768)*0,10</t>
  </si>
  <si>
    <t>Schody : 114,9*(0,30+0,16)</t>
  </si>
  <si>
    <t>771212113R00</t>
  </si>
  <si>
    <t>Kladení dlažby keramické do tmele velikosti do 400 x 400 m</t>
  </si>
  <si>
    <t>1NP : 11,5+22,8+8,4+2,3+4,5+1,2+1,2+4,6+2*1,2+5,2+7,4+15,3+5,0+13,6+3,9+4,8+3,7+1,2+1,3+11,4</t>
  </si>
  <si>
    <t>2NP : 22,2+14,8+7,2+2,3+4,6+2*1,2+6,2+2*1,2+5,2+3,7+2,2+2,2+18,0</t>
  </si>
  <si>
    <t>771475014R00</t>
  </si>
  <si>
    <t>Montáž soklíků z dlaždic keramických výšky 100 mm, soklíků vodorovných, kladených do flexibilního, tmele</t>
  </si>
  <si>
    <t>1NP : 13,5+22,1+14,1+12,1+21,2+9,0+20,1+7,9+13,7</t>
  </si>
  <si>
    <t>2NP : 23,2+22,3+11,2+5,9+18,2</t>
  </si>
  <si>
    <t>771475034R00</t>
  </si>
  <si>
    <t>Montáž soklíků z dlaždic keramických výšky 100 mm, soklíků schodišťových stupňovitých, kladených do, flexibilního tmele</t>
  </si>
  <si>
    <t xml:space="preserve">schodiště : </t>
  </si>
  <si>
    <t>S112 : 5*2*(0,16+0,3)</t>
  </si>
  <si>
    <t>S115, S201a, S301 : (2*11+9+15)*2*(0,153+0,3)</t>
  </si>
  <si>
    <t>N134, N219 : 11*2*2*(0,153+0,29)</t>
  </si>
  <si>
    <t>771577113R00</t>
  </si>
  <si>
    <t>Hrany schodů, dilatační, koutové, ukončovací a přechodové profily profily přechodové eloxovaný, hliník, dekorativní spojení dvou podlah stejné výšky, uložení do tmele, výška profilu 8 mm, šířka</t>
  </si>
  <si>
    <t>0,9*4+1,8+1,4+0,9*2+1,9*2+0,9+1,1*2+0,7*20+0,9*3+0,8*2+0,9*3+1,8+0,9*2</t>
  </si>
  <si>
    <t>771578011R00</t>
  </si>
  <si>
    <t>Zvláštní úpravy spár spára podlaha-stěna silikonem</t>
  </si>
  <si>
    <t>1NP : 13,5+22,1+14,1+6,0+8,9+4,5+4,5+11,4+2*4,5+9,1+12,1+21,2+9,0+20,1+7,9+8,7+3,7+4,5+4,6+13,7</t>
  </si>
  <si>
    <t>2NP : 23,2+22,3+11,2+5,9+8,8+2*4,5+12,2+2*4,5+9,1+7,6+6,5+6,5+18,2</t>
  </si>
  <si>
    <t>771579793R00</t>
  </si>
  <si>
    <t>Příplatky k položkám montáže podlah keramických příplatek za spárovací hmotu - plošně</t>
  </si>
  <si>
    <t>771120111R001</t>
  </si>
  <si>
    <t>Kladení dlaždic na stupnice do tmele, jedna řada, kladení do vzoru</t>
  </si>
  <si>
    <t>S112 : 5*1,7</t>
  </si>
  <si>
    <t>S115, S201a, S301 : (2*11+9+15)*1,5</t>
  </si>
  <si>
    <t>N134, N219 : 11*(1,625+1,975)/2+11*1,6</t>
  </si>
  <si>
    <t>771120211R001</t>
  </si>
  <si>
    <t>Kladení dlaždic na podstupnice do tmele, 1 řada, kladení do vzoru</t>
  </si>
  <si>
    <t>59764223X</t>
  </si>
  <si>
    <t>Dlažba keramická žíhaná barevná 400x400x10 mm</t>
  </si>
  <si>
    <t>Podlaha : 225,1*1,1</t>
  </si>
  <si>
    <t>597642400R</t>
  </si>
  <si>
    <t>dlažba keramická schodovka; š = 300 mm; l = 300 mm; h = 9,0 mm; povrch matný; pro interiér</t>
  </si>
  <si>
    <t>schodiště : 114,9*(0,3+0,16)*1,1</t>
  </si>
  <si>
    <t>597642420X</t>
  </si>
  <si>
    <t>Dlažba sokl fabionový 30x9 cm</t>
  </si>
  <si>
    <t xml:space="preserve">    (214,5+65,768)/0,3*1,07</t>
  </si>
  <si>
    <t>1000</t>
  </si>
  <si>
    <t>998771202R00</t>
  </si>
  <si>
    <t>Přesun hmot pro podlahy z dlaždic, výšky do 12 m</t>
  </si>
  <si>
    <t>776101121R00</t>
  </si>
  <si>
    <t>Přípravné práce penetrace podkladu</t>
  </si>
  <si>
    <t>396,1+255,9</t>
  </si>
  <si>
    <t>776431010R00</t>
  </si>
  <si>
    <t>Montáž, lepení podlah. soklíků z kobercových pásů včetně dodávky kobercové lišty</t>
  </si>
  <si>
    <t>2NP : 20,3+26,6+41,8+9,6+19,1+36</t>
  </si>
  <si>
    <t>776521100RT1</t>
  </si>
  <si>
    <t>Lepení povlakových podlah z plastů Lepení povlakových podlah z plastů - pásy z PVC, montáž,</t>
  </si>
  <si>
    <t>1NP : 120,7+64</t>
  </si>
  <si>
    <t>3NP : 8,6+10,4+150+42,4</t>
  </si>
  <si>
    <t>776522300T00</t>
  </si>
  <si>
    <t>Vytažení PVC/vinylu na stěnu v.100mm, ukončovací AL profil, výlň rohu pryž.klínem</t>
  </si>
  <si>
    <t>1NP : 47,6+35,1</t>
  </si>
  <si>
    <t>3NP : 13,4+12,9+56,5+28,6</t>
  </si>
  <si>
    <t>776572100RV1</t>
  </si>
  <si>
    <t>Položení povlakových podlah textilních včetně dodávky koberce zátěžového, lepením</t>
  </si>
  <si>
    <t>2NP : 25+44+89,7+4,5+22,7+70</t>
  </si>
  <si>
    <t>776971210R00</t>
  </si>
  <si>
    <t>Čisticí zóny a rohože textilní rohož, z PVC/PP, tloušťky 10 mm</t>
  </si>
  <si>
    <t>Čz3 : 2,2*4,0</t>
  </si>
  <si>
    <t>Čz4 : 2,7*2,7</t>
  </si>
  <si>
    <t>Čz5 : 1,8*1,4</t>
  </si>
  <si>
    <t>Čz6 : 1,8*2,5</t>
  </si>
  <si>
    <t>776974100R00</t>
  </si>
  <si>
    <t>Čisticí zóny a rohože škrabák, z žárově zinkovaných roštů bez rámu, tloušťky 30 mm</t>
  </si>
  <si>
    <t>Čz1 : 2,05*1,2*2</t>
  </si>
  <si>
    <t>Čz2 : 1,0*1,0*1</t>
  </si>
  <si>
    <t>776976345R00</t>
  </si>
  <si>
    <t>Čisticí zóny a rohože náběhový rám, z hliníku, šířky 45 mm</t>
  </si>
  <si>
    <t xml:space="preserve">m     </t>
  </si>
  <si>
    <t>Čz3 : 2*(2,2+4)</t>
  </si>
  <si>
    <t>Čz4 : 2*(2,7+2,7)</t>
  </si>
  <si>
    <t>Čz5 : 2*(1,8+1,4)</t>
  </si>
  <si>
    <t>Čz6 : 2*(1,8+2,5)</t>
  </si>
  <si>
    <t>776976101R001</t>
  </si>
  <si>
    <t>Rám pro zapuštění z Al profilů L</t>
  </si>
  <si>
    <t>Čz1 : 2*(2,05+1,2)*2</t>
  </si>
  <si>
    <t>Čz2 : 2*(1,0+1,0)*1</t>
  </si>
  <si>
    <t>28412303R</t>
  </si>
  <si>
    <t>podlahovina PVC v rolích; š = 2 000,0 mm; l = 25 000 mm; tl. 2,00 mm; homogenní; povrch. úprava, polyuretan; protiskluzná; oblast komerční, průmyslová</t>
  </si>
  <si>
    <t>sokl : 194,1*0,12</t>
  </si>
  <si>
    <t>podlaha : 255,9*1,1</t>
  </si>
  <si>
    <t>998776202R00</t>
  </si>
  <si>
    <t>Přesun hmot pro podlahy povlakové, výšky do 12 m</t>
  </si>
  <si>
    <t>781101111R00</t>
  </si>
  <si>
    <t>Příprava podkladu před provedením obkladu vyrovnání podkladu maltou ze SMS tl. do 7 mm</t>
  </si>
  <si>
    <t>30% z plochy (staré omítky) : 136,5945*0,3</t>
  </si>
  <si>
    <t>781101210R00</t>
  </si>
  <si>
    <t>Příprava podkladu pod obklady penetrace podkladu pod obklady</t>
  </si>
  <si>
    <t>781419705R00</t>
  </si>
  <si>
    <t>Montáž obkladů vnitřních z obkládaček pórovinových příplatky k položkám montáže obkladů vnitřních z, obkladaček pórovinových příplatek za spárovací hmotu - plošně</t>
  </si>
  <si>
    <t>781230121R001</t>
  </si>
  <si>
    <t>Obkládání stěn vnitř.keram. do tmele do 300x300 mm, skládané do vzoru</t>
  </si>
  <si>
    <t>S102 : 1,425*2</t>
  </si>
  <si>
    <t>S103 : 1,5*2</t>
  </si>
  <si>
    <t>S105 : 6,0*2-1,4*2</t>
  </si>
  <si>
    <t>S106 : 8,9*2-1,4*3-0,9*0,6+(0,9+2*0,6)*0,2</t>
  </si>
  <si>
    <t>S107 : 4,5*2-1,4</t>
  </si>
  <si>
    <t>S108 : 4,5*2-1,4-0,9*0,6+(0,9+2*0,6)*0,2</t>
  </si>
  <si>
    <t>S109 : 11,4*2-1,4*3-0,6*0,6+(3*0,6)*0,2</t>
  </si>
  <si>
    <t>S110 : 2*4,5*2-1,4*2-0,9*0,6+(0,9+2*0,6)*0,2</t>
  </si>
  <si>
    <t>S111 : 9,1*2-1,8</t>
  </si>
  <si>
    <t>S114 : (0,65+1,8)*2</t>
  </si>
  <si>
    <t>N136 : 8,7*2-1,8</t>
  </si>
  <si>
    <t>N137 : 7,7*2-1,4*3</t>
  </si>
  <si>
    <t>N138 : 4,5*2-1,4</t>
  </si>
  <si>
    <t>N139 : 4,6*2-1,4</t>
  </si>
  <si>
    <t>S205 : (0,65+1,8+0,65)*2</t>
  </si>
  <si>
    <t>S208 : 5,9*2-1,4*2</t>
  </si>
  <si>
    <t>S209 : 8,8*2-0,9*0,6+(0,9+2*0,6)*0,2</t>
  </si>
  <si>
    <t>S210 : 2*4,5*2-1,4*2-0,9*0,6+(0,9+2*0,6)*0,2</t>
  </si>
  <si>
    <t>S211 : 12,2*2-1,4*3-0,6*0,6+(3*0,6)*0,2</t>
  </si>
  <si>
    <t>S212 : 2*4,5*2-1,4-0,9*0,6+(0,9+2*0,6)*0,2</t>
  </si>
  <si>
    <t>S213 : 9,1*2-1,4</t>
  </si>
  <si>
    <t>S214 : 7,6*2-1,4*3</t>
  </si>
  <si>
    <t>S215 : 6,5*2-1,4-0,6*0,6+(3*0,6)*0,2</t>
  </si>
  <si>
    <t>S216 : 6,5*2-1,4-0,6*0,6+(3*0,6)*0,2</t>
  </si>
  <si>
    <t>S217 : (0,65+1,8)*2</t>
  </si>
  <si>
    <t>S302 : 3,45*2</t>
  </si>
  <si>
    <t>S303 : 1,5*2</t>
  </si>
  <si>
    <t>S304 : 1,5*2</t>
  </si>
  <si>
    <t>58582138.AR</t>
  </si>
  <si>
    <t>tmel cementový; lepicí; pro interiér i exteriér; přilnavost k materiálům kamenina, keram. obklady,, dlažby</t>
  </si>
  <si>
    <t xml:space="preserve">  cca 4kg/m2 : 40,9783*4</t>
  </si>
  <si>
    <t>balení á 25 kg : 175</t>
  </si>
  <si>
    <t>597813663R1</t>
  </si>
  <si>
    <t>Obkládačka žíhaná barevná 20x25 cm</t>
  </si>
  <si>
    <t>294,03*1,1</t>
  </si>
  <si>
    <t>998781202R00</t>
  </si>
  <si>
    <t>Přesun hmot pro obklady keramické, výšky do 12 m</t>
  </si>
  <si>
    <t>713511321R00</t>
  </si>
  <si>
    <t>Izolace tepelné protipožárním nástřikem Nátěr protipožární dřeva stupeň hořlavosti C1</t>
  </si>
  <si>
    <t>Sloupky : 10*3,2*4*0,18*1,1</t>
  </si>
  <si>
    <t>Vzpěry : 20*2,0*4*0,12*1,1</t>
  </si>
  <si>
    <t>Kleštiny : 50*7,0*2*(0,08+0,12)*1,1</t>
  </si>
  <si>
    <t>50*0,5*2*(0,08+0,12)*1,1</t>
  </si>
  <si>
    <t>783921800T00</t>
  </si>
  <si>
    <t>Nátěr syntetický zárubní 2x</t>
  </si>
  <si>
    <t>Položka pořadí 150 : 39,00000</t>
  </si>
  <si>
    <t>Položka pořadí 151 : 5,00000</t>
  </si>
  <si>
    <t>783222100R00</t>
  </si>
  <si>
    <t>Nátěry kov.stavebních doplňk.konstrukcí syntetické dvojnásobné,</t>
  </si>
  <si>
    <t>K1 : 21*4*0,08*1,1</t>
  </si>
  <si>
    <t>K2 : 2*4*0,08*1,1</t>
  </si>
  <si>
    <t>K3 : 14*4*0,1*1,1</t>
  </si>
  <si>
    <t>K4 : 20*4*0,1*1,1</t>
  </si>
  <si>
    <t>Ocelový nosník pro osazení pozednice - součást věnce (IPE 180) : 0,6*30*0,698*1,1</t>
  </si>
  <si>
    <t>PT-01 (I 240) : 6,4*14*0,845*1,1</t>
  </si>
  <si>
    <t>PT-02 (UPE 200) : 6,4*26*0,671*1,1</t>
  </si>
  <si>
    <t>PT-03 (IPE 240) : 6,4*12*0,922*1,1</t>
  </si>
  <si>
    <t>PT-04 (IPE 200) : 6,4*2*0,768*1,1</t>
  </si>
  <si>
    <t>PV-01 (I 140) : 1,8*17*0,506*1,1</t>
  </si>
  <si>
    <t>PV-02 (I 140) : 2,3*2*0,506*1,1</t>
  </si>
  <si>
    <t>PV-03 (I 140) : 1,6*1*0,506*1,1</t>
  </si>
  <si>
    <t>PN-01 (UPE 270) : 6,5*2*0,881*1,1</t>
  </si>
  <si>
    <t>PN-02 (I 280) : 4,9*1*0,968*1,1</t>
  </si>
  <si>
    <t>S-01 (IPE 180) : 0,3*27*0,698*1,1</t>
  </si>
  <si>
    <t>SS-01 (IPE 160) : 2,8*2*0,623*1,1</t>
  </si>
  <si>
    <t>SS-01 (IPE 160) : 4,6*2*0,623*1,1</t>
  </si>
  <si>
    <t>U280 : 4*3,1*0,891*1,1</t>
  </si>
  <si>
    <t>P8-100x720 : (5*2)*0,72*0,1*2*1,2</t>
  </si>
  <si>
    <t>Sloupky HEB 120 - 2400 mm : 2,4*5*0,686*1,1</t>
  </si>
  <si>
    <t>P10-300x300 : 4*0,3*0,3*2*1,2</t>
  </si>
  <si>
    <t>2x U120 - 1500 mm : 1,5*2*0,429*1,1</t>
  </si>
  <si>
    <t>P10-300x300 : 0,3*0,3*2*1,2</t>
  </si>
  <si>
    <t xml:space="preserve">PŘEKLADY : </t>
  </si>
  <si>
    <t>2NP - 2xU120 sloupek : 2*1,5*0,429*1,1</t>
  </si>
  <si>
    <t>2NP - HEB 180 : 2*3,5*1,04*1,1</t>
  </si>
  <si>
    <t>2NP - UPE 270 : 2*5*0,881*1,1</t>
  </si>
  <si>
    <t>1NP - 50/50/5 délka 1,0 m : 2*4*1,0*0,196*1,1</t>
  </si>
  <si>
    <t>1NP - 80/80/5 délka 1,2 m : 2*1,2*0,314*1,1</t>
  </si>
  <si>
    <t>784450021RA0</t>
  </si>
  <si>
    <t>Malby z malířských směsí disperzní, penetrace jednonásobná, malba dvojnásobná, v barvě</t>
  </si>
  <si>
    <t>POL2_7</t>
  </si>
  <si>
    <t xml:space="preserve">SDK, podhledy : </t>
  </si>
  <si>
    <t>Položka pořadí 48 : 487,84000</t>
  </si>
  <si>
    <t>Položka pořadí 51 : 101,96000*2</t>
  </si>
  <si>
    <t>Položka pořadí 52 : 30,40000</t>
  </si>
  <si>
    <t>Položka pořadí 77 : 39,00000</t>
  </si>
  <si>
    <t>Položka pořadí 78 : 15,00000</t>
  </si>
  <si>
    <t>Položka pořadí 79 : 63,60000</t>
  </si>
  <si>
    <t>Položka pořadí 82 : 195,98000</t>
  </si>
  <si>
    <t>Položka pořadí 83 : 194,84000</t>
  </si>
  <si>
    <t>Položka pořadí 84 : 7,20000</t>
  </si>
  <si>
    <t>Položka pořadí 85 : 139,00000</t>
  </si>
  <si>
    <t xml:space="preserve">  Štuková vrtstva : </t>
  </si>
  <si>
    <t xml:space="preserve">  S114 : (12,3+0,3)*3,1</t>
  </si>
  <si>
    <t xml:space="preserve">  S203 : 6*3,0</t>
  </si>
  <si>
    <t xml:space="preserve">  S204 : 6*3,0</t>
  </si>
  <si>
    <t xml:space="preserve">  S217 : (6+6)*3,0</t>
  </si>
  <si>
    <t xml:space="preserve">  S304 : 12,3*5/2</t>
  </si>
  <si>
    <t xml:space="preserve">  S305 : 12,3*5/2</t>
  </si>
  <si>
    <t xml:space="preserve">    (1,1+2*2,25)*0,3</t>
  </si>
  <si>
    <t xml:space="preserve">  Nová štuková omítka : </t>
  </si>
  <si>
    <t xml:space="preserve">  S101 : 3*(4,35+3)-11,9*2,45</t>
  </si>
  <si>
    <t xml:space="preserve">  S102 : 3*(2*6)</t>
  </si>
  <si>
    <t xml:space="preserve">  S103 : 3*(3*6)</t>
  </si>
  <si>
    <t xml:space="preserve">  S104 : 3*(1,35+0,15+2,2+0,15+1,675+2*1,5)</t>
  </si>
  <si>
    <t xml:space="preserve">  S105 : 1*6</t>
  </si>
  <si>
    <t xml:space="preserve">  S106 : 1*(2,9+1,675+2,9)</t>
  </si>
  <si>
    <t xml:space="preserve">  S107 : 1*4,5</t>
  </si>
  <si>
    <t xml:space="preserve">  S108 : 1*(0,9+1,35+0,9)</t>
  </si>
  <si>
    <t xml:space="preserve">  S109 : 1*(4,4+1,35+4,4+0,4)</t>
  </si>
  <si>
    <t xml:space="preserve">  S110 : 1*4,5+1*(0,9+1,35*2)</t>
  </si>
  <si>
    <t xml:space="preserve">  S111 : 1*9,1</t>
  </si>
  <si>
    <t xml:space="preserve">  S113 : 3*(2,5+2,65)</t>
  </si>
  <si>
    <t xml:space="preserve">  S114 : 1,7*2,575+2,4*2,575+0,65*2+3*3,1+3*(2,65+2,8)</t>
  </si>
  <si>
    <t xml:space="preserve">  N134 : 3*(1,6+1,6+1,975+1,5+2,9+1,625+1,6+1,55+2,9)</t>
  </si>
  <si>
    <t xml:space="preserve">  N135 : 3*7,9</t>
  </si>
  <si>
    <t xml:space="preserve">  N136 : 1*8,7</t>
  </si>
  <si>
    <t xml:space="preserve">  N137 : 1*7,7</t>
  </si>
  <si>
    <t xml:space="preserve">  N138 : 1*4,5</t>
  </si>
  <si>
    <t xml:space="preserve">  N139 : 1*4,6</t>
  </si>
  <si>
    <t xml:space="preserve">  N140 : 2,5*13,7</t>
  </si>
  <si>
    <t xml:space="preserve">  S201a : 1*2,1</t>
  </si>
  <si>
    <t xml:space="preserve">  S201b : 2,9*1,5</t>
  </si>
  <si>
    <t xml:space="preserve">  S202 : 2,9*1,85</t>
  </si>
  <si>
    <t xml:space="preserve">  S205 : 2,9*(0,65+6)+1*2,1</t>
  </si>
  <si>
    <t xml:space="preserve">  S206 : 2,9*(3,1+2*1,5)</t>
  </si>
  <si>
    <t xml:space="preserve">  S207 : 2,9*(4,35+3,25)</t>
  </si>
  <si>
    <t xml:space="preserve">  S209 : 1*0,9</t>
  </si>
  <si>
    <t xml:space="preserve">  S211 : 0,9*2,35</t>
  </si>
  <si>
    <t xml:space="preserve">  S213 : 0,9*(2,35+1)</t>
  </si>
  <si>
    <t xml:space="preserve">  S217 : 2,9*(6*2+0,65*2)</t>
  </si>
  <si>
    <t xml:space="preserve">  N219 : 2,9*18,2</t>
  </si>
  <si>
    <t xml:space="preserve">  S302 : 1*2,875</t>
  </si>
  <si>
    <t xml:space="preserve">  S303 : 1*(11,725+18,1)+((5,8/2)*12,3)</t>
  </si>
  <si>
    <t xml:space="preserve">  S304 : 1*(4,2+4,2)</t>
  </si>
  <si>
    <t xml:space="preserve">  S305 : (5,8/2)*12,3</t>
  </si>
  <si>
    <t xml:space="preserve">  Opravená štuková omítka : </t>
  </si>
  <si>
    <t xml:space="preserve">  S102 : 3*(2*3,275)</t>
  </si>
  <si>
    <t xml:space="preserve">  S103 : 3*(2*11,525+2*6+2*7,275+6)</t>
  </si>
  <si>
    <t xml:space="preserve">  S104 : 3*(1,35+0,15+2,2+0,15+1,675)</t>
  </si>
  <si>
    <t xml:space="preserve">  S106 : 1*1,675</t>
  </si>
  <si>
    <t xml:space="preserve">  S108 : 1*1,35</t>
  </si>
  <si>
    <t xml:space="preserve">  S109 : 1*0,95</t>
  </si>
  <si>
    <t xml:space="preserve">  S110 : 1*1,35</t>
  </si>
  <si>
    <t xml:space="preserve">  S112 : 3,4*12,1</t>
  </si>
  <si>
    <t xml:space="preserve">  S114 : 3*(3,15+9,65+6,825)</t>
  </si>
  <si>
    <t xml:space="preserve">  S201a : 2,9*23,2</t>
  </si>
  <si>
    <t xml:space="preserve">  S201b : 2,9*(9,025*2+1,5)</t>
  </si>
  <si>
    <t xml:space="preserve">  S202 : 2,9*(1,85+2*3,45)</t>
  </si>
  <si>
    <t xml:space="preserve">  S203 : 2,9*(6*2+4,35)</t>
  </si>
  <si>
    <t xml:space="preserve">  S204 : 2,9*(2*7,425)</t>
  </si>
  <si>
    <t xml:space="preserve">  S205 : 2,9*(2*14,825)</t>
  </si>
  <si>
    <t xml:space="preserve">  S206 : 2,9*3,1</t>
  </si>
  <si>
    <t xml:space="preserve">  S207 : 2,9*(1,95+4,35+5,2)</t>
  </si>
  <si>
    <t xml:space="preserve">  S208 : 0,9*5,9</t>
  </si>
  <si>
    <t xml:space="preserve">  S209 : 0,9*8,8</t>
  </si>
  <si>
    <t xml:space="preserve">  S210 : 0,9*4,5*2</t>
  </si>
  <si>
    <t xml:space="preserve">  S211 : 0,9*12,2</t>
  </si>
  <si>
    <t xml:space="preserve">  S212 : 0,9*4,5*2</t>
  </si>
  <si>
    <t xml:space="preserve">  S213 : 0,9*(2,15*2+1,35)</t>
  </si>
  <si>
    <t xml:space="preserve">  S214 : 0,9*(4*1,9)</t>
  </si>
  <si>
    <t xml:space="preserve">  S215 : 0,9*6,5</t>
  </si>
  <si>
    <t xml:space="preserve">  S216 : 0,9*6,5</t>
  </si>
  <si>
    <t xml:space="preserve">  S217 : 2,9*(5,75*2+1,075*2+0,875*2)</t>
  </si>
  <si>
    <t>STĚNY - BARVA 50% : 1596,0525*0,5</t>
  </si>
  <si>
    <t>784450080TA0</t>
  </si>
  <si>
    <t>Malba omyvatelná fasádní, penetrace1x, barevná 2x</t>
  </si>
  <si>
    <t xml:space="preserve">m2    </t>
  </si>
  <si>
    <t>STĚNY - BAREVNÁ OMYVATELNÁ (50%) : 1596,0525*0,5</t>
  </si>
  <si>
    <t>796021012VC0</t>
  </si>
  <si>
    <t>D+M šatní lavice s věšáky š.400 mm, viz PD - Vybavení</t>
  </si>
  <si>
    <t>ŠaL : 21</t>
  </si>
  <si>
    <t>796021014VC0</t>
  </si>
  <si>
    <t>D+M dávkovač mýdla, nerez, 1l, viz PD - Vybavení</t>
  </si>
  <si>
    <t>796021015VC0</t>
  </si>
  <si>
    <t>D+M zásobník na papírové ručníky, nerez, viz PD - Vybavení</t>
  </si>
  <si>
    <t>796021016VC0</t>
  </si>
  <si>
    <t>D+M odpadkový koš na papírové ručníky, drátěný, 30l, viz PD - Vybavení</t>
  </si>
  <si>
    <t>796021017VC0</t>
  </si>
  <si>
    <t>D+M odpadkový koš, drátěný 19l, viz PD - Vybavení</t>
  </si>
  <si>
    <t>796021018VC0</t>
  </si>
  <si>
    <t>D+M nádoby na tříděný odpad, plech, 45l, viz PD - Vybavení</t>
  </si>
  <si>
    <t>796021019VC0</t>
  </si>
  <si>
    <t>D+M kancelářská kuchyňka 1800x600x1850 mm, viz PD - Vybavení</t>
  </si>
  <si>
    <t>Kuch : 3</t>
  </si>
  <si>
    <t>796021020VC0</t>
  </si>
  <si>
    <t>D+M kuchyňská linka s horními skříňkami 2200x600 mm, viz PD - Vybavení</t>
  </si>
  <si>
    <t>Dř : 1</t>
  </si>
  <si>
    <t>154110800</t>
  </si>
  <si>
    <t>profil ocel L rovnoramenný 20x20x2 mm</t>
  </si>
  <si>
    <t>210010001</t>
  </si>
  <si>
    <t>Montáž trubek plastových ohebných D 11 a 13,5 mm uložených pod omítku</t>
  </si>
  <si>
    <t>210010002</t>
  </si>
  <si>
    <t>Montáž trubek plastových ohebných D 16 mm uložených pod omítku</t>
  </si>
  <si>
    <t>210010003</t>
  </si>
  <si>
    <t>Montáž trubek plastových ohebných D 23 mm uložených pod omítku</t>
  </si>
  <si>
    <t>210010005</t>
  </si>
  <si>
    <t>Montáž trubek plastových ohebných D 36 mm uložených pod omítku</t>
  </si>
  <si>
    <t>210010301</t>
  </si>
  <si>
    <t>Montáž krabic přístrojových zapuštěných plastových kruhových KU 68/1, KU68/1301, KP67, KP68/2</t>
  </si>
  <si>
    <t>210010321</t>
  </si>
  <si>
    <t>Montáž rozvodek zapuštěných plastových kruhových KU68-1903/KO, KR97/KO97V</t>
  </si>
  <si>
    <t>210020301</t>
  </si>
  <si>
    <t>Montáž žlabů kovových šířky do 50 mm bez víka</t>
  </si>
  <si>
    <t>210020306</t>
  </si>
  <si>
    <t>Montáž žlabů kovových šířky do 125 mm bez víka</t>
  </si>
  <si>
    <t>210020651</t>
  </si>
  <si>
    <t>Montáž se zhotovením konstrukce pro upevnění přístrojů do 5 kg</t>
  </si>
  <si>
    <t>210021051</t>
  </si>
  <si>
    <t>Montáž příchytek dřevěných nebo plastových do 4 otvorů</t>
  </si>
  <si>
    <t>210100001</t>
  </si>
  <si>
    <t>Ukončení vodičů v rozváděči nebo na přístroji včetně zapojení průřezu žíly do 2,5 mm2</t>
  </si>
  <si>
    <t>210100004</t>
  </si>
  <si>
    <t>Ukončení vodičů v rozváděči nebo na přístroji včetně zapojení průřezu žíly do 25 mm2</t>
  </si>
  <si>
    <t>210100349</t>
  </si>
  <si>
    <t>Ukončení kabelů a vodičů koncovkou ucpávkovou do 4 žil do 1 kV s jednoduchým nástavcem do P 13,5</t>
  </si>
  <si>
    <t>210100351</t>
  </si>
  <si>
    <t>Ukončení kabelů a vodičů koncovkou ucpávkovou do 4 žil do 1 kV s jednoduchým nástavcem do P 21</t>
  </si>
  <si>
    <t>210100352</t>
  </si>
  <si>
    <t>Ukončení kabelů a vodičů koncovkou ucpávkovou do 4 žil do 1 kV s jednoduchým nástavcem do P 36</t>
  </si>
  <si>
    <t>210110001</t>
  </si>
  <si>
    <t>Montáž nástěnný vypínač nn jednopólový pro prostředí základní nebo vlhké</t>
  </si>
  <si>
    <t>210110003</t>
  </si>
  <si>
    <t>Montáž nástěnný přepínač nn 5-sériový pro prostředí základní nebo vlhké</t>
  </si>
  <si>
    <t>210110004</t>
  </si>
  <si>
    <t>Montáž nástěnný přepínač nn 6-střídavý pro prostředí základní nebo vlhké</t>
  </si>
  <si>
    <t>210110005</t>
  </si>
  <si>
    <t>Montáž nástěnný přepínač nn 7-křížový pro prostředí základní nebo vlhké</t>
  </si>
  <si>
    <t>210110019</t>
  </si>
  <si>
    <t>Montáž nástěnných čidel pohybu pro prostředí základní nebo vlhké</t>
  </si>
  <si>
    <t>210110144</t>
  </si>
  <si>
    <t>Montáž ovladač nn 1/0So -zapínací s orientační doutnavkou bezšroubové připojení</t>
  </si>
  <si>
    <t>210111042</t>
  </si>
  <si>
    <t>Montáž zásuvka (polo)zapuštěná bezšroubové připojení 2P+PE</t>
  </si>
  <si>
    <t>210111043</t>
  </si>
  <si>
    <t>Montáž zásuvka (polo)zapuštěná bezšroubové připojení 2x (2P + PE) dvojnásobná</t>
  </si>
  <si>
    <t>210111044SPD3</t>
  </si>
  <si>
    <t>Montáž zásuvka (polo)zapuštěná bezšroubové připojení 2x (2P + PE) s přepěťovou ochranou</t>
  </si>
  <si>
    <t>210111052</t>
  </si>
  <si>
    <t>Montáž zásuvka bezšroubové připojení 2P+PE, IP44</t>
  </si>
  <si>
    <t>210113013S</t>
  </si>
  <si>
    <t>Montáž a dodávka pohonu otvírání oken, včetně ovládače</t>
  </si>
  <si>
    <t>210150171PIS</t>
  </si>
  <si>
    <t>Montáž napaječe pisoárů a sprch</t>
  </si>
  <si>
    <t>210190003</t>
  </si>
  <si>
    <t>Montáž rozvodnic běžných oceloplechových nebo plastových do 100 kg</t>
  </si>
  <si>
    <t>210201045s</t>
  </si>
  <si>
    <t>Montáž svítidel diodových - technologie LED</t>
  </si>
  <si>
    <t>210220001</t>
  </si>
  <si>
    <t>Montáž uzemňovacího vedení vodičů FeZn pomocí svorek na povrchu páskou do 120 mm2</t>
  </si>
  <si>
    <t>210220002</t>
  </si>
  <si>
    <t>Montáž uzemňovacích vedení vodičů FeZn pomocí svorek na povrchu drátem nebo lanem do 10 mm</t>
  </si>
  <si>
    <t>210220101</t>
  </si>
  <si>
    <t>Montáž hromosvodného vedení svodových vodičů s podpěrami průměru do 10 mm</t>
  </si>
  <si>
    <t>210220212</t>
  </si>
  <si>
    <t>Montáž tyčí jímacích délky do 3 m</t>
  </si>
  <si>
    <t>210220301</t>
  </si>
  <si>
    <t>Montáž svorek hromosvodných typu SS, SR 03 se 2 šrouby</t>
  </si>
  <si>
    <t>210220302</t>
  </si>
  <si>
    <t>Montáž svorek hromosvodných typu ST, SJ, SK, SZ, SR 01, 02 se 3 a více šrouby</t>
  </si>
  <si>
    <t>210220361</t>
  </si>
  <si>
    <t>Montáž tyčí zemnicích délky do 2 m</t>
  </si>
  <si>
    <t>210220372</t>
  </si>
  <si>
    <t>Montáž ochranných prvků - úhelníků nebo trubek do zdiva</t>
  </si>
  <si>
    <t>210220401</t>
  </si>
  <si>
    <t>Montáž vedení hromosvodné - štítků k označení svodů</t>
  </si>
  <si>
    <t>210270001</t>
  </si>
  <si>
    <t>Montáž protipožárních kabelových ucpávek</t>
  </si>
  <si>
    <t>210280003</t>
  </si>
  <si>
    <t>Zkoušky a prohlídky el rozvodů a zařízení celková prohlídka pro objem mtž prací do 1 000 000 Kč</t>
  </si>
  <si>
    <t>210280010</t>
  </si>
  <si>
    <t>Příplatek k celkové prohlídce za dalších i započatých 500 000 Kč přes 1 000 000 Kč</t>
  </si>
  <si>
    <t>210280211</t>
  </si>
  <si>
    <t>Měření zemních odporů zemniče prvního nebo samostatného</t>
  </si>
  <si>
    <t>210280215</t>
  </si>
  <si>
    <t>Připlatek k měření zemních odporů prvního zemniče za každý další zemnič v síti</t>
  </si>
  <si>
    <t>210800003</t>
  </si>
  <si>
    <t>Montáž měděných vodičů CYY 4 mm2 pod omítku ve stěně</t>
  </si>
  <si>
    <t>210800005</t>
  </si>
  <si>
    <t>Montáž měděných vodičů CYY 10 mm2 pod omítku ve stěně</t>
  </si>
  <si>
    <t>210800105</t>
  </si>
  <si>
    <t>Montáž měděných kabelů CYKY,CYBY,CYMY,NYM,CYKYLS,CYKYLo 3x1,5 mm2 uložených pod omítku ve stěně</t>
  </si>
  <si>
    <t>210800106</t>
  </si>
  <si>
    <t>Montáž měděných kabelů CYKY,CYBY,CYMY,NYM,CYKYLS,CYKYLo 3x2,5 mm2 uložených pod omítku ve stěně</t>
  </si>
  <si>
    <t>210800116</t>
  </si>
  <si>
    <t>Montáž měděných kabelů CYKY,CYBY,CYMY,NYM,CYKYLS,CYKYLo 5x2,5 mm2 uložených pod omítku ve stěně</t>
  </si>
  <si>
    <t>210810109</t>
  </si>
  <si>
    <t>Montáž měděných kabelů CYKY, NYM, NYY, YSLY 1 kV 4x25 mm2 uložených pevně</t>
  </si>
  <si>
    <t>341110300</t>
  </si>
  <si>
    <t>kabel silový s Cu jádrem CYKY 3x1,5 mm2</t>
  </si>
  <si>
    <t>341110360</t>
  </si>
  <si>
    <t>kabel silový s Cu jádrem CYKY 3x2,5 mm2</t>
  </si>
  <si>
    <t>341110940</t>
  </si>
  <si>
    <t>kabel silový s Cu jádrem CYKY 5x2,5 mm2</t>
  </si>
  <si>
    <t>341116100</t>
  </si>
  <si>
    <t>kabel silový s Cu jádrem 1-CYKY 4x25 mm2</t>
  </si>
  <si>
    <t>341413040</t>
  </si>
  <si>
    <t>vodič silový s Cu jádrem CYY 10 mm2</t>
  </si>
  <si>
    <t>341421560</t>
  </si>
  <si>
    <t>vodič silový s Cu jádrem CYA H07 V-K 4 mm2</t>
  </si>
  <si>
    <t>345355150</t>
  </si>
  <si>
    <t>spínač jednopólový 10A, bílý</t>
  </si>
  <si>
    <t>345355150PIR</t>
  </si>
  <si>
    <t>spínač pohybový PIR, 10A, 360°</t>
  </si>
  <si>
    <t>345355550</t>
  </si>
  <si>
    <t>spínač řazení 6 10A, bílý</t>
  </si>
  <si>
    <t>345355750</t>
  </si>
  <si>
    <t>spínač řazení 5 10A, bílý</t>
  </si>
  <si>
    <t>345357130</t>
  </si>
  <si>
    <t>spínač řazení 7 10A, bílý</t>
  </si>
  <si>
    <t>345358020</t>
  </si>
  <si>
    <t>ovladač zapínací tlačítkový s orientační doutnavkou, velkoplošný 10A</t>
  </si>
  <si>
    <t>345551030</t>
  </si>
  <si>
    <t>zásuvka 1násobná 16A, bílá</t>
  </si>
  <si>
    <t>345551150</t>
  </si>
  <si>
    <t>zásuvka 1násobná 16A, IP44</t>
  </si>
  <si>
    <t>345551220</t>
  </si>
  <si>
    <t>zásuvka 2násobná 16A, bílá</t>
  </si>
  <si>
    <t>345551230SPD3</t>
  </si>
  <si>
    <t>zásuvka 2násobná 16A, bílá, spřepěťovou ochranou</t>
  </si>
  <si>
    <t>345710610</t>
  </si>
  <si>
    <t>trubka elektroinstalační ohebná D 13,5 mm</t>
  </si>
  <si>
    <t>345710620</t>
  </si>
  <si>
    <t>trubka elektroinstalační ohebná D 16 mm</t>
  </si>
  <si>
    <t>345710630</t>
  </si>
  <si>
    <t>trubka elektroinstalační ohebná D 23 mm</t>
  </si>
  <si>
    <t>345710650</t>
  </si>
  <si>
    <t>trubka elektroinstalační ohebná D 36 mm</t>
  </si>
  <si>
    <t>345715630</t>
  </si>
  <si>
    <t>rozvodka krabicová z PH KR 97/5</t>
  </si>
  <si>
    <t>345717920</t>
  </si>
  <si>
    <t>příchytka kabelová</t>
  </si>
  <si>
    <t>tis kus</t>
  </si>
  <si>
    <t>345754910</t>
  </si>
  <si>
    <t>žlab kabelový pozinkovaný 2m/ks 50mm</t>
  </si>
  <si>
    <t>345754930</t>
  </si>
  <si>
    <t>žlab kabelový pozinkovaný 2m/ks 100x125</t>
  </si>
  <si>
    <t>345755170</t>
  </si>
  <si>
    <t>koleno žlabu pozinkované  90x50</t>
  </si>
  <si>
    <t>345755200</t>
  </si>
  <si>
    <t>koleno žlabu pozinkované 90x100x125</t>
  </si>
  <si>
    <t>345755360</t>
  </si>
  <si>
    <t>T-kus pozinkovaný 100x125</t>
  </si>
  <si>
    <t>345755460</t>
  </si>
  <si>
    <t>spojka pro žlab pozinkovaná 50mm</t>
  </si>
  <si>
    <t>345755470</t>
  </si>
  <si>
    <t>spojka pro žlab pozinkovaná 100</t>
  </si>
  <si>
    <t>3481211A1</t>
  </si>
  <si>
    <t>svítidlo LED interiérové - typ A1</t>
  </si>
  <si>
    <t>3481211C1</t>
  </si>
  <si>
    <t>svítidlo LED interiérové - typ C1</t>
  </si>
  <si>
    <t>3481211C3p</t>
  </si>
  <si>
    <t>svítidlo LED interiérové - typ C3p</t>
  </si>
  <si>
    <t>3481211C4</t>
  </si>
  <si>
    <t>svítidlo LED interiérové - typ C4</t>
  </si>
  <si>
    <t>3481211C4p</t>
  </si>
  <si>
    <t>svítidlo LED interiérové - typ C4p</t>
  </si>
  <si>
    <t>3481211C5</t>
  </si>
  <si>
    <t>svítidlo LED interiérové - typ C5</t>
  </si>
  <si>
    <t>3481211D</t>
  </si>
  <si>
    <t>svítidlo LED downlight - typ D</t>
  </si>
  <si>
    <t>3481211F1</t>
  </si>
  <si>
    <t>svítidlo LED interiérové - typ F1</t>
  </si>
  <si>
    <t>3481211I</t>
  </si>
  <si>
    <t>svítidlo LED interiérové - kruhové - typ I</t>
  </si>
  <si>
    <t>3481211L1</t>
  </si>
  <si>
    <t>svítidlo LED průmyslové - typ L1</t>
  </si>
  <si>
    <t>3481211L2</t>
  </si>
  <si>
    <t>svítidlo LED průmyslové - typ L2</t>
  </si>
  <si>
    <t>3481211L3</t>
  </si>
  <si>
    <t>svítidlo LED průmyslové - typ L3</t>
  </si>
  <si>
    <t>3481211M1</t>
  </si>
  <si>
    <t>svítidlo LED exteriérové - typ M1</t>
  </si>
  <si>
    <t>3481211M2</t>
  </si>
  <si>
    <t>reflektor LED exteriérový - typ M2</t>
  </si>
  <si>
    <t>3481211M3</t>
  </si>
  <si>
    <t>svítidlo LED exteriérové - typ M3</t>
  </si>
  <si>
    <t>3481211N</t>
  </si>
  <si>
    <t>svítidlo LED nouzové - typ N</t>
  </si>
  <si>
    <t>354410610</t>
  </si>
  <si>
    <t>tyč jímací s kovaným hrotem 2,0m</t>
  </si>
  <si>
    <t>354410720</t>
  </si>
  <si>
    <t>drát průměr 8 mm FeZn</t>
  </si>
  <si>
    <t>354410771</t>
  </si>
  <si>
    <t>drát průměr 10 mm AlMgSi</t>
  </si>
  <si>
    <t>bm</t>
  </si>
  <si>
    <t>354414150</t>
  </si>
  <si>
    <t>podpěra vedení do zdiva 150 mm</t>
  </si>
  <si>
    <t>354414700</t>
  </si>
  <si>
    <t>podpěra vedení pod taškovou krytinu 100 mm</t>
  </si>
  <si>
    <t>354418310</t>
  </si>
  <si>
    <t>úhelník ochranný OU 2.0 na ochranu svodu 2 m</t>
  </si>
  <si>
    <t>354418370</t>
  </si>
  <si>
    <t>držák ochranného úhelníku vrutem</t>
  </si>
  <si>
    <t>354418570s</t>
  </si>
  <si>
    <t>držák jímače</t>
  </si>
  <si>
    <t>354418600</t>
  </si>
  <si>
    <t>svorka SJ 1 k jímací tyči-4 šrouby</t>
  </si>
  <si>
    <t>354418750</t>
  </si>
  <si>
    <t>svorka křížová SK pro vodič D6-10 mm</t>
  </si>
  <si>
    <t>354418850</t>
  </si>
  <si>
    <t>svorka spojovací SS D8-10 mm</t>
  </si>
  <si>
    <t>354418950</t>
  </si>
  <si>
    <t>svorka připojovací SP1 k připojení kovových částí</t>
  </si>
  <si>
    <t>354419250</t>
  </si>
  <si>
    <t>svorka zkušební SZ pro lano D6-12 mm   FeZn</t>
  </si>
  <si>
    <t>354419860s</t>
  </si>
  <si>
    <t>svorka odbočovací a spojovací pro pásek 30x4 mm    FeZn</t>
  </si>
  <si>
    <t>354420620</t>
  </si>
  <si>
    <t>páska zemnící 30 x 4 mm FeZn</t>
  </si>
  <si>
    <t>354420900</t>
  </si>
  <si>
    <t>tyč zemnící ZT 2,0  2m, FeZn</t>
  </si>
  <si>
    <t>357112109</t>
  </si>
  <si>
    <t>hlavní rozváděč nové budovy RS1</t>
  </si>
  <si>
    <t>358200010PIS</t>
  </si>
  <si>
    <t>napájecí zdroj pisoárů 230VAC/24VDC</t>
  </si>
  <si>
    <t>552307001</t>
  </si>
  <si>
    <t>protipožární kabelová ucpávka</t>
  </si>
  <si>
    <t>735345120s</t>
  </si>
  <si>
    <t>označení čísla svodu</t>
  </si>
  <si>
    <t>345715110</t>
  </si>
  <si>
    <t>krabice přístrojová instalační KP 68/2</t>
  </si>
  <si>
    <t>220110153s</t>
  </si>
  <si>
    <t>Dodávka a instalace IP telefonního přístroje</t>
  </si>
  <si>
    <t>220110605</t>
  </si>
  <si>
    <t>Sestavení a montáž rozváděče RACK 19", 42U včetně PATCH panelů, prop. a přísl.</t>
  </si>
  <si>
    <t>220260022</t>
  </si>
  <si>
    <t>Montáž krabice pod omítku s vysekáním lůžka KP 68</t>
  </si>
  <si>
    <t>220260531</t>
  </si>
  <si>
    <t>Dodávka a montáž trubky elektroinstalační pod omítku nebo volně D 16</t>
  </si>
  <si>
    <t>220260533</t>
  </si>
  <si>
    <t>Dodávka a montáž trubky elektroinstalační pod omítku nebo volně D 29, včetně materiálu</t>
  </si>
  <si>
    <t>220260534</t>
  </si>
  <si>
    <t>Dodávka a montáž trubky elektroinstalační pod omítku nebo volně D 36, včetně materiálu</t>
  </si>
  <si>
    <t>220260535</t>
  </si>
  <si>
    <t>Dodávka a montáž trubky elektroinstalační pod omítku nebo volně D 48, včetně materiálu</t>
  </si>
  <si>
    <t>220280206s</t>
  </si>
  <si>
    <t>Montáž kabely bytové uložené pod omítku UTP 4 x 2 x 0,5 mm</t>
  </si>
  <si>
    <t>220280221s</t>
  </si>
  <si>
    <t>Montáž kabely bytové uložené pod omítku SYKFY 3 x 2 x 0,5 mm</t>
  </si>
  <si>
    <t>220300001</t>
  </si>
  <si>
    <t>Zhotovení formy kabelové délky do 0,5 m na kabel do 5x2</t>
  </si>
  <si>
    <t>220300702</t>
  </si>
  <si>
    <t>Ukončení stíněného kabelu v zařízení EZS a EPS do 5 P 0,5</t>
  </si>
  <si>
    <t>220300904</t>
  </si>
  <si>
    <t>Dodávka a montáž svorkovnice s vruty a páskem 2x10 svorek, včetně materiálu</t>
  </si>
  <si>
    <t>220320326</t>
  </si>
  <si>
    <t>Dodávka a montáž tabla do zdi IP vrátný se vzdáleným ovládáním zámku, vč. zámku</t>
  </si>
  <si>
    <t>220321421s</t>
  </si>
  <si>
    <t>Dodávka a montáž čidla EZS</t>
  </si>
  <si>
    <t>220321456s</t>
  </si>
  <si>
    <t>Dodávka a montáž ovládací klávesnice s LCD pro EZS</t>
  </si>
  <si>
    <t>220321712s</t>
  </si>
  <si>
    <t>Dodávka a montáž koncentrátoru EZS (8 vstupů čidel)</t>
  </si>
  <si>
    <t>220321780</t>
  </si>
  <si>
    <t>Dodávka a montáž sady pro nouzovou signalizaci - WC invalidé</t>
  </si>
  <si>
    <t>220490081s</t>
  </si>
  <si>
    <t>Dodávka a montáž zásuvky 2x RJ-45</t>
  </si>
  <si>
    <t>220700181</t>
  </si>
  <si>
    <t>Dodávka a montáž kabelu koaxiálního</t>
  </si>
  <si>
    <t>220700276</t>
  </si>
  <si>
    <t>Dodávka a montáž anténního zesilovače</t>
  </si>
  <si>
    <t>220700341</t>
  </si>
  <si>
    <t>Měření elektromagnetického pole - základní měření</t>
  </si>
  <si>
    <t>220730001</t>
  </si>
  <si>
    <t>Dodávka a montáž účastnické zásuvky STA</t>
  </si>
  <si>
    <t>220730156s</t>
  </si>
  <si>
    <t>Dodávka a montáž přijímací antény TV</t>
  </si>
  <si>
    <t>220730361</t>
  </si>
  <si>
    <t>Dodávka a montáž rozbočovače, odbočovače na body</t>
  </si>
  <si>
    <t>220730398</t>
  </si>
  <si>
    <t>Měření TV a R signálu při montáži STA</t>
  </si>
  <si>
    <t>220799REV</t>
  </si>
  <si>
    <t>Výchozí revize systémů slaboproudu</t>
  </si>
  <si>
    <t>kpl</t>
  </si>
  <si>
    <t>341210460</t>
  </si>
  <si>
    <t>kabel sdělovací s Cu jádrem SYKFY 3x2x0,5 mm</t>
  </si>
  <si>
    <t>341210460s</t>
  </si>
  <si>
    <t>kabel sdělovací s Cu jádrem UTP 4x2x0,5 mm</t>
  </si>
  <si>
    <t>330051001VC0</t>
  </si>
  <si>
    <t>D+M šikmá schodišťová plošina 1000x800 mm, č.1</t>
  </si>
  <si>
    <t>Parametry plošiny č. 1: : 1</t>
  </si>
  <si>
    <t xml:space="preserve">délka dráhy cca 19850 mm : </t>
  </si>
  <si>
    <t xml:space="preserve">1x 180° parkovací zatáčka v dolní zastávce : </t>
  </si>
  <si>
    <t xml:space="preserve">2x 180° zatáčka na mezipodestách : </t>
  </si>
  <si>
    <t xml:space="preserve">rozměr podlahy plošiny 1000 x 800 mm : </t>
  </si>
  <si>
    <t xml:space="preserve">2 zastávky : </t>
  </si>
  <si>
    <t xml:space="preserve">vnitřní provedení : </t>
  </si>
  <si>
    <t xml:space="preserve">dráha provedení nerez : </t>
  </si>
  <si>
    <t xml:space="preserve">pojezdová plošina s nástřikem barvy RAL 9006 (stříbrná s metalickým efektem) : </t>
  </si>
  <si>
    <t xml:space="preserve">rychlost 0,11m/s s pozvolným rozjezdem a dojezdem : </t>
  </si>
  <si>
    <t xml:space="preserve">plně automatické sklápění podlahy, bariér a nájezdů : </t>
  </si>
  <si>
    <t xml:space="preserve">nájezdy na plošinu : </t>
  </si>
  <si>
    <t xml:space="preserve">dotyková ovládací tlačítka na plošině : </t>
  </si>
  <si>
    <t xml:space="preserve">dálkové ovládače pro přivolání plošiny ze zastávek : </t>
  </si>
  <si>
    <t xml:space="preserve">pohon akumulátory DC 24V / 500W : </t>
  </si>
  <si>
    <t xml:space="preserve">inteligentní nabíjecí modul (1 x 230V) : </t>
  </si>
  <si>
    <t xml:space="preserve">nosnost standardně 225 kg : </t>
  </si>
  <si>
    <t>330051002VC0</t>
  </si>
  <si>
    <t>D+M šikmá schodišťová plošina 1000x800 mm, č.2</t>
  </si>
  <si>
    <t>Parametry plošiny č. 2: : 1</t>
  </si>
  <si>
    <t xml:space="preserve">délka dráhy cca 10200 mm : </t>
  </si>
  <si>
    <t xml:space="preserve">1x 90° parkovací zatáčka v dolní zastávce : </t>
  </si>
  <si>
    <t xml:space="preserve">1x 180° zatáčka na mezipodestě : </t>
  </si>
  <si>
    <t xml:space="preserve">2 nájezdy na plošinu : </t>
  </si>
  <si>
    <t xml:space="preserve">Celková : </t>
  </si>
  <si>
    <t>1201</t>
  </si>
  <si>
    <t>Nástřešní ventilátor v tichém provedení s parametry viz. TZ a příloha energie</t>
  </si>
  <si>
    <t>1202</t>
  </si>
  <si>
    <t>Tlumič hluku</t>
  </si>
  <si>
    <t>1203</t>
  </si>
  <si>
    <t>Odvodní distribuční prvky požadavky viz. TZ</t>
  </si>
  <si>
    <t>1250</t>
  </si>
  <si>
    <t>Tepelná izolace VZT potrubí ekv. min. rohož 100mm, krytá Al folií</t>
  </si>
  <si>
    <t>1260</t>
  </si>
  <si>
    <t>Montážní materiál</t>
  </si>
  <si>
    <t>1270</t>
  </si>
  <si>
    <t>SDK Obklad VZT potrubí</t>
  </si>
  <si>
    <t>1240</t>
  </si>
  <si>
    <t>Vzduchotechnické potrubí dle popisu viz. TZ</t>
  </si>
  <si>
    <t>1301</t>
  </si>
  <si>
    <t>1302</t>
  </si>
  <si>
    <t>Tlumič hluku potrubní</t>
  </si>
  <si>
    <t>1303</t>
  </si>
  <si>
    <t>sa</t>
  </si>
  <si>
    <t>1360</t>
  </si>
  <si>
    <t>1370</t>
  </si>
  <si>
    <t>1340</t>
  </si>
  <si>
    <t>2501</t>
  </si>
  <si>
    <t>Klimatizační zařízení split s nástěnnou vnitřní jednotkou s parametry viz. TZ a příloha energie</t>
  </si>
  <si>
    <t>2502</t>
  </si>
  <si>
    <t>Propojení vnitřní a venkovní jednotky</t>
  </si>
  <si>
    <t>2503</t>
  </si>
  <si>
    <t>Montážní materiál, konzola, plošina</t>
  </si>
  <si>
    <t>2570</t>
  </si>
  <si>
    <t>SDK Obklad potrubí</t>
  </si>
  <si>
    <t>2601</t>
  </si>
  <si>
    <t>2602</t>
  </si>
  <si>
    <t>2603</t>
  </si>
  <si>
    <t>Montážní materiál, konzola</t>
  </si>
  <si>
    <t>2670</t>
  </si>
  <si>
    <t>460030011</t>
  </si>
  <si>
    <t>Sejmutí drnu jakékoliv tloušťky</t>
  </si>
  <si>
    <t>460200293</t>
  </si>
  <si>
    <t>Hloubení kabelových nezapažených rýh ručně š 50 cm, hl 110 cm, v hornině tř 3</t>
  </si>
  <si>
    <t>460560293</t>
  </si>
  <si>
    <t>Zásyp rýh ručně šířky 50 cm, hloubky 110 cm, z horniny třídy 3</t>
  </si>
  <si>
    <t>460680581</t>
  </si>
  <si>
    <t>Vysekání rýh pro montáž trubek a kabelů v cihelných zdech hloubky do 3 cm a šířky do 3 cm</t>
  </si>
  <si>
    <t>460680582</t>
  </si>
  <si>
    <t>Vysekání rýh pro montáž trubek a kabelů v cihelných zdech hloubky do 3 cm a šířky do 5 cm</t>
  </si>
  <si>
    <t>460680584</t>
  </si>
  <si>
    <t>Vysekání rýh pro montáž trubek a kabelů v cihelných zdech hloubky do 3 cm a šířky do 10 cm</t>
  </si>
  <si>
    <t>460680585</t>
  </si>
  <si>
    <t>Vysekání rýh pro montáž trubek a kabelů v cihelných zdech hloubky do 3 cm a šířky do 15 cm</t>
  </si>
  <si>
    <t>460680594</t>
  </si>
  <si>
    <t>Vysekání rýh pro montáž trubek a kabelů v cihelných zdech hloubky do 5 cm a šířky do 10 cm</t>
  </si>
  <si>
    <t>460680605</t>
  </si>
  <si>
    <t>Vysekání rýh pro montáž trubek a kabelů v cihelných zdech hloubky do 7 cm a šířky do 15 cm</t>
  </si>
  <si>
    <t>460680613</t>
  </si>
  <si>
    <t>Vysekání rýh pro montáž trubek a kabelů v omítce vápenné a vápenocementové stěn šířky do 7 cm</t>
  </si>
  <si>
    <t>460680621</t>
  </si>
  <si>
    <t>Vysekání rýh pro montáž trubek a kabelů v omítce vápenné a vápenocementové stropů šířky do 3 cm</t>
  </si>
  <si>
    <t>460680622</t>
  </si>
  <si>
    <t>Vysekání rýh pro montáž trubek a kabelů v omítce vápenné a vápenocementové stropů šířky do 5 cm</t>
  </si>
  <si>
    <t>460710001</t>
  </si>
  <si>
    <t>Vyplnění a omítnutí rýh ve stropech hloubky do 3 cm a šířky do 3 cm</t>
  </si>
  <si>
    <t>460710012</t>
  </si>
  <si>
    <t>Vyplnění a omítnutí rýh ve stropech hloubky do 5 cm a šířky do 5 cm</t>
  </si>
  <si>
    <t>460710013</t>
  </si>
  <si>
    <t>Vyplnění a omítnutí rýh ve stropech hloubky do 5 cm a šířky do 7 cm</t>
  </si>
  <si>
    <t>460710014</t>
  </si>
  <si>
    <t>Vyplnění a omítnutí rýh ve stropech hloubky do 5 cm a šířky do 10 cm</t>
  </si>
  <si>
    <t>460710015</t>
  </si>
  <si>
    <t>Vyplnění a omítnutí rýh ve stropech hloubky do 5 cm a šířky do 15 cm</t>
  </si>
  <si>
    <t>979087112R00</t>
  </si>
  <si>
    <t>Nakládání suti na dopravní prostředky</t>
  </si>
  <si>
    <t>979011311R00</t>
  </si>
  <si>
    <t>Svislá doprava suti a vybouraných hmot shozem manipulace se sutí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</si>
  <si>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</si>
  <si>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</si>
  <si>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</si>
  <si>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</si>
  <si>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</si>
  <si>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</si>
  <si>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</si>
  <si>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</si>
  <si>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979990001R00</t>
  </si>
  <si>
    <t>Poplatek za skládku stavební suti</t>
  </si>
  <si>
    <t>979093111R00</t>
  </si>
  <si>
    <t>Uložení suti na skládku bez zhutnění</t>
  </si>
  <si>
    <t>1350</t>
  </si>
  <si>
    <t>Tepelná izolace VZT potrubí ekv. min. rohož 100mm, krytá plastovou samolepicí folií</t>
  </si>
  <si>
    <t>POL99_</t>
  </si>
  <si>
    <t>122201101R00</t>
  </si>
  <si>
    <t>Odkopávky a  prokopávky nezapažené v hornině 3 do 100 m3</t>
  </si>
  <si>
    <t>Bd1 : 121*0,35*1,1</t>
  </si>
  <si>
    <t>BdHC : 6*0,35*1,1</t>
  </si>
  <si>
    <t>Bd2 : 74*1,0*1,1</t>
  </si>
  <si>
    <t>Před : 54*0,64*1,1</t>
  </si>
  <si>
    <t>Položka pořadí 1 : 168,31100</t>
  </si>
  <si>
    <t xml:space="preserve">předpoklad 20 km : </t>
  </si>
  <si>
    <t>Položka pořadí 2 : 168,31100*10</t>
  </si>
  <si>
    <t>Položka pořadí 2 : 168,31100</t>
  </si>
  <si>
    <t>174101101R00</t>
  </si>
  <si>
    <t>Zásyp sypaninou se zhutněním jam, šachet, rýh nebo kolem objektů v těchto vykopávkách</t>
  </si>
  <si>
    <t>Nástupní plocha : 49,8</t>
  </si>
  <si>
    <t>jímka : 6*5*2</t>
  </si>
  <si>
    <t>Bd1 : 121*1,1</t>
  </si>
  <si>
    <t>BdHC : 6*1,1</t>
  </si>
  <si>
    <t>Bd2 : 74*1,1</t>
  </si>
  <si>
    <t>Asf : 13*1,1</t>
  </si>
  <si>
    <t>59691002.AR</t>
  </si>
  <si>
    <t>recyklát  betonový; frakce 16,0 až 32,0 mm</t>
  </si>
  <si>
    <t>Nástupní plocha : 49,8*1,9</t>
  </si>
  <si>
    <t>113106121R00</t>
  </si>
  <si>
    <t>Rozebrání dlažeb, panelů komunikací pro pěší s jakýmkoliv ložem a výplní spár z betonových nebo, kameninových dlaždic nebo tvarovek</t>
  </si>
  <si>
    <t>Před : 54</t>
  </si>
  <si>
    <t>113107620R00</t>
  </si>
  <si>
    <t>Odstranění podkladů nebo krytů z kameniva hrubého drceného, v ploše jednotlivě nad 50 m2, tloušťka, vrstvy 200 mm</t>
  </si>
  <si>
    <t>Položka pořadí 10 : 54,00000</t>
  </si>
  <si>
    <t>Položka pořadí 12 : 12,00000</t>
  </si>
  <si>
    <t>Položka pořadí 13 : 66,00000</t>
  </si>
  <si>
    <t>113108315R00</t>
  </si>
  <si>
    <t>Odstranění podkladů nebo krytů živičných, v ploše jednotlivě do 50 m2, tloušťka vrstvy 150 mm</t>
  </si>
  <si>
    <t>Dem6 : 12</t>
  </si>
  <si>
    <t>113109420R00</t>
  </si>
  <si>
    <t>Odstranění podkladů nebo krytů z betonu prostého, v ploše jednotlivě nad 50 m2, tloušťka vrstvy 200, mm</t>
  </si>
  <si>
    <t>Dem1 : 66</t>
  </si>
  <si>
    <t>113202111R00</t>
  </si>
  <si>
    <t>Vytrhání obrub z krajníků nebo obrubníků stojatých</t>
  </si>
  <si>
    <t>Dem4 : 24</t>
  </si>
  <si>
    <t>130901123RT1</t>
  </si>
  <si>
    <t>Bourání konstrukcí v hloubených vykopávkách z betonu, železového nebo z předpjatého, pneumatickým, kladivem</t>
  </si>
  <si>
    <t>Dem3 : 1</t>
  </si>
  <si>
    <t>919735113R00</t>
  </si>
  <si>
    <t>Řezání stávajících krytů nebo podkladů živičných, hloubky přes 100 do 150 mm</t>
  </si>
  <si>
    <t>Dem5 : 25</t>
  </si>
  <si>
    <t>963042819R00</t>
  </si>
  <si>
    <t>Bourání jakýchkoliv betonových schodišťových stupňů zhotovených na místě</t>
  </si>
  <si>
    <t>7*(4+2)/2</t>
  </si>
  <si>
    <t>963053936R00</t>
  </si>
  <si>
    <t>Bourání železobetonových schodišťových ramen samonosných</t>
  </si>
  <si>
    <t>Dem2 : 26,2</t>
  </si>
  <si>
    <t>130900030RAB</t>
  </si>
  <si>
    <t>Bourání konstrukcí v hloubených vykopávkách konstrukcí z betonu prostého, odvoz do 5 000 m, uložení, na skládku</t>
  </si>
  <si>
    <t>žb dvorní jímka : 5*6*2</t>
  </si>
  <si>
    <t>181301115R00</t>
  </si>
  <si>
    <t>Rozprostření a urovnání ornice v rovině v souvislé ploše přes 500 m2, tloušťka vrstvy přes 250 do, 300 mm</t>
  </si>
  <si>
    <t>Trav : 38</t>
  </si>
  <si>
    <t>10364200R</t>
  </si>
  <si>
    <t>ornice pro pozemkové úpravy</t>
  </si>
  <si>
    <t>Trav : 38*0,3</t>
  </si>
  <si>
    <t>180400020RA0</t>
  </si>
  <si>
    <t>Založení trávníku s dodáním osiva parkového, v rovině</t>
  </si>
  <si>
    <t>183400012RA0</t>
  </si>
  <si>
    <t>Příprava půdy pro výsadbu v rovině, strojní, chemické odplevelení, frézování, hnojení</t>
  </si>
  <si>
    <t>Položka pořadí 22 : 38,00000</t>
  </si>
  <si>
    <t>271531114T00</t>
  </si>
  <si>
    <t>Polštář základu z betonu prostého</t>
  </si>
  <si>
    <t>Nástupní plocha : 30,6*0,05</t>
  </si>
  <si>
    <t>273351215R00</t>
  </si>
  <si>
    <t>Bednění stěn základových desek zřízení</t>
  </si>
  <si>
    <t>90*0,15</t>
  </si>
  <si>
    <t>273351216R00</t>
  </si>
  <si>
    <t>Bednění stěn základových desek odstranění</t>
  </si>
  <si>
    <t>Položka pořadí 25 : 13,50000</t>
  </si>
  <si>
    <t>273361921RT4</t>
  </si>
  <si>
    <t>Výztuž základových desek ze svařovaných sítí průměr drátu 6 mm, velikost oka 100/100 mm</t>
  </si>
  <si>
    <t>Nástupní plocha : 71,2*0,00444*1,1</t>
  </si>
  <si>
    <t>274351215RT1</t>
  </si>
  <si>
    <t>Bednění stěn základových pasů zřízení</t>
  </si>
  <si>
    <t>62*2*0,3</t>
  </si>
  <si>
    <t>274351216R00</t>
  </si>
  <si>
    <t>Bednění stěn základových pasů odstranění</t>
  </si>
  <si>
    <t>Položka pořadí 28 : 37,20000</t>
  </si>
  <si>
    <t>274361821R00</t>
  </si>
  <si>
    <t>Výztuž základových pasů z betonářské oceli 10 505(R)</t>
  </si>
  <si>
    <t>Podélná : 62*6*0,000617*1,1</t>
  </si>
  <si>
    <t>Třmínky : 57/0,25*1,5*0,000395*1,1</t>
  </si>
  <si>
    <t>273321321R001</t>
  </si>
  <si>
    <t>Železobeton základových desek C 20/25-XC2</t>
  </si>
  <si>
    <t>Nástupní plocha : 71,2*0,15</t>
  </si>
  <si>
    <t>274321411R001</t>
  </si>
  <si>
    <t>Železobeton základových pasů C 25/30-XC2</t>
  </si>
  <si>
    <t>Nástupní plocha : 30,6*0,3</t>
  </si>
  <si>
    <t>275310030RA01</t>
  </si>
  <si>
    <t>Základová patka z betonu C 20/25, včetně bednění</t>
  </si>
  <si>
    <t>Lav : 4*0,3*0,7*0,7</t>
  </si>
  <si>
    <t>Ok : 1*0,3*0,3*0,7</t>
  </si>
  <si>
    <t>Sk : 4*0,3*0,7*0,7</t>
  </si>
  <si>
    <t>Schodiště - SCh2 : 6*0,3*0,3*0,7</t>
  </si>
  <si>
    <t>311361821R00</t>
  </si>
  <si>
    <t>Výztuž nadzákladových zdí z betonářské oceli 10 505(R)</t>
  </si>
  <si>
    <t>Svislá : 62/0,25*2*1,5*0,000617*1,1</t>
  </si>
  <si>
    <t>Podélná : 62*8*0,000617*1,1</t>
  </si>
  <si>
    <t>311112120RT41</t>
  </si>
  <si>
    <t>Stěna z tvárnic ztraceného bednění, tl. 20 cm, zalití tvárnic betonem C 25/30-XC2</t>
  </si>
  <si>
    <t>Nástupní plocha : 62*1,15</t>
  </si>
  <si>
    <t>434121425R00</t>
  </si>
  <si>
    <t>Osazení schodišťových stupňů železobetonových na desku broušených nebo leštěných</t>
  </si>
  <si>
    <t>Sch1 : 12*1,5</t>
  </si>
  <si>
    <t>593723034R</t>
  </si>
  <si>
    <t>stupeň schodišťový  betonový; plný - průběžný, ukončovací; l = 1 500,0 cm; š = 300,0 cm; h = 185,0, cm; povrch vymývaný</t>
  </si>
  <si>
    <t>566905111R00</t>
  </si>
  <si>
    <t>Vyspravení podkladu po překopech podkladním betonem</t>
  </si>
  <si>
    <t>Asf : 12*0,15</t>
  </si>
  <si>
    <t>567211115R00</t>
  </si>
  <si>
    <t>Podklad z prostého betonu třídy I., tloušťky 150 mm</t>
  </si>
  <si>
    <t>Bd2 : 74*1,05</t>
  </si>
  <si>
    <t>572952112R00</t>
  </si>
  <si>
    <t>Vyspravení krytu po překopech pro inženýrské sítě asfaltovým betonem, po zhutnění tloušťky přes  50, do  70 mm</t>
  </si>
  <si>
    <t>Asf : 12</t>
  </si>
  <si>
    <t>596215040R00</t>
  </si>
  <si>
    <t>Kladení zámkové dlažby do drtě tloušťka dlažby 80 mm, tloušťka lože 40 mm</t>
  </si>
  <si>
    <t>Bd1 : 121</t>
  </si>
  <si>
    <t>BdHC : 6</t>
  </si>
  <si>
    <t>596215061R00</t>
  </si>
  <si>
    <t>Kladení zámkové dlažby do drtě tloušťka dlažby 100 mm, tloušťka lože 40 mm</t>
  </si>
  <si>
    <t>596841111R00</t>
  </si>
  <si>
    <t>Kladení dlažby z betonových nebo kameninových dlaždic do lože z cementové malty tloušťky do 30 mm</t>
  </si>
  <si>
    <t>Bd2 : 74</t>
  </si>
  <si>
    <t>631361921RT4</t>
  </si>
  <si>
    <t>Výztuž mazanin z betonů a z lehkých betonů ze svařovaných sítí průměr drátu 6 mm, velikost oka, 100/100 mm</t>
  </si>
  <si>
    <t>Bd2 : 74*1,05*0,00444</t>
  </si>
  <si>
    <t>564231111R001</t>
  </si>
  <si>
    <t>Podklad ze štěrkopísku po zhutnění tloušťky 10 cm, fr. 0-8 mm</t>
  </si>
  <si>
    <t>Před : 54*1,1</t>
  </si>
  <si>
    <t>564811111R001</t>
  </si>
  <si>
    <t>Podklad ze štěrkodrti po zhutnění tloušťky 5 cm, fr. 8-16 mm</t>
  </si>
  <si>
    <t>Bd1 : 121*1,05</t>
  </si>
  <si>
    <t>BdHC : 6*1,05</t>
  </si>
  <si>
    <t>Před : 54*1,05</t>
  </si>
  <si>
    <t>564851114R001</t>
  </si>
  <si>
    <t>Podklad ze štěrkodrti po zhutnění tloušťky 18 cm, fr. 0-63 mm</t>
  </si>
  <si>
    <t>564861111R001</t>
  </si>
  <si>
    <t>Podklad ze štěrkodrti po zhutnění tloušťky 20 cm, fr. 0-63 mm</t>
  </si>
  <si>
    <t>Nástupní plocha : 41,5</t>
  </si>
  <si>
    <t>564871112T001</t>
  </si>
  <si>
    <t>Podklad ze štěrkodrti po zhutnění tloušťky 35 cm, fr. 0-63 mm</t>
  </si>
  <si>
    <t>592451158R1</t>
  </si>
  <si>
    <t>Dlažba SLP skladba 20x10x8 cm antracit, dlažba pro nevidomé</t>
  </si>
  <si>
    <t>DOD 5001</t>
  </si>
  <si>
    <t>Betonová dlažba 300/150x80 mm - žíhaná barevná</t>
  </si>
  <si>
    <t>DOD 5002</t>
  </si>
  <si>
    <t>Betonová dlažba 300/150x100 mm - žíhaná barevná</t>
  </si>
  <si>
    <t>DOD 5003</t>
  </si>
  <si>
    <t>Betonová dlažba 400/400x50 mm - žíhaná barevná</t>
  </si>
  <si>
    <t>Nástupní plocha : 41,2*0,9</t>
  </si>
  <si>
    <t>Položka pořadí 54 : 37,08000</t>
  </si>
  <si>
    <t>Nástupní plocha : 41,2*0,9*2</t>
  </si>
  <si>
    <t>132201210R00</t>
  </si>
  <si>
    <t>Hloubení rýh šířky přes 60 do 200 cm do 50 m3, v hornině 3, hloubení strojně</t>
  </si>
  <si>
    <t>132201219R00</t>
  </si>
  <si>
    <t>Hloubení rýh šířky přes 60 do 200 cm příplatek za lepivost, v hornině 3,</t>
  </si>
  <si>
    <t>139601102R00</t>
  </si>
  <si>
    <t>Ruční výkop jam, rýh a šachet v hornině 3</t>
  </si>
  <si>
    <t>161101101R00</t>
  </si>
  <si>
    <t>Svislé přemístění výkopku z horniny 1 až 4, při hloubce výkopu přes 1 do 2,5 m</t>
  </si>
  <si>
    <t>162201101R00</t>
  </si>
  <si>
    <t>Vodorovné přemístění výkopku z horniny 1 až 4, na vzdálenost do 20 m</t>
  </si>
  <si>
    <t>174201101R00</t>
  </si>
  <si>
    <t>Zásyp sypaninou bez zhutnění jam, šachet, rýh nebo kolem objektů v těchto vykopávkách</t>
  </si>
  <si>
    <t>175101101R00</t>
  </si>
  <si>
    <t>Obsyp potrubí bez prohození sypaniny</t>
  </si>
  <si>
    <t>175101109R00</t>
  </si>
  <si>
    <t>Obsyp potrubí příplatek k ceně za prohození sypaniny</t>
  </si>
  <si>
    <t>721176223R00</t>
  </si>
  <si>
    <t>Potrubí z plastových trub polyvinylchloridové potrubí PVC, svodné (ležaté) v zemi, D 125 mmm, s 3,2, mm, DN 125</t>
  </si>
  <si>
    <t>901011001VC0</t>
  </si>
  <si>
    <t>D+M lavička jednostranná s opěrákem</t>
  </si>
  <si>
    <t>Lav : 2</t>
  </si>
  <si>
    <t>901011002VC0</t>
  </si>
  <si>
    <t>D+M odpadkový koš s víkem</t>
  </si>
  <si>
    <t>Ok : 1</t>
  </si>
  <si>
    <t>901011003VC0</t>
  </si>
  <si>
    <t>D+M stojan na kola</t>
  </si>
  <si>
    <t>Sk : 4</t>
  </si>
  <si>
    <t>917862111R001</t>
  </si>
  <si>
    <t>Osazení stojat. obrub.bet. s opěrou,lože z C 20/25</t>
  </si>
  <si>
    <t>BoN : 11</t>
  </si>
  <si>
    <t>BoP : 3</t>
  </si>
  <si>
    <t>BoS : 12</t>
  </si>
  <si>
    <t>BoC : 53</t>
  </si>
  <si>
    <t>918101112T001</t>
  </si>
  <si>
    <t>Příplatek za beton C30/37 - lože pod obrubníky nebo obruby dlažeb</t>
  </si>
  <si>
    <t>59217421R</t>
  </si>
  <si>
    <t>obrubník chodníkový materiál beton; l = 1000,0 mm; š = 100,0 mm; h = 250,0 mm; barva šedá</t>
  </si>
  <si>
    <t>BoC : 55</t>
  </si>
  <si>
    <t>59217472R</t>
  </si>
  <si>
    <t>obrubník silniční materiál beton; l = 1000,0 mm; š = 150,0 mm; h = 250,0 mm; barva šedá</t>
  </si>
  <si>
    <t>BoS : 14</t>
  </si>
  <si>
    <t>59217474R</t>
  </si>
  <si>
    <t>obrubník silniční nájezdový; materiál beton; l = 250,0 mm; š = 150,0 mm; h = 150,0 mm; barva šedá</t>
  </si>
  <si>
    <t>BoN : 12</t>
  </si>
  <si>
    <t>59217480R</t>
  </si>
  <si>
    <t>obrubník silniční přechodový levý; materiál beton; l = 1000,0 mm; š = 150,0 mm; výškový rozsah h =, 150 až 250 mm; barva šedá</t>
  </si>
  <si>
    <t>998223011R00</t>
  </si>
  <si>
    <t>Přesun hmot pozemních komunikací, kryt dlážděný jakékoliv délky objektu</t>
  </si>
  <si>
    <t xml:space="preserve">Hmotnosti z položek s pořadovými čísly: : </t>
  </si>
  <si>
    <t xml:space="preserve">9,21,24,25,27,28,30,31,32,34,35,36,37,38,39,40,41,42,43,44,45,46,47,48,49,50,54,55,56,65,67,74,76, : </t>
  </si>
  <si>
    <t xml:space="preserve">77,78,79, : </t>
  </si>
  <si>
    <t>Součet: : 472,99552</t>
  </si>
  <si>
    <t>Ochrana konstrukcí nopovou fólií Montáž nopové fólie svisle, včetně dodávky fólie</t>
  </si>
  <si>
    <t>Nástupní plocha : 41,2*1</t>
  </si>
  <si>
    <t>Ochrana konstrukcí nopovou fólií Montáž ukončovací lišty k nopové fólii, včetně dodávky lišty, plechové poplast.</t>
  </si>
  <si>
    <t xml:space="preserve">81,82, : </t>
  </si>
  <si>
    <t>Součet: : 0,02884</t>
  </si>
  <si>
    <t>Rošt plechový pozinkový, á 500 mm</t>
  </si>
  <si>
    <t>Položka pořadí 85 : 74,16000</t>
  </si>
  <si>
    <t>763612132R001</t>
  </si>
  <si>
    <t>M.obložení stěn z desek do tl.18 mm,P+D,šroubo.</t>
  </si>
  <si>
    <t>59533320R1</t>
  </si>
  <si>
    <t>Aquapanel 1200x900x12,5 mm, deska cementová</t>
  </si>
  <si>
    <t>Položka pořadí 85 : 74,16000*1,15</t>
  </si>
  <si>
    <t>998762102R00</t>
  </si>
  <si>
    <t xml:space="preserve">84,85,86, : </t>
  </si>
  <si>
    <t>Součet: : 2,05646</t>
  </si>
  <si>
    <t>764015001VC0</t>
  </si>
  <si>
    <t>D+M provětrávané mezery - AL tahokov na výšku 50 mm + síť proti hmyzu</t>
  </si>
  <si>
    <t>998764201R00</t>
  </si>
  <si>
    <t>Přesun hmot pro konstrukce klempířské v objektech výšky do 6 m</t>
  </si>
  <si>
    <t xml:space="preserve">Ceny z položek s pořadovými čísly: : </t>
  </si>
  <si>
    <t xml:space="preserve">88, : </t>
  </si>
  <si>
    <t>Součet: : 164,38800</t>
  </si>
  <si>
    <t>D+M ocelové schodiště se zábradlím, pozink, kotvení</t>
  </si>
  <si>
    <t>Sch2 : 1</t>
  </si>
  <si>
    <t>767011002VC0</t>
  </si>
  <si>
    <t>D+M ocelové zábradlí, zakřivené, pozink, kotvení</t>
  </si>
  <si>
    <t>Záb : 43,4</t>
  </si>
  <si>
    <t>998767201R00</t>
  </si>
  <si>
    <t>Přesun hmot pro kovové stavební doplňk. konstrukce v objektech výšky do 6 m</t>
  </si>
  <si>
    <t xml:space="preserve">90,91, : </t>
  </si>
  <si>
    <t>Součet: : 2226,46000</t>
  </si>
  <si>
    <t xml:space="preserve">Demontážní hmotnosti z položek s pořadovými čísly: : </t>
  </si>
  <si>
    <t xml:space="preserve">10,11,12,13,14,17,18, : </t>
  </si>
  <si>
    <t>Součet: : 120,44040</t>
  </si>
  <si>
    <t>Součet: : 1204,40400</t>
  </si>
  <si>
    <t>564201111X00</t>
  </si>
  <si>
    <t>Podklad ze štěrkopísku po zhutnění tloušťky 1 cm, fr. 0-4 mm</t>
  </si>
  <si>
    <t>576311001VC</t>
  </si>
  <si>
    <t>Asfaltový koberec drenážní jemnozrnný PA 8, tl 50 mm</t>
  </si>
  <si>
    <t>576311002VC</t>
  </si>
  <si>
    <t>Asfaltový koberec drenážní hrubozrnný PA 16, tl. 50 mm</t>
  </si>
  <si>
    <t>576311003VC</t>
  </si>
  <si>
    <t>Strukturavaná stříkaná vrstva EPDM, tl. 13 mm</t>
  </si>
  <si>
    <t>901011001VC</t>
  </si>
  <si>
    <t>D+M pouzder pro tenisové a volejbalové sloupky</t>
  </si>
  <si>
    <t>pár</t>
  </si>
  <si>
    <t>901011002VC</t>
  </si>
  <si>
    <t>Dodávka sada pro volejbal (sloupky, síť), včetně montáže a kotvení</t>
  </si>
  <si>
    <t>sada</t>
  </si>
  <si>
    <t>901011003VC</t>
  </si>
  <si>
    <t>Dodávka sada pro tenis (sloupky, síť), včetně montáže a kotvení</t>
  </si>
  <si>
    <t>901011004VC</t>
  </si>
  <si>
    <t>Dodávka fotbalové branky, včetně montáže a kotvení</t>
  </si>
  <si>
    <t>901011005VC</t>
  </si>
  <si>
    <t>Dodávka basketbalových košů pojízdných, včetně montáže a kotvení</t>
  </si>
  <si>
    <t>901021001VC</t>
  </si>
  <si>
    <t>D+M ochranné sítě (nosná konstrukce TR pozink + ochranná síť PP + kotvení)</t>
  </si>
  <si>
    <t>998235012T00</t>
  </si>
  <si>
    <t>Přesun hmot pro hřiště</t>
  </si>
  <si>
    <t>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</si>
</sst>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8"/>
      <color rgb="FFDE3801"/>
      <name val="Arial CE"/>
      <charset val="238"/>
    </font>
    <font>
      <sz val="8"/>
      <color rgb="FFDF7000"/>
      <name val="Arial CE"/>
      <charset val="238"/>
    </font>
    <font>
      <sz val="8"/>
      <color indexed="14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5" xfId="0" applyNumberFormat="1" applyFont="1" applyBorder="1" applyAlignment="1">
      <alignment vertical="center" wrapText="1" shrinkToFit="1"/>
    </xf>
    <xf numFmtId="3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7" xfId="0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0" fontId="18" fillId="0" borderId="0" xfId="0" applyNumberFormat="1" applyFont="1" applyBorder="1" applyAlignment="1">
      <alignment horizontal="center" vertical="top" wrapText="1" shrinkToFit="1"/>
    </xf>
    <xf numFmtId="0" fontId="18" fillId="0" borderId="0" xfId="0" applyNumberFormat="1" applyFont="1" applyBorder="1" applyAlignment="1">
      <alignment vertical="top" wrapText="1" shrinkToFit="1"/>
    </xf>
    <xf numFmtId="0" fontId="19" fillId="0" borderId="0" xfId="0" applyNumberFormat="1" applyFont="1" applyBorder="1" applyAlignment="1">
      <alignment horizontal="center" vertical="top" wrapText="1" shrinkToFit="1"/>
    </xf>
    <xf numFmtId="0" fontId="19" fillId="0" borderId="0" xfId="0" applyNumberFormat="1" applyFont="1" applyBorder="1" applyAlignment="1">
      <alignment vertical="top" wrapText="1" shrinkToFit="1"/>
    </xf>
    <xf numFmtId="0" fontId="20" fillId="0" borderId="0" xfId="0" applyNumberFormat="1" applyFont="1" applyBorder="1" applyAlignment="1">
      <alignment horizontal="center" vertical="top" wrapText="1" shrinkToFit="1"/>
    </xf>
    <xf numFmtId="0" fontId="20" fillId="0" borderId="0" xfId="0" applyNumberFormat="1" applyFont="1" applyBorder="1" applyAlignment="1">
      <alignment vertical="top" wrapText="1" shrinkToFit="1"/>
    </xf>
    <xf numFmtId="0" fontId="21" fillId="0" borderId="0" xfId="0" applyNumberFormat="1" applyFont="1" applyBorder="1" applyAlignment="1">
      <alignment horizontal="center" vertical="top" wrapText="1" shrinkToFit="1"/>
    </xf>
    <xf numFmtId="0" fontId="21" fillId="0" borderId="0" xfId="0" applyNumberFormat="1" applyFont="1" applyBorder="1" applyAlignment="1">
      <alignment vertical="top" wrapText="1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quotePrefix="1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quotePrefix="1" applyNumberFormat="1" applyFont="1" applyBorder="1" applyAlignment="1">
      <alignment horizontal="left" vertical="top" wrapText="1"/>
    </xf>
    <xf numFmtId="0" fontId="19" fillId="0" borderId="0" xfId="0" quotePrefix="1" applyNumberFormat="1" applyFont="1" applyBorder="1" applyAlignment="1">
      <alignment horizontal="left" vertical="top" wrapText="1"/>
    </xf>
    <xf numFmtId="0" fontId="20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0" fontId="21" fillId="0" borderId="0" xfId="0" quotePrefix="1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3" fontId="8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E12" sqref="E1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208" t="s">
        <v>41</v>
      </c>
      <c r="B2" s="208"/>
      <c r="C2" s="208"/>
      <c r="D2" s="208"/>
      <c r="E2" s="208"/>
      <c r="F2" s="208"/>
      <c r="G2" s="20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121"/>
  <sheetViews>
    <sheetView showGridLines="0" tabSelected="1" topLeftCell="B1" zoomScaleNormal="100" zoomScaleSheetLayoutView="75" workbookViewId="0">
      <selection activeCell="D2" sqref="D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15" t="s">
        <v>4</v>
      </c>
      <c r="C1" s="216"/>
      <c r="D1" s="216"/>
      <c r="E1" s="216"/>
      <c r="F1" s="216"/>
      <c r="G1" s="216"/>
      <c r="H1" s="216"/>
      <c r="I1" s="216"/>
      <c r="J1" s="217"/>
    </row>
    <row r="2" spans="1:15" ht="36" customHeight="1" x14ac:dyDescent="0.2">
      <c r="A2" s="3"/>
      <c r="B2" s="79" t="s">
        <v>24</v>
      </c>
      <c r="C2" s="80"/>
      <c r="D2" s="81" t="s">
        <v>2660</v>
      </c>
      <c r="E2" s="221" t="s">
        <v>43</v>
      </c>
      <c r="F2" s="222"/>
      <c r="G2" s="222"/>
      <c r="H2" s="222"/>
      <c r="I2" s="222"/>
      <c r="J2" s="223"/>
      <c r="O2" s="2"/>
    </row>
    <row r="3" spans="1:15" ht="27" hidden="1" customHeight="1" x14ac:dyDescent="0.2">
      <c r="A3" s="3"/>
      <c r="B3" s="82"/>
      <c r="C3" s="80"/>
      <c r="D3" s="83"/>
      <c r="E3" s="224"/>
      <c r="F3" s="225"/>
      <c r="G3" s="225"/>
      <c r="H3" s="225"/>
      <c r="I3" s="225"/>
      <c r="J3" s="226"/>
    </row>
    <row r="4" spans="1:15" ht="23.25" customHeight="1" x14ac:dyDescent="0.2">
      <c r="A4" s="3"/>
      <c r="B4" s="84"/>
      <c r="C4" s="85"/>
      <c r="D4" s="86"/>
      <c r="E4" s="213"/>
      <c r="F4" s="213"/>
      <c r="G4" s="213"/>
      <c r="H4" s="213"/>
      <c r="I4" s="213"/>
      <c r="J4" s="214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28"/>
      <c r="E11" s="228"/>
      <c r="F11" s="228"/>
      <c r="G11" s="228"/>
      <c r="H11" s="27" t="s">
        <v>42</v>
      </c>
      <c r="I11" s="88"/>
      <c r="J11" s="10"/>
    </row>
    <row r="12" spans="1:15" ht="15.75" customHeight="1" x14ac:dyDescent="0.2">
      <c r="A12" s="3"/>
      <c r="B12" s="41"/>
      <c r="C12" s="25"/>
      <c r="D12" s="211"/>
      <c r="E12" s="211"/>
      <c r="F12" s="211"/>
      <c r="G12" s="211"/>
      <c r="H12" s="27" t="s">
        <v>36</v>
      </c>
      <c r="I12" s="88"/>
      <c r="J12" s="10"/>
    </row>
    <row r="13" spans="1:15" ht="15.75" customHeight="1" x14ac:dyDescent="0.2">
      <c r="A13" s="3"/>
      <c r="B13" s="42"/>
      <c r="C13" s="87"/>
      <c r="D13" s="212"/>
      <c r="E13" s="212"/>
      <c r="F13" s="212"/>
      <c r="G13" s="212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27"/>
      <c r="F15" s="227"/>
      <c r="G15" s="229"/>
      <c r="H15" s="229"/>
      <c r="I15" s="229" t="s">
        <v>31</v>
      </c>
      <c r="J15" s="230"/>
    </row>
    <row r="16" spans="1:15" ht="23.25" customHeight="1" x14ac:dyDescent="0.2">
      <c r="A16" s="140" t="s">
        <v>26</v>
      </c>
      <c r="B16" s="57" t="s">
        <v>26</v>
      </c>
      <c r="C16" s="58"/>
      <c r="D16" s="59"/>
      <c r="E16" s="209"/>
      <c r="F16" s="210"/>
      <c r="G16" s="209"/>
      <c r="H16" s="210"/>
      <c r="I16" s="209">
        <f>SUMIF(F55:F117,A16,I55:I117)+SUMIF(F55:F117,"PSU",I55:I117)</f>
        <v>0</v>
      </c>
      <c r="J16" s="220"/>
    </row>
    <row r="17" spans="1:10" ht="23.25" customHeight="1" x14ac:dyDescent="0.2">
      <c r="A17" s="140" t="s">
        <v>27</v>
      </c>
      <c r="B17" s="57" t="s">
        <v>27</v>
      </c>
      <c r="C17" s="58"/>
      <c r="D17" s="59"/>
      <c r="E17" s="209"/>
      <c r="F17" s="210"/>
      <c r="G17" s="209"/>
      <c r="H17" s="210"/>
      <c r="I17" s="209">
        <f>SUMIF(F55:F117,A17,I55:I117)</f>
        <v>0</v>
      </c>
      <c r="J17" s="220"/>
    </row>
    <row r="18" spans="1:10" ht="23.25" customHeight="1" x14ac:dyDescent="0.2">
      <c r="A18" s="140" t="s">
        <v>28</v>
      </c>
      <c r="B18" s="57" t="s">
        <v>28</v>
      </c>
      <c r="C18" s="58"/>
      <c r="D18" s="59"/>
      <c r="E18" s="209"/>
      <c r="F18" s="210"/>
      <c r="G18" s="209"/>
      <c r="H18" s="210"/>
      <c r="I18" s="209">
        <f>SUMIF(F55:F117,A18,I55:I117)</f>
        <v>0</v>
      </c>
      <c r="J18" s="220"/>
    </row>
    <row r="19" spans="1:10" ht="23.25" customHeight="1" x14ac:dyDescent="0.2">
      <c r="A19" s="140" t="s">
        <v>184</v>
      </c>
      <c r="B19" s="57" t="s">
        <v>29</v>
      </c>
      <c r="C19" s="58"/>
      <c r="D19" s="59"/>
      <c r="E19" s="209"/>
      <c r="F19" s="210"/>
      <c r="G19" s="209"/>
      <c r="H19" s="210"/>
      <c r="I19" s="209">
        <f>SUMIF(F55:F117,A19,I55:I117)</f>
        <v>0</v>
      </c>
      <c r="J19" s="220"/>
    </row>
    <row r="20" spans="1:10" ht="23.25" customHeight="1" x14ac:dyDescent="0.2">
      <c r="A20" s="140" t="s">
        <v>185</v>
      </c>
      <c r="B20" s="57" t="s">
        <v>30</v>
      </c>
      <c r="C20" s="58"/>
      <c r="D20" s="59"/>
      <c r="E20" s="209"/>
      <c r="F20" s="210"/>
      <c r="G20" s="209"/>
      <c r="H20" s="210"/>
      <c r="I20" s="209">
        <f>SUMIF(F55:F117,A20,I55:I117)</f>
        <v>0</v>
      </c>
      <c r="J20" s="220"/>
    </row>
    <row r="21" spans="1:10" ht="23.25" customHeight="1" x14ac:dyDescent="0.2">
      <c r="A21" s="3"/>
      <c r="B21" s="74" t="s">
        <v>31</v>
      </c>
      <c r="C21" s="75"/>
      <c r="D21" s="76"/>
      <c r="E21" s="231"/>
      <c r="F21" s="232"/>
      <c r="G21" s="231"/>
      <c r="H21" s="232"/>
      <c r="I21" s="231">
        <f>SUM(I16:J20)</f>
        <v>0</v>
      </c>
      <c r="J21" s="238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36">
        <f>ZakladDPHSniVypocet</f>
        <v>0</v>
      </c>
      <c r="H23" s="237"/>
      <c r="I23" s="237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34">
        <f>IF(A24&gt;50, ROUNDUP(A23, 0), ROUNDDOWN(A23, 0))</f>
        <v>0</v>
      </c>
      <c r="H24" s="235"/>
      <c r="I24" s="235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36">
        <f>ZakladDPHZaklVypocet</f>
        <v>0</v>
      </c>
      <c r="H25" s="237"/>
      <c r="I25" s="237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18">
        <f>IF(A26&gt;50, ROUNDUP(A25, 0), ROUNDDOWN(A25, 0))</f>
        <v>0</v>
      </c>
      <c r="H26" s="219"/>
      <c r="I26" s="219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41">
        <f>CenaCelkem-(ZakladDPHSni+DPHSni+ZakladDPHZakl+DPHZakl)</f>
        <v>0</v>
      </c>
      <c r="H27" s="241"/>
      <c r="I27" s="241"/>
      <c r="J27" s="63" t="str">
        <f t="shared" si="0"/>
        <v>CZK</v>
      </c>
    </row>
    <row r="28" spans="1:10" ht="27.75" hidden="1" customHeight="1" thickBot="1" x14ac:dyDescent="0.25">
      <c r="A28" s="3"/>
      <c r="B28" s="117" t="s">
        <v>25</v>
      </c>
      <c r="C28" s="118"/>
      <c r="D28" s="118"/>
      <c r="E28" s="119"/>
      <c r="F28" s="120"/>
      <c r="G28" s="240">
        <f>ZakladDPHSniVypocet+ZakladDPHZaklVypocet</f>
        <v>0</v>
      </c>
      <c r="H28" s="240"/>
      <c r="I28" s="240"/>
      <c r="J28" s="121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7" t="s">
        <v>37</v>
      </c>
      <c r="C29" s="122"/>
      <c r="D29" s="122"/>
      <c r="E29" s="122"/>
      <c r="F29" s="122"/>
      <c r="G29" s="239">
        <f>IF(A29&gt;50, ROUNDUP(A27, 0), ROUNDDOWN(A27, 0))</f>
        <v>0</v>
      </c>
      <c r="H29" s="239"/>
      <c r="I29" s="239"/>
      <c r="J29" s="123" t="s">
        <v>58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/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33" t="s">
        <v>2</v>
      </c>
      <c r="E35" s="233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">
      <c r="B37" s="94" t="s">
        <v>17</v>
      </c>
      <c r="C37" s="95"/>
      <c r="D37" s="95"/>
      <c r="E37" s="95"/>
      <c r="F37" s="96"/>
      <c r="G37" s="96"/>
      <c r="H37" s="96"/>
      <c r="I37" s="96"/>
      <c r="J37" s="95"/>
    </row>
    <row r="38" spans="1:10" ht="25.5" customHeight="1" x14ac:dyDescent="0.2">
      <c r="A38" s="93" t="s">
        <v>39</v>
      </c>
      <c r="B38" s="97" t="s">
        <v>18</v>
      </c>
      <c r="C38" s="98" t="s">
        <v>6</v>
      </c>
      <c r="D38" s="99"/>
      <c r="E38" s="99"/>
      <c r="F38" s="100" t="str">
        <f>B23</f>
        <v>Základ pro sníženou DPH</v>
      </c>
      <c r="G38" s="100" t="str">
        <f>B25</f>
        <v>Základ pro základní DPH</v>
      </c>
      <c r="H38" s="101" t="s">
        <v>19</v>
      </c>
      <c r="I38" s="101" t="s">
        <v>1</v>
      </c>
      <c r="J38" s="102" t="s">
        <v>0</v>
      </c>
    </row>
    <row r="39" spans="1:10" ht="25.5" hidden="1" customHeight="1" x14ac:dyDescent="0.2">
      <c r="A39" s="93">
        <v>1</v>
      </c>
      <c r="B39" s="103" t="s">
        <v>44</v>
      </c>
      <c r="C39" s="244"/>
      <c r="D39" s="245"/>
      <c r="E39" s="245"/>
      <c r="F39" s="104">
        <f>'00 00 Naklady'!AE30+'SO-01 01.1 _15-1-18 Pol'!AE1725+'SO-02 02.1 Pol'!AE254+'SO-03 03.1 Pol'!AE23</f>
        <v>0</v>
      </c>
      <c r="G39" s="105">
        <f>'00 00 Naklady'!AF30+'SO-01 01.1 _15-1-18 Pol'!AF1725+'SO-02 02.1 Pol'!AF254+'SO-03 03.1 Pol'!AF23</f>
        <v>0</v>
      </c>
      <c r="H39" s="106">
        <f t="shared" ref="H39:H47" si="1">(F39*SazbaDPH1/100)+(G39*SazbaDPH2/100)</f>
        <v>0</v>
      </c>
      <c r="I39" s="106">
        <f t="shared" ref="I39:I47" si="2">F39+G39+H39</f>
        <v>0</v>
      </c>
      <c r="J39" s="107" t="str">
        <f t="shared" ref="J39:J47" si="3">IF(CenaCelkemVypocet=0,"",I39/CenaCelkemVypocet*100)</f>
        <v/>
      </c>
    </row>
    <row r="40" spans="1:10" ht="25.5" customHeight="1" x14ac:dyDescent="0.2">
      <c r="A40" s="93">
        <v>2</v>
      </c>
      <c r="B40" s="108" t="s">
        <v>45</v>
      </c>
      <c r="C40" s="242" t="s">
        <v>46</v>
      </c>
      <c r="D40" s="243"/>
      <c r="E40" s="243"/>
      <c r="F40" s="109">
        <f>'00 00 Naklady'!AE30</f>
        <v>0</v>
      </c>
      <c r="G40" s="110">
        <f>'00 00 Naklady'!AF30</f>
        <v>0</v>
      </c>
      <c r="H40" s="110">
        <f t="shared" si="1"/>
        <v>0</v>
      </c>
      <c r="I40" s="110">
        <f t="shared" si="2"/>
        <v>0</v>
      </c>
      <c r="J40" s="111" t="str">
        <f t="shared" si="3"/>
        <v/>
      </c>
    </row>
    <row r="41" spans="1:10" ht="25.5" customHeight="1" x14ac:dyDescent="0.2">
      <c r="A41" s="93">
        <v>3</v>
      </c>
      <c r="B41" s="112" t="s">
        <v>45</v>
      </c>
      <c r="C41" s="244" t="s">
        <v>46</v>
      </c>
      <c r="D41" s="245"/>
      <c r="E41" s="245"/>
      <c r="F41" s="113">
        <f>'00 00 Naklady'!AE30</f>
        <v>0</v>
      </c>
      <c r="G41" s="106">
        <f>'00 00 Naklady'!AF30</f>
        <v>0</v>
      </c>
      <c r="H41" s="106">
        <f t="shared" si="1"/>
        <v>0</v>
      </c>
      <c r="I41" s="106">
        <f t="shared" si="2"/>
        <v>0</v>
      </c>
      <c r="J41" s="107" t="str">
        <f t="shared" si="3"/>
        <v/>
      </c>
    </row>
    <row r="42" spans="1:10" ht="25.5" customHeight="1" x14ac:dyDescent="0.2">
      <c r="A42" s="93">
        <v>2</v>
      </c>
      <c r="B42" s="108" t="s">
        <v>47</v>
      </c>
      <c r="C42" s="242" t="s">
        <v>48</v>
      </c>
      <c r="D42" s="243"/>
      <c r="E42" s="243"/>
      <c r="F42" s="109">
        <f>'SO-01 01.1 _15-1-18 Pol'!AE1725</f>
        <v>0</v>
      </c>
      <c r="G42" s="110">
        <f>'SO-01 01.1 _15-1-18 Pol'!AF1725</f>
        <v>0</v>
      </c>
      <c r="H42" s="110">
        <f t="shared" si="1"/>
        <v>0</v>
      </c>
      <c r="I42" s="110">
        <f t="shared" si="2"/>
        <v>0</v>
      </c>
      <c r="J42" s="111" t="str">
        <f t="shared" si="3"/>
        <v/>
      </c>
    </row>
    <row r="43" spans="1:10" ht="25.5" customHeight="1" x14ac:dyDescent="0.2">
      <c r="A43" s="93">
        <v>3</v>
      </c>
      <c r="B43" s="112" t="s">
        <v>49</v>
      </c>
      <c r="C43" s="244" t="s">
        <v>50</v>
      </c>
      <c r="D43" s="245"/>
      <c r="E43" s="245"/>
      <c r="F43" s="113">
        <f>'SO-01 01.1 _15-1-18 Pol'!AE1725</f>
        <v>0</v>
      </c>
      <c r="G43" s="106">
        <f>'SO-01 01.1 _15-1-18 Pol'!AF1725</f>
        <v>0</v>
      </c>
      <c r="H43" s="106">
        <f t="shared" si="1"/>
        <v>0</v>
      </c>
      <c r="I43" s="106">
        <f t="shared" si="2"/>
        <v>0</v>
      </c>
      <c r="J43" s="107" t="str">
        <f t="shared" si="3"/>
        <v/>
      </c>
    </row>
    <row r="44" spans="1:10" ht="25.5" customHeight="1" x14ac:dyDescent="0.2">
      <c r="A44" s="93">
        <v>2</v>
      </c>
      <c r="B44" s="108" t="s">
        <v>51</v>
      </c>
      <c r="C44" s="242" t="s">
        <v>52</v>
      </c>
      <c r="D44" s="243"/>
      <c r="E44" s="243"/>
      <c r="F44" s="109">
        <f>'SO-02 02.1 Pol'!AE254</f>
        <v>0</v>
      </c>
      <c r="G44" s="110">
        <f>'SO-02 02.1 Pol'!AF254</f>
        <v>0</v>
      </c>
      <c r="H44" s="110">
        <f t="shared" si="1"/>
        <v>0</v>
      </c>
      <c r="I44" s="110">
        <f t="shared" si="2"/>
        <v>0</v>
      </c>
      <c r="J44" s="111" t="str">
        <f t="shared" si="3"/>
        <v/>
      </c>
    </row>
    <row r="45" spans="1:10" ht="25.5" customHeight="1" x14ac:dyDescent="0.2">
      <c r="A45" s="93">
        <v>3</v>
      </c>
      <c r="B45" s="112" t="s">
        <v>53</v>
      </c>
      <c r="C45" s="244" t="s">
        <v>52</v>
      </c>
      <c r="D45" s="245"/>
      <c r="E45" s="245"/>
      <c r="F45" s="113">
        <f>'SO-02 02.1 Pol'!AE254</f>
        <v>0</v>
      </c>
      <c r="G45" s="106">
        <f>'SO-02 02.1 Pol'!AF254</f>
        <v>0</v>
      </c>
      <c r="H45" s="106">
        <f t="shared" si="1"/>
        <v>0</v>
      </c>
      <c r="I45" s="106">
        <f t="shared" si="2"/>
        <v>0</v>
      </c>
      <c r="J45" s="107" t="str">
        <f t="shared" si="3"/>
        <v/>
      </c>
    </row>
    <row r="46" spans="1:10" ht="25.5" customHeight="1" x14ac:dyDescent="0.2">
      <c r="A46" s="93">
        <v>2</v>
      </c>
      <c r="B46" s="108" t="s">
        <v>54</v>
      </c>
      <c r="C46" s="242" t="s">
        <v>55</v>
      </c>
      <c r="D46" s="243"/>
      <c r="E46" s="243"/>
      <c r="F46" s="109">
        <f>'SO-03 03.1 Pol'!AE23</f>
        <v>0</v>
      </c>
      <c r="G46" s="110">
        <f>'SO-03 03.1 Pol'!AF23</f>
        <v>0</v>
      </c>
      <c r="H46" s="110">
        <f t="shared" si="1"/>
        <v>0</v>
      </c>
      <c r="I46" s="110">
        <f t="shared" si="2"/>
        <v>0</v>
      </c>
      <c r="J46" s="111" t="str">
        <f t="shared" si="3"/>
        <v/>
      </c>
    </row>
    <row r="47" spans="1:10" ht="25.5" customHeight="1" x14ac:dyDescent="0.2">
      <c r="A47" s="93">
        <v>3</v>
      </c>
      <c r="B47" s="112" t="s">
        <v>56</v>
      </c>
      <c r="C47" s="244" t="s">
        <v>55</v>
      </c>
      <c r="D47" s="245"/>
      <c r="E47" s="245"/>
      <c r="F47" s="113">
        <f>'SO-03 03.1 Pol'!AE23</f>
        <v>0</v>
      </c>
      <c r="G47" s="106">
        <f>'SO-03 03.1 Pol'!AF23</f>
        <v>0</v>
      </c>
      <c r="H47" s="106">
        <f t="shared" si="1"/>
        <v>0</v>
      </c>
      <c r="I47" s="106">
        <f t="shared" si="2"/>
        <v>0</v>
      </c>
      <c r="J47" s="107" t="str">
        <f t="shared" si="3"/>
        <v/>
      </c>
    </row>
    <row r="48" spans="1:10" ht="25.5" customHeight="1" x14ac:dyDescent="0.2">
      <c r="A48" s="93"/>
      <c r="B48" s="246" t="s">
        <v>57</v>
      </c>
      <c r="C48" s="247"/>
      <c r="D48" s="247"/>
      <c r="E48" s="248"/>
      <c r="F48" s="114">
        <f>SUMIF(A39:A47,"=1",F39:F47)</f>
        <v>0</v>
      </c>
      <c r="G48" s="115">
        <f>SUMIF(A39:A47,"=1",G39:G47)</f>
        <v>0</v>
      </c>
      <c r="H48" s="115">
        <f>SUMIF(A39:A47,"=1",H39:H47)</f>
        <v>0</v>
      </c>
      <c r="I48" s="115">
        <f>SUMIF(A39:A47,"=1",I39:I47)</f>
        <v>0</v>
      </c>
      <c r="J48" s="116">
        <f>SUMIF(A39:A47,"=1",J39:J47)</f>
        <v>0</v>
      </c>
    </row>
    <row r="52" spans="1:10" ht="15.75" x14ac:dyDescent="0.25">
      <c r="B52" s="124" t="s">
        <v>59</v>
      </c>
    </row>
    <row r="54" spans="1:10" ht="25.5" customHeight="1" x14ac:dyDescent="0.2">
      <c r="A54" s="125"/>
      <c r="B54" s="128" t="s">
        <v>18</v>
      </c>
      <c r="C54" s="128" t="s">
        <v>6</v>
      </c>
      <c r="D54" s="129"/>
      <c r="E54" s="129"/>
      <c r="F54" s="130" t="s">
        <v>60</v>
      </c>
      <c r="G54" s="130"/>
      <c r="H54" s="130"/>
      <c r="I54" s="130" t="s">
        <v>31</v>
      </c>
      <c r="J54" s="130" t="s">
        <v>0</v>
      </c>
    </row>
    <row r="55" spans="1:10" ht="25.5" customHeight="1" x14ac:dyDescent="0.2">
      <c r="A55" s="126"/>
      <c r="B55" s="131" t="s">
        <v>61</v>
      </c>
      <c r="C55" s="249" t="s">
        <v>62</v>
      </c>
      <c r="D55" s="250"/>
      <c r="E55" s="250"/>
      <c r="F55" s="136" t="s">
        <v>26</v>
      </c>
      <c r="G55" s="137"/>
      <c r="H55" s="137"/>
      <c r="I55" s="137">
        <f>'SO-01 01.1 _15-1-18 Pol'!G8+'SO-02 02.1 Pol'!G8</f>
        <v>0</v>
      </c>
      <c r="J55" s="134" t="str">
        <f>IF(I118=0,"",I55/I118*100)</f>
        <v/>
      </c>
    </row>
    <row r="56" spans="1:10" ht="25.5" customHeight="1" x14ac:dyDescent="0.2">
      <c r="A56" s="126"/>
      <c r="B56" s="131" t="s">
        <v>63</v>
      </c>
      <c r="C56" s="249" t="s">
        <v>64</v>
      </c>
      <c r="D56" s="250"/>
      <c r="E56" s="250"/>
      <c r="F56" s="136" t="s">
        <v>26</v>
      </c>
      <c r="G56" s="137"/>
      <c r="H56" s="137"/>
      <c r="I56" s="137">
        <f>'SO-02 02.1 Pol'!G35</f>
        <v>0</v>
      </c>
      <c r="J56" s="134" t="str">
        <f>IF(I118=0,"",I56/I118*100)</f>
        <v/>
      </c>
    </row>
    <row r="57" spans="1:10" ht="25.5" customHeight="1" x14ac:dyDescent="0.2">
      <c r="A57" s="126"/>
      <c r="B57" s="131" t="s">
        <v>65</v>
      </c>
      <c r="C57" s="249" t="s">
        <v>66</v>
      </c>
      <c r="D57" s="250"/>
      <c r="E57" s="250"/>
      <c r="F57" s="136" t="s">
        <v>26</v>
      </c>
      <c r="G57" s="137"/>
      <c r="H57" s="137"/>
      <c r="I57" s="137">
        <f>'SO-02 02.1 Pol'!G58</f>
        <v>0</v>
      </c>
      <c r="J57" s="134" t="str">
        <f>IF(I118=0,"",I57/I118*100)</f>
        <v/>
      </c>
    </row>
    <row r="58" spans="1:10" ht="25.5" customHeight="1" x14ac:dyDescent="0.2">
      <c r="A58" s="126"/>
      <c r="B58" s="131" t="s">
        <v>67</v>
      </c>
      <c r="C58" s="249" t="s">
        <v>68</v>
      </c>
      <c r="D58" s="250"/>
      <c r="E58" s="250"/>
      <c r="F58" s="136" t="s">
        <v>26</v>
      </c>
      <c r="G58" s="137"/>
      <c r="H58" s="137"/>
      <c r="I58" s="137">
        <f>'SO-02 02.1 Pol'!G63</f>
        <v>0</v>
      </c>
      <c r="J58" s="134" t="str">
        <f>IF(I118=0,"",I58/I118*100)</f>
        <v/>
      </c>
    </row>
    <row r="59" spans="1:10" ht="25.5" customHeight="1" x14ac:dyDescent="0.2">
      <c r="A59" s="126"/>
      <c r="B59" s="131" t="s">
        <v>69</v>
      </c>
      <c r="C59" s="249" t="s">
        <v>70</v>
      </c>
      <c r="D59" s="250"/>
      <c r="E59" s="250"/>
      <c r="F59" s="136" t="s">
        <v>26</v>
      </c>
      <c r="G59" s="137"/>
      <c r="H59" s="137"/>
      <c r="I59" s="137">
        <f>'SO-02 02.1 Pol'!G68</f>
        <v>0</v>
      </c>
      <c r="J59" s="134" t="str">
        <f>IF(I118=0,"",I59/I118*100)</f>
        <v/>
      </c>
    </row>
    <row r="60" spans="1:10" ht="25.5" customHeight="1" x14ac:dyDescent="0.2">
      <c r="A60" s="126"/>
      <c r="B60" s="131" t="s">
        <v>71</v>
      </c>
      <c r="C60" s="249" t="s">
        <v>72</v>
      </c>
      <c r="D60" s="250"/>
      <c r="E60" s="250"/>
      <c r="F60" s="136" t="s">
        <v>26</v>
      </c>
      <c r="G60" s="137"/>
      <c r="H60" s="137"/>
      <c r="I60" s="137">
        <f>'SO-01 01.1 _15-1-18 Pol'!G26</f>
        <v>0</v>
      </c>
      <c r="J60" s="134" t="str">
        <f>IF(I118=0,"",I60/I118*100)</f>
        <v/>
      </c>
    </row>
    <row r="61" spans="1:10" ht="25.5" customHeight="1" x14ac:dyDescent="0.2">
      <c r="A61" s="126"/>
      <c r="B61" s="131" t="s">
        <v>73</v>
      </c>
      <c r="C61" s="249" t="s">
        <v>74</v>
      </c>
      <c r="D61" s="250"/>
      <c r="E61" s="250"/>
      <c r="F61" s="136" t="s">
        <v>26</v>
      </c>
      <c r="G61" s="137"/>
      <c r="H61" s="137"/>
      <c r="I61" s="137">
        <f>'SO-01 01.1 _15-1-18 Pol'!G29</f>
        <v>0</v>
      </c>
      <c r="J61" s="134" t="str">
        <f>IF(I118=0,"",I61/I118*100)</f>
        <v/>
      </c>
    </row>
    <row r="62" spans="1:10" ht="25.5" customHeight="1" x14ac:dyDescent="0.2">
      <c r="A62" s="126"/>
      <c r="B62" s="131" t="s">
        <v>75</v>
      </c>
      <c r="C62" s="249" t="s">
        <v>76</v>
      </c>
      <c r="D62" s="250"/>
      <c r="E62" s="250"/>
      <c r="F62" s="136" t="s">
        <v>26</v>
      </c>
      <c r="G62" s="137"/>
      <c r="H62" s="137"/>
      <c r="I62" s="137">
        <f>'SO-01 01.1 _15-1-18 Pol'!G67</f>
        <v>0</v>
      </c>
      <c r="J62" s="134" t="str">
        <f>IF(I118=0,"",I62/I118*100)</f>
        <v/>
      </c>
    </row>
    <row r="63" spans="1:10" ht="25.5" customHeight="1" x14ac:dyDescent="0.2">
      <c r="A63" s="126"/>
      <c r="B63" s="131" t="s">
        <v>77</v>
      </c>
      <c r="C63" s="249" t="s">
        <v>78</v>
      </c>
      <c r="D63" s="250"/>
      <c r="E63" s="250"/>
      <c r="F63" s="136" t="s">
        <v>26</v>
      </c>
      <c r="G63" s="137"/>
      <c r="H63" s="137"/>
      <c r="I63" s="137">
        <f>'SO-01 01.1 _15-1-18 Pol'!G77+'SO-02 02.1 Pol'!G93</f>
        <v>0</v>
      </c>
      <c r="J63" s="134" t="str">
        <f>IF(I118=0,"",I63/I118*100)</f>
        <v/>
      </c>
    </row>
    <row r="64" spans="1:10" ht="25.5" customHeight="1" x14ac:dyDescent="0.2">
      <c r="A64" s="126"/>
      <c r="B64" s="131" t="s">
        <v>79</v>
      </c>
      <c r="C64" s="249" t="s">
        <v>80</v>
      </c>
      <c r="D64" s="250"/>
      <c r="E64" s="250"/>
      <c r="F64" s="136" t="s">
        <v>26</v>
      </c>
      <c r="G64" s="137"/>
      <c r="H64" s="137"/>
      <c r="I64" s="137">
        <f>'SO-01 01.1 _15-1-18 Pol'!G143</f>
        <v>0</v>
      </c>
      <c r="J64" s="134" t="str">
        <f>IF(I118=0,"",I64/I118*100)</f>
        <v/>
      </c>
    </row>
    <row r="65" spans="1:10" ht="25.5" customHeight="1" x14ac:dyDescent="0.2">
      <c r="A65" s="126"/>
      <c r="B65" s="131" t="s">
        <v>81</v>
      </c>
      <c r="C65" s="249" t="s">
        <v>82</v>
      </c>
      <c r="D65" s="250"/>
      <c r="E65" s="250"/>
      <c r="F65" s="136" t="s">
        <v>26</v>
      </c>
      <c r="G65" s="137"/>
      <c r="H65" s="137"/>
      <c r="I65" s="137">
        <f>'SO-01 01.1 _15-1-18 Pol'!G156</f>
        <v>0</v>
      </c>
      <c r="J65" s="134" t="str">
        <f>IF(I118=0,"",I65/I118*100)</f>
        <v/>
      </c>
    </row>
    <row r="66" spans="1:10" ht="25.5" customHeight="1" x14ac:dyDescent="0.2">
      <c r="A66" s="126"/>
      <c r="B66" s="131" t="s">
        <v>83</v>
      </c>
      <c r="C66" s="249" t="s">
        <v>84</v>
      </c>
      <c r="D66" s="250"/>
      <c r="E66" s="250"/>
      <c r="F66" s="136" t="s">
        <v>26</v>
      </c>
      <c r="G66" s="137"/>
      <c r="H66" s="137"/>
      <c r="I66" s="137">
        <f>'SO-01 01.1 _15-1-18 Pol'!G204+'SO-02 02.1 Pol'!G99</f>
        <v>0</v>
      </c>
      <c r="J66" s="134" t="str">
        <f>IF(I118=0,"",I66/I118*100)</f>
        <v/>
      </c>
    </row>
    <row r="67" spans="1:10" ht="25.5" customHeight="1" x14ac:dyDescent="0.2">
      <c r="A67" s="126"/>
      <c r="B67" s="131" t="s">
        <v>85</v>
      </c>
      <c r="C67" s="249" t="s">
        <v>86</v>
      </c>
      <c r="D67" s="250"/>
      <c r="E67" s="250"/>
      <c r="F67" s="136" t="s">
        <v>26</v>
      </c>
      <c r="G67" s="137"/>
      <c r="H67" s="137"/>
      <c r="I67" s="137">
        <f>'SO-01 01.1 _15-1-18 Pol'!G227</f>
        <v>0</v>
      </c>
      <c r="J67" s="134" t="str">
        <f>IF(I118=0,"",I67/I118*100)</f>
        <v/>
      </c>
    </row>
    <row r="68" spans="1:10" ht="25.5" customHeight="1" x14ac:dyDescent="0.2">
      <c r="A68" s="126"/>
      <c r="B68" s="131" t="s">
        <v>87</v>
      </c>
      <c r="C68" s="249" t="s">
        <v>88</v>
      </c>
      <c r="D68" s="250"/>
      <c r="E68" s="250"/>
      <c r="F68" s="136" t="s">
        <v>26</v>
      </c>
      <c r="G68" s="137"/>
      <c r="H68" s="137"/>
      <c r="I68" s="137">
        <f>'SO-02 02.1 Pol'!G103+'SO-03 03.1 Pol'!G8</f>
        <v>0</v>
      </c>
      <c r="J68" s="134" t="str">
        <f>IF(I118=0,"",I68/I118*100)</f>
        <v/>
      </c>
    </row>
    <row r="69" spans="1:10" ht="25.5" customHeight="1" x14ac:dyDescent="0.2">
      <c r="A69" s="126"/>
      <c r="B69" s="131" t="s">
        <v>89</v>
      </c>
      <c r="C69" s="249" t="s">
        <v>90</v>
      </c>
      <c r="D69" s="250"/>
      <c r="E69" s="250"/>
      <c r="F69" s="136" t="s">
        <v>26</v>
      </c>
      <c r="G69" s="137"/>
      <c r="H69" s="137"/>
      <c r="I69" s="137">
        <f>'SO-01 01.1 _15-1-18 Pol'!G24+'SO-01 01.1 _15-1-18 Pol'!G306</f>
        <v>0</v>
      </c>
      <c r="J69" s="134" t="str">
        <f>IF(I118=0,"",I69/I118*100)</f>
        <v/>
      </c>
    </row>
    <row r="70" spans="1:10" ht="25.5" customHeight="1" x14ac:dyDescent="0.2">
      <c r="A70" s="126"/>
      <c r="B70" s="131" t="s">
        <v>91</v>
      </c>
      <c r="C70" s="249" t="s">
        <v>92</v>
      </c>
      <c r="D70" s="250"/>
      <c r="E70" s="250"/>
      <c r="F70" s="136" t="s">
        <v>26</v>
      </c>
      <c r="G70" s="137"/>
      <c r="H70" s="137"/>
      <c r="I70" s="137">
        <f>'SO-01 01.1 _15-1-18 Pol'!G454+'SO-02 02.1 Pol'!G141</f>
        <v>0</v>
      </c>
      <c r="J70" s="134" t="str">
        <f>IF(I118=0,"",I70/I118*100)</f>
        <v/>
      </c>
    </row>
    <row r="71" spans="1:10" ht="25.5" customHeight="1" x14ac:dyDescent="0.2">
      <c r="A71" s="126"/>
      <c r="B71" s="131" t="s">
        <v>93</v>
      </c>
      <c r="C71" s="249" t="s">
        <v>94</v>
      </c>
      <c r="D71" s="250"/>
      <c r="E71" s="250"/>
      <c r="F71" s="136" t="s">
        <v>26</v>
      </c>
      <c r="G71" s="137"/>
      <c r="H71" s="137"/>
      <c r="I71" s="137">
        <f>'SO-01 01.1 _15-1-18 Pol'!G560</f>
        <v>0</v>
      </c>
      <c r="J71" s="134" t="str">
        <f>IF(I118=0,"",I71/I118*100)</f>
        <v/>
      </c>
    </row>
    <row r="72" spans="1:10" ht="25.5" customHeight="1" x14ac:dyDescent="0.2">
      <c r="A72" s="126"/>
      <c r="B72" s="131" t="s">
        <v>95</v>
      </c>
      <c r="C72" s="249" t="s">
        <v>96</v>
      </c>
      <c r="D72" s="250"/>
      <c r="E72" s="250"/>
      <c r="F72" s="136" t="s">
        <v>26</v>
      </c>
      <c r="G72" s="137"/>
      <c r="H72" s="137"/>
      <c r="I72" s="137">
        <f>'SO-01 01.1 _15-1-18 Pol'!G579</f>
        <v>0</v>
      </c>
      <c r="J72" s="134" t="str">
        <f>IF(I118=0,"",I72/I118*100)</f>
        <v/>
      </c>
    </row>
    <row r="73" spans="1:10" ht="25.5" customHeight="1" x14ac:dyDescent="0.2">
      <c r="A73" s="126"/>
      <c r="B73" s="131" t="s">
        <v>97</v>
      </c>
      <c r="C73" s="249" t="s">
        <v>98</v>
      </c>
      <c r="D73" s="250"/>
      <c r="E73" s="250"/>
      <c r="F73" s="136" t="s">
        <v>26</v>
      </c>
      <c r="G73" s="137"/>
      <c r="H73" s="137"/>
      <c r="I73" s="137">
        <f>'SO-02 02.1 Pol'!G148</f>
        <v>0</v>
      </c>
      <c r="J73" s="134" t="str">
        <f>IF(I118=0,"",I73/I118*100)</f>
        <v/>
      </c>
    </row>
    <row r="74" spans="1:10" ht="25.5" customHeight="1" x14ac:dyDescent="0.2">
      <c r="A74" s="126"/>
      <c r="B74" s="131" t="s">
        <v>99</v>
      </c>
      <c r="C74" s="249" t="s">
        <v>100</v>
      </c>
      <c r="D74" s="250"/>
      <c r="E74" s="250"/>
      <c r="F74" s="136" t="s">
        <v>26</v>
      </c>
      <c r="G74" s="137"/>
      <c r="H74" s="137"/>
      <c r="I74" s="137">
        <f>'SO-02 02.1 Pol'!G161</f>
        <v>0</v>
      </c>
      <c r="J74" s="134" t="str">
        <f>IF(I118=0,"",I74/I118*100)</f>
        <v/>
      </c>
    </row>
    <row r="75" spans="1:10" ht="25.5" customHeight="1" x14ac:dyDescent="0.2">
      <c r="A75" s="126"/>
      <c r="B75" s="131" t="s">
        <v>101</v>
      </c>
      <c r="C75" s="249" t="s">
        <v>102</v>
      </c>
      <c r="D75" s="250"/>
      <c r="E75" s="250"/>
      <c r="F75" s="136" t="s">
        <v>26</v>
      </c>
      <c r="G75" s="137"/>
      <c r="H75" s="137"/>
      <c r="I75" s="137">
        <f>'SO-01 01.1 _15-1-18 Pol'!G623+'SO-02 02.1 Pol'!G163</f>
        <v>0</v>
      </c>
      <c r="J75" s="134" t="str">
        <f>IF(I118=0,"",I75/I118*100)</f>
        <v/>
      </c>
    </row>
    <row r="76" spans="1:10" ht="25.5" customHeight="1" x14ac:dyDescent="0.2">
      <c r="A76" s="126"/>
      <c r="B76" s="131" t="s">
        <v>103</v>
      </c>
      <c r="C76" s="249" t="s">
        <v>104</v>
      </c>
      <c r="D76" s="250"/>
      <c r="E76" s="250"/>
      <c r="F76" s="136" t="s">
        <v>26</v>
      </c>
      <c r="G76" s="137"/>
      <c r="H76" s="137"/>
      <c r="I76" s="137">
        <f>'SO-02 02.1 Pol'!G165+'SO-03 03.1 Pol'!G13</f>
        <v>0</v>
      </c>
      <c r="J76" s="134" t="str">
        <f>IF(I118=0,"",I76/I118*100)</f>
        <v/>
      </c>
    </row>
    <row r="77" spans="1:10" ht="25.5" customHeight="1" x14ac:dyDescent="0.2">
      <c r="A77" s="126"/>
      <c r="B77" s="131" t="s">
        <v>105</v>
      </c>
      <c r="C77" s="249" t="s">
        <v>106</v>
      </c>
      <c r="D77" s="250"/>
      <c r="E77" s="250"/>
      <c r="F77" s="136" t="s">
        <v>26</v>
      </c>
      <c r="G77" s="137"/>
      <c r="H77" s="137"/>
      <c r="I77" s="137">
        <f>'SO-02 02.1 Pol'!G172</f>
        <v>0</v>
      </c>
      <c r="J77" s="134" t="str">
        <f>IF(I118=0,"",I77/I118*100)</f>
        <v/>
      </c>
    </row>
    <row r="78" spans="1:10" ht="25.5" customHeight="1" x14ac:dyDescent="0.2">
      <c r="A78" s="126"/>
      <c r="B78" s="131" t="s">
        <v>107</v>
      </c>
      <c r="C78" s="249" t="s">
        <v>108</v>
      </c>
      <c r="D78" s="250"/>
      <c r="E78" s="250"/>
      <c r="F78" s="136" t="s">
        <v>26</v>
      </c>
      <c r="G78" s="137"/>
      <c r="H78" s="137"/>
      <c r="I78" s="137">
        <f>'SO-01 01.1 _15-1-18 Pol'!G625</f>
        <v>0</v>
      </c>
      <c r="J78" s="134" t="str">
        <f>IF(I118=0,"",I78/I118*100)</f>
        <v/>
      </c>
    </row>
    <row r="79" spans="1:10" ht="25.5" customHeight="1" x14ac:dyDescent="0.2">
      <c r="A79" s="126"/>
      <c r="B79" s="131" t="s">
        <v>109</v>
      </c>
      <c r="C79" s="249" t="s">
        <v>110</v>
      </c>
      <c r="D79" s="250"/>
      <c r="E79" s="250"/>
      <c r="F79" s="136" t="s">
        <v>26</v>
      </c>
      <c r="G79" s="137"/>
      <c r="H79" s="137"/>
      <c r="I79" s="137">
        <f>'SO-01 01.1 _15-1-18 Pol'!G644</f>
        <v>0</v>
      </c>
      <c r="J79" s="134" t="str">
        <f>IF(I118=0,"",I79/I118*100)</f>
        <v/>
      </c>
    </row>
    <row r="80" spans="1:10" ht="25.5" customHeight="1" x14ac:dyDescent="0.2">
      <c r="A80" s="126"/>
      <c r="B80" s="131" t="s">
        <v>111</v>
      </c>
      <c r="C80" s="249" t="s">
        <v>112</v>
      </c>
      <c r="D80" s="250"/>
      <c r="E80" s="250"/>
      <c r="F80" s="136" t="s">
        <v>26</v>
      </c>
      <c r="G80" s="137"/>
      <c r="H80" s="137"/>
      <c r="I80" s="137">
        <f>'SO-01 01.1 _15-1-18 Pol'!G659</f>
        <v>0</v>
      </c>
      <c r="J80" s="134" t="str">
        <f>IF(I118=0,"",I80/I118*100)</f>
        <v/>
      </c>
    </row>
    <row r="81" spans="1:10" ht="25.5" customHeight="1" x14ac:dyDescent="0.2">
      <c r="A81" s="126"/>
      <c r="B81" s="131" t="s">
        <v>113</v>
      </c>
      <c r="C81" s="249" t="s">
        <v>114</v>
      </c>
      <c r="D81" s="250"/>
      <c r="E81" s="250"/>
      <c r="F81" s="136" t="s">
        <v>26</v>
      </c>
      <c r="G81" s="137"/>
      <c r="H81" s="137"/>
      <c r="I81" s="137">
        <f>'SO-01 01.1 _15-1-18 Pol'!G760</f>
        <v>0</v>
      </c>
      <c r="J81" s="134" t="str">
        <f>IF(I118=0,"",I81/I118*100)</f>
        <v/>
      </c>
    </row>
    <row r="82" spans="1:10" ht="25.5" customHeight="1" x14ac:dyDescent="0.2">
      <c r="A82" s="126"/>
      <c r="B82" s="131" t="s">
        <v>115</v>
      </c>
      <c r="C82" s="249" t="s">
        <v>116</v>
      </c>
      <c r="D82" s="250"/>
      <c r="E82" s="250"/>
      <c r="F82" s="136" t="s">
        <v>26</v>
      </c>
      <c r="G82" s="137"/>
      <c r="H82" s="137"/>
      <c r="I82" s="137">
        <f>'SO-01 01.1 _15-1-18 Pol'!G767+'SO-02 02.1 Pol'!G190+'SO-03 03.1 Pol'!G20</f>
        <v>0</v>
      </c>
      <c r="J82" s="134" t="str">
        <f>IF(I118=0,"",I82/I118*100)</f>
        <v/>
      </c>
    </row>
    <row r="83" spans="1:10" ht="25.5" customHeight="1" x14ac:dyDescent="0.2">
      <c r="A83" s="126"/>
      <c r="B83" s="131" t="s">
        <v>117</v>
      </c>
      <c r="C83" s="249" t="s">
        <v>118</v>
      </c>
      <c r="D83" s="250"/>
      <c r="E83" s="250"/>
      <c r="F83" s="136" t="s">
        <v>27</v>
      </c>
      <c r="G83" s="137"/>
      <c r="H83" s="137"/>
      <c r="I83" s="137">
        <f>'SO-01 01.1 _15-1-18 Pol'!G769+'SO-02 02.1 Pol'!G196</f>
        <v>0</v>
      </c>
      <c r="J83" s="134" t="str">
        <f>IF(I118=0,"",I83/I118*100)</f>
        <v/>
      </c>
    </row>
    <row r="84" spans="1:10" ht="25.5" customHeight="1" x14ac:dyDescent="0.2">
      <c r="A84" s="126"/>
      <c r="B84" s="131" t="s">
        <v>119</v>
      </c>
      <c r="C84" s="249" t="s">
        <v>120</v>
      </c>
      <c r="D84" s="250"/>
      <c r="E84" s="250"/>
      <c r="F84" s="136" t="s">
        <v>27</v>
      </c>
      <c r="G84" s="137"/>
      <c r="H84" s="137"/>
      <c r="I84" s="137">
        <f>'SO-01 01.1 _15-1-18 Pol'!G783</f>
        <v>0</v>
      </c>
      <c r="J84" s="134" t="str">
        <f>IF(I118=0,"",I84/I118*100)</f>
        <v/>
      </c>
    </row>
    <row r="85" spans="1:10" ht="25.5" customHeight="1" x14ac:dyDescent="0.2">
      <c r="A85" s="126"/>
      <c r="B85" s="131" t="s">
        <v>121</v>
      </c>
      <c r="C85" s="249" t="s">
        <v>122</v>
      </c>
      <c r="D85" s="250"/>
      <c r="E85" s="250"/>
      <c r="F85" s="136" t="s">
        <v>27</v>
      </c>
      <c r="G85" s="137"/>
      <c r="H85" s="137"/>
      <c r="I85" s="137">
        <f>'SO-01 01.1 _15-1-18 Pol'!G821</f>
        <v>0</v>
      </c>
      <c r="J85" s="134" t="str">
        <f>IF(I118=0,"",I85/I118*100)</f>
        <v/>
      </c>
    </row>
    <row r="86" spans="1:10" ht="25.5" customHeight="1" x14ac:dyDescent="0.2">
      <c r="A86" s="126"/>
      <c r="B86" s="131" t="s">
        <v>123</v>
      </c>
      <c r="C86" s="249" t="s">
        <v>124</v>
      </c>
      <c r="D86" s="250"/>
      <c r="E86" s="250"/>
      <c r="F86" s="136" t="s">
        <v>27</v>
      </c>
      <c r="G86" s="137"/>
      <c r="H86" s="137"/>
      <c r="I86" s="137">
        <f>'SO-01 01.1 _15-1-18 Pol'!G831</f>
        <v>0</v>
      </c>
      <c r="J86" s="134" t="str">
        <f>IF(I118=0,"",I86/I118*100)</f>
        <v/>
      </c>
    </row>
    <row r="87" spans="1:10" ht="25.5" customHeight="1" x14ac:dyDescent="0.2">
      <c r="A87" s="126"/>
      <c r="B87" s="131" t="s">
        <v>125</v>
      </c>
      <c r="C87" s="249" t="s">
        <v>126</v>
      </c>
      <c r="D87" s="250"/>
      <c r="E87" s="250"/>
      <c r="F87" s="136" t="s">
        <v>27</v>
      </c>
      <c r="G87" s="137"/>
      <c r="H87" s="137"/>
      <c r="I87" s="137">
        <f>'SO-01 01.1 _15-1-18 Pol'!G846</f>
        <v>0</v>
      </c>
      <c r="J87" s="134" t="str">
        <f>IF(I118=0,"",I87/I118*100)</f>
        <v/>
      </c>
    </row>
    <row r="88" spans="1:10" ht="25.5" customHeight="1" x14ac:dyDescent="0.2">
      <c r="A88" s="126"/>
      <c r="B88" s="131" t="s">
        <v>127</v>
      </c>
      <c r="C88" s="249" t="s">
        <v>128</v>
      </c>
      <c r="D88" s="250"/>
      <c r="E88" s="250"/>
      <c r="F88" s="136" t="s">
        <v>27</v>
      </c>
      <c r="G88" s="137"/>
      <c r="H88" s="137"/>
      <c r="I88" s="137">
        <f>'SO-01 01.1 _15-1-18 Pol'!G869</f>
        <v>0</v>
      </c>
      <c r="J88" s="134" t="str">
        <f>IF(I118=0,"",I88/I118*100)</f>
        <v/>
      </c>
    </row>
    <row r="89" spans="1:10" ht="25.5" customHeight="1" x14ac:dyDescent="0.2">
      <c r="A89" s="126"/>
      <c r="B89" s="131" t="s">
        <v>129</v>
      </c>
      <c r="C89" s="249" t="s">
        <v>130</v>
      </c>
      <c r="D89" s="250"/>
      <c r="E89" s="250"/>
      <c r="F89" s="136" t="s">
        <v>27</v>
      </c>
      <c r="G89" s="137"/>
      <c r="H89" s="137"/>
      <c r="I89" s="137">
        <f>'SO-01 01.1 _15-1-18 Pol'!G883</f>
        <v>0</v>
      </c>
      <c r="J89" s="134" t="str">
        <f>IF(I118=0,"",I89/I118*100)</f>
        <v/>
      </c>
    </row>
    <row r="90" spans="1:10" ht="25.5" customHeight="1" x14ac:dyDescent="0.2">
      <c r="A90" s="126"/>
      <c r="B90" s="131" t="s">
        <v>131</v>
      </c>
      <c r="C90" s="249" t="s">
        <v>132</v>
      </c>
      <c r="D90" s="250"/>
      <c r="E90" s="250"/>
      <c r="F90" s="136" t="s">
        <v>27</v>
      </c>
      <c r="G90" s="137"/>
      <c r="H90" s="137"/>
      <c r="I90" s="137">
        <f>'SO-01 01.1 _15-1-18 Pol'!G885</f>
        <v>0</v>
      </c>
      <c r="J90" s="134" t="str">
        <f>IF(I118=0,"",I90/I118*100)</f>
        <v/>
      </c>
    </row>
    <row r="91" spans="1:10" ht="25.5" customHeight="1" x14ac:dyDescent="0.2">
      <c r="A91" s="126"/>
      <c r="B91" s="131" t="s">
        <v>133</v>
      </c>
      <c r="C91" s="249" t="s">
        <v>134</v>
      </c>
      <c r="D91" s="250"/>
      <c r="E91" s="250"/>
      <c r="F91" s="136" t="s">
        <v>27</v>
      </c>
      <c r="G91" s="137"/>
      <c r="H91" s="137"/>
      <c r="I91" s="137">
        <f>'SO-01 01.1 _15-1-18 Pol'!G889</f>
        <v>0</v>
      </c>
      <c r="J91" s="134" t="str">
        <f>IF(I118=0,"",I91/I118*100)</f>
        <v/>
      </c>
    </row>
    <row r="92" spans="1:10" ht="25.5" customHeight="1" x14ac:dyDescent="0.2">
      <c r="A92" s="126"/>
      <c r="B92" s="131" t="s">
        <v>135</v>
      </c>
      <c r="C92" s="249" t="s">
        <v>136</v>
      </c>
      <c r="D92" s="250"/>
      <c r="E92" s="250"/>
      <c r="F92" s="136" t="s">
        <v>27</v>
      </c>
      <c r="G92" s="137"/>
      <c r="H92" s="137"/>
      <c r="I92" s="137">
        <f>'SO-01 01.1 _15-1-18 Pol'!G901</f>
        <v>0</v>
      </c>
      <c r="J92" s="134" t="str">
        <f>IF(I118=0,"",I92/I118*100)</f>
        <v/>
      </c>
    </row>
    <row r="93" spans="1:10" ht="25.5" customHeight="1" x14ac:dyDescent="0.2">
      <c r="A93" s="126"/>
      <c r="B93" s="131" t="s">
        <v>137</v>
      </c>
      <c r="C93" s="249" t="s">
        <v>138</v>
      </c>
      <c r="D93" s="250"/>
      <c r="E93" s="250"/>
      <c r="F93" s="136" t="s">
        <v>27</v>
      </c>
      <c r="G93" s="137"/>
      <c r="H93" s="137"/>
      <c r="I93" s="137">
        <f>'SO-01 01.1 _15-1-18 Pol'!G912</f>
        <v>0</v>
      </c>
      <c r="J93" s="134" t="str">
        <f>IF(I118=0,"",I93/I118*100)</f>
        <v/>
      </c>
    </row>
    <row r="94" spans="1:10" ht="25.5" customHeight="1" x14ac:dyDescent="0.2">
      <c r="A94" s="126"/>
      <c r="B94" s="131" t="s">
        <v>139</v>
      </c>
      <c r="C94" s="249" t="s">
        <v>140</v>
      </c>
      <c r="D94" s="250"/>
      <c r="E94" s="250"/>
      <c r="F94" s="136" t="s">
        <v>27</v>
      </c>
      <c r="G94" s="137"/>
      <c r="H94" s="137"/>
      <c r="I94" s="137">
        <f>'SO-01 01.1 _15-1-18 Pol'!G935+'SO-02 02.1 Pol'!G205</f>
        <v>0</v>
      </c>
      <c r="J94" s="134" t="str">
        <f>IF(I118=0,"",I94/I118*100)</f>
        <v/>
      </c>
    </row>
    <row r="95" spans="1:10" ht="25.5" customHeight="1" x14ac:dyDescent="0.2">
      <c r="A95" s="126"/>
      <c r="B95" s="131" t="s">
        <v>141</v>
      </c>
      <c r="C95" s="249" t="s">
        <v>142</v>
      </c>
      <c r="D95" s="250"/>
      <c r="E95" s="250"/>
      <c r="F95" s="136" t="s">
        <v>27</v>
      </c>
      <c r="G95" s="137"/>
      <c r="H95" s="137"/>
      <c r="I95" s="137">
        <f>'SO-01 01.1 _15-1-18 Pol'!G1007+'SO-02 02.1 Pol'!G216</f>
        <v>0</v>
      </c>
      <c r="J95" s="134" t="str">
        <f>IF(I118=0,"",I95/I118*100)</f>
        <v/>
      </c>
    </row>
    <row r="96" spans="1:10" ht="25.5" customHeight="1" x14ac:dyDescent="0.2">
      <c r="A96" s="126"/>
      <c r="B96" s="131" t="s">
        <v>143</v>
      </c>
      <c r="C96" s="249" t="s">
        <v>144</v>
      </c>
      <c r="D96" s="250"/>
      <c r="E96" s="250"/>
      <c r="F96" s="136" t="s">
        <v>27</v>
      </c>
      <c r="G96" s="137"/>
      <c r="H96" s="137"/>
      <c r="I96" s="137">
        <f>'SO-01 01.1 _15-1-18 Pol'!G1034</f>
        <v>0</v>
      </c>
      <c r="J96" s="134" t="str">
        <f>IF(I118=0,"",I96/I118*100)</f>
        <v/>
      </c>
    </row>
    <row r="97" spans="1:10" ht="25.5" customHeight="1" x14ac:dyDescent="0.2">
      <c r="A97" s="126"/>
      <c r="B97" s="131" t="s">
        <v>145</v>
      </c>
      <c r="C97" s="249" t="s">
        <v>146</v>
      </c>
      <c r="D97" s="250"/>
      <c r="E97" s="250"/>
      <c r="F97" s="136" t="s">
        <v>27</v>
      </c>
      <c r="G97" s="137"/>
      <c r="H97" s="137"/>
      <c r="I97" s="137">
        <f>'SO-01 01.1 _15-1-18 Pol'!G1047</f>
        <v>0</v>
      </c>
      <c r="J97" s="134" t="str">
        <f>IF(I118=0,"",I97/I118*100)</f>
        <v/>
      </c>
    </row>
    <row r="98" spans="1:10" ht="25.5" customHeight="1" x14ac:dyDescent="0.2">
      <c r="A98" s="126"/>
      <c r="B98" s="131" t="s">
        <v>147</v>
      </c>
      <c r="C98" s="249" t="s">
        <v>148</v>
      </c>
      <c r="D98" s="250"/>
      <c r="E98" s="250"/>
      <c r="F98" s="136" t="s">
        <v>27</v>
      </c>
      <c r="G98" s="137"/>
      <c r="H98" s="137"/>
      <c r="I98" s="137">
        <f>'SO-01 01.1 _15-1-18 Pol'!G1056</f>
        <v>0</v>
      </c>
      <c r="J98" s="134" t="str">
        <f>IF(I118=0,"",I98/I118*100)</f>
        <v/>
      </c>
    </row>
    <row r="99" spans="1:10" ht="25.5" customHeight="1" x14ac:dyDescent="0.2">
      <c r="A99" s="126"/>
      <c r="B99" s="131" t="s">
        <v>149</v>
      </c>
      <c r="C99" s="249" t="s">
        <v>150</v>
      </c>
      <c r="D99" s="250"/>
      <c r="E99" s="250"/>
      <c r="F99" s="136" t="s">
        <v>27</v>
      </c>
      <c r="G99" s="137"/>
      <c r="H99" s="137"/>
      <c r="I99" s="137">
        <f>'SO-01 01.1 _15-1-18 Pol'!G1097+'SO-02 02.1 Pol'!G222</f>
        <v>0</v>
      </c>
      <c r="J99" s="134" t="str">
        <f>IF(I118=0,"",I99/I118*100)</f>
        <v/>
      </c>
    </row>
    <row r="100" spans="1:10" ht="25.5" customHeight="1" x14ac:dyDescent="0.2">
      <c r="A100" s="126"/>
      <c r="B100" s="131" t="s">
        <v>151</v>
      </c>
      <c r="C100" s="249" t="s">
        <v>152</v>
      </c>
      <c r="D100" s="250"/>
      <c r="E100" s="250"/>
      <c r="F100" s="136" t="s">
        <v>27</v>
      </c>
      <c r="G100" s="137"/>
      <c r="H100" s="137"/>
      <c r="I100" s="137">
        <f>'SO-01 01.1 _15-1-18 Pol'!G1170</f>
        <v>0</v>
      </c>
      <c r="J100" s="134" t="str">
        <f>IF(I118=0,"",I100/I118*100)</f>
        <v/>
      </c>
    </row>
    <row r="101" spans="1:10" ht="25.5" customHeight="1" x14ac:dyDescent="0.2">
      <c r="A101" s="126"/>
      <c r="B101" s="131" t="s">
        <v>153</v>
      </c>
      <c r="C101" s="249" t="s">
        <v>154</v>
      </c>
      <c r="D101" s="250"/>
      <c r="E101" s="250"/>
      <c r="F101" s="136" t="s">
        <v>27</v>
      </c>
      <c r="G101" s="137"/>
      <c r="H101" s="137"/>
      <c r="I101" s="137">
        <f>'SO-01 01.1 _15-1-18 Pol'!G1214</f>
        <v>0</v>
      </c>
      <c r="J101" s="134" t="str">
        <f>IF(I118=0,"",I101/I118*100)</f>
        <v/>
      </c>
    </row>
    <row r="102" spans="1:10" ht="25.5" customHeight="1" x14ac:dyDescent="0.2">
      <c r="A102" s="126"/>
      <c r="B102" s="131" t="s">
        <v>155</v>
      </c>
      <c r="C102" s="249" t="s">
        <v>156</v>
      </c>
      <c r="D102" s="250"/>
      <c r="E102" s="250"/>
      <c r="F102" s="136" t="s">
        <v>27</v>
      </c>
      <c r="G102" s="137"/>
      <c r="H102" s="137"/>
      <c r="I102" s="137">
        <f>'SO-01 01.1 _15-1-18 Pol'!G1255</f>
        <v>0</v>
      </c>
      <c r="J102" s="134" t="str">
        <f>IF(I118=0,"",I102/I118*100)</f>
        <v/>
      </c>
    </row>
    <row r="103" spans="1:10" ht="25.5" customHeight="1" x14ac:dyDescent="0.2">
      <c r="A103" s="126"/>
      <c r="B103" s="131" t="s">
        <v>157</v>
      </c>
      <c r="C103" s="249" t="s">
        <v>158</v>
      </c>
      <c r="D103" s="250"/>
      <c r="E103" s="250"/>
      <c r="F103" s="136" t="s">
        <v>27</v>
      </c>
      <c r="G103" s="137"/>
      <c r="H103" s="137"/>
      <c r="I103" s="137">
        <f>'SO-01 01.1 _15-1-18 Pol'!G1288</f>
        <v>0</v>
      </c>
      <c r="J103" s="134" t="str">
        <f>IF(I118=0,"",I103/I118*100)</f>
        <v/>
      </c>
    </row>
    <row r="104" spans="1:10" ht="25.5" customHeight="1" x14ac:dyDescent="0.2">
      <c r="A104" s="126"/>
      <c r="B104" s="131" t="s">
        <v>159</v>
      </c>
      <c r="C104" s="249" t="s">
        <v>160</v>
      </c>
      <c r="D104" s="250"/>
      <c r="E104" s="250"/>
      <c r="F104" s="136" t="s">
        <v>27</v>
      </c>
      <c r="G104" s="137"/>
      <c r="H104" s="137"/>
      <c r="I104" s="137">
        <f>'SO-01 01.1 _15-1-18 Pol'!G1330</f>
        <v>0</v>
      </c>
      <c r="J104" s="134" t="str">
        <f>IF(I118=0,"",I104/I118*100)</f>
        <v/>
      </c>
    </row>
    <row r="105" spans="1:10" ht="25.5" customHeight="1" x14ac:dyDescent="0.2">
      <c r="A105" s="126"/>
      <c r="B105" s="131" t="s">
        <v>161</v>
      </c>
      <c r="C105" s="249" t="s">
        <v>162</v>
      </c>
      <c r="D105" s="250"/>
      <c r="E105" s="250"/>
      <c r="F105" s="136" t="s">
        <v>27</v>
      </c>
      <c r="G105" s="137"/>
      <c r="H105" s="137"/>
      <c r="I105" s="137">
        <f>'SO-01 01.1 _15-1-18 Pol'!G1379</f>
        <v>0</v>
      </c>
      <c r="J105" s="134" t="str">
        <f>IF(I118=0,"",I105/I118*100)</f>
        <v/>
      </c>
    </row>
    <row r="106" spans="1:10" ht="25.5" customHeight="1" x14ac:dyDescent="0.2">
      <c r="A106" s="126"/>
      <c r="B106" s="131" t="s">
        <v>163</v>
      </c>
      <c r="C106" s="249" t="s">
        <v>164</v>
      </c>
      <c r="D106" s="250"/>
      <c r="E106" s="250"/>
      <c r="F106" s="136" t="s">
        <v>27</v>
      </c>
      <c r="G106" s="137"/>
      <c r="H106" s="137"/>
      <c r="I106" s="137">
        <f>'SO-01 01.1 _15-1-18 Pol'!G1473</f>
        <v>0</v>
      </c>
      <c r="J106" s="134" t="str">
        <f>IF(I118=0,"",I106/I118*100)</f>
        <v/>
      </c>
    </row>
    <row r="107" spans="1:10" ht="25.5" customHeight="1" x14ac:dyDescent="0.2">
      <c r="A107" s="126"/>
      <c r="B107" s="131" t="s">
        <v>165</v>
      </c>
      <c r="C107" s="249" t="s">
        <v>166</v>
      </c>
      <c r="D107" s="250"/>
      <c r="E107" s="250"/>
      <c r="F107" s="136" t="s">
        <v>28</v>
      </c>
      <c r="G107" s="137"/>
      <c r="H107" s="137"/>
      <c r="I107" s="137">
        <f>'SO-01 01.1 _15-1-18 Pol'!G1485</f>
        <v>0</v>
      </c>
      <c r="J107" s="134" t="str">
        <f>IF(I118=0,"",I107/I118*100)</f>
        <v/>
      </c>
    </row>
    <row r="108" spans="1:10" ht="25.5" customHeight="1" x14ac:dyDescent="0.2">
      <c r="A108" s="126"/>
      <c r="B108" s="131" t="s">
        <v>167</v>
      </c>
      <c r="C108" s="249" t="s">
        <v>168</v>
      </c>
      <c r="D108" s="250"/>
      <c r="E108" s="250"/>
      <c r="F108" s="136" t="s">
        <v>28</v>
      </c>
      <c r="G108" s="137"/>
      <c r="H108" s="137"/>
      <c r="I108" s="137">
        <f>'SO-01 01.1 _15-1-18 Pol'!G1602</f>
        <v>0</v>
      </c>
      <c r="J108" s="134" t="str">
        <f>IF(I118=0,"",I108/I118*100)</f>
        <v/>
      </c>
    </row>
    <row r="109" spans="1:10" ht="25.5" customHeight="1" x14ac:dyDescent="0.2">
      <c r="A109" s="126"/>
      <c r="B109" s="131" t="s">
        <v>169</v>
      </c>
      <c r="C109" s="249" t="s">
        <v>170</v>
      </c>
      <c r="D109" s="250"/>
      <c r="E109" s="250"/>
      <c r="F109" s="136" t="s">
        <v>28</v>
      </c>
      <c r="G109" s="137"/>
      <c r="H109" s="137"/>
      <c r="I109" s="137">
        <f>'SO-01 01.1 _15-1-18 Pol'!G1632</f>
        <v>0</v>
      </c>
      <c r="J109" s="134" t="str">
        <f>IF(I118=0,"",I109/I118*100)</f>
        <v/>
      </c>
    </row>
    <row r="110" spans="1:10" ht="25.5" customHeight="1" x14ac:dyDescent="0.2">
      <c r="A110" s="126"/>
      <c r="B110" s="131" t="s">
        <v>171</v>
      </c>
      <c r="C110" s="249" t="s">
        <v>172</v>
      </c>
      <c r="D110" s="250"/>
      <c r="E110" s="250"/>
      <c r="F110" s="136" t="s">
        <v>28</v>
      </c>
      <c r="G110" s="137"/>
      <c r="H110" s="137"/>
      <c r="I110" s="137">
        <f>'SO-01 01.1 _15-1-18 Pol'!G1670</f>
        <v>0</v>
      </c>
      <c r="J110" s="134" t="str">
        <f>IF(I118=0,"",I110/I118*100)</f>
        <v/>
      </c>
    </row>
    <row r="111" spans="1:10" ht="25.5" customHeight="1" x14ac:dyDescent="0.2">
      <c r="A111" s="126"/>
      <c r="B111" s="131" t="s">
        <v>173</v>
      </c>
      <c r="C111" s="249" t="s">
        <v>174</v>
      </c>
      <c r="D111" s="250"/>
      <c r="E111" s="250"/>
      <c r="F111" s="136" t="s">
        <v>28</v>
      </c>
      <c r="G111" s="137"/>
      <c r="H111" s="137"/>
      <c r="I111" s="137">
        <f>'SO-01 01.1 _15-1-18 Pol'!G1678+'SO-01 01.1 _15-1-18 Pol'!G1722</f>
        <v>0</v>
      </c>
      <c r="J111" s="134" t="str">
        <f>IF(I118=0,"",I111/I118*100)</f>
        <v/>
      </c>
    </row>
    <row r="112" spans="1:10" ht="25.5" customHeight="1" x14ac:dyDescent="0.2">
      <c r="A112" s="126"/>
      <c r="B112" s="131" t="s">
        <v>175</v>
      </c>
      <c r="C112" s="249" t="s">
        <v>176</v>
      </c>
      <c r="D112" s="250"/>
      <c r="E112" s="250"/>
      <c r="F112" s="136" t="s">
        <v>28</v>
      </c>
      <c r="G112" s="137"/>
      <c r="H112" s="137"/>
      <c r="I112" s="137">
        <f>'SO-01 01.1 _15-1-18 Pol'!G1685</f>
        <v>0</v>
      </c>
      <c r="J112" s="134" t="str">
        <f>IF(I118=0,"",I112/I118*100)</f>
        <v/>
      </c>
    </row>
    <row r="113" spans="1:10" ht="25.5" customHeight="1" x14ac:dyDescent="0.2">
      <c r="A113" s="126"/>
      <c r="B113" s="131" t="s">
        <v>177</v>
      </c>
      <c r="C113" s="249" t="s">
        <v>178</v>
      </c>
      <c r="D113" s="250"/>
      <c r="E113" s="250"/>
      <c r="F113" s="136" t="s">
        <v>28</v>
      </c>
      <c r="G113" s="137"/>
      <c r="H113" s="137"/>
      <c r="I113" s="137">
        <f>'SO-01 01.1 _15-1-18 Pol'!G1690</f>
        <v>0</v>
      </c>
      <c r="J113" s="134" t="str">
        <f>IF(I118=0,"",I113/I118*100)</f>
        <v/>
      </c>
    </row>
    <row r="114" spans="1:10" ht="25.5" customHeight="1" x14ac:dyDescent="0.2">
      <c r="A114" s="126"/>
      <c r="B114" s="131" t="s">
        <v>179</v>
      </c>
      <c r="C114" s="249" t="s">
        <v>180</v>
      </c>
      <c r="D114" s="250"/>
      <c r="E114" s="250"/>
      <c r="F114" s="136" t="s">
        <v>28</v>
      </c>
      <c r="G114" s="137"/>
      <c r="H114" s="137"/>
      <c r="I114" s="137">
        <f>'SO-01 01.1 _15-1-18 Pol'!G1695</f>
        <v>0</v>
      </c>
      <c r="J114" s="134" t="str">
        <f>IF(I118=0,"",I114/I118*100)</f>
        <v/>
      </c>
    </row>
    <row r="115" spans="1:10" ht="25.5" customHeight="1" x14ac:dyDescent="0.2">
      <c r="A115" s="126"/>
      <c r="B115" s="131" t="s">
        <v>181</v>
      </c>
      <c r="C115" s="249" t="s">
        <v>182</v>
      </c>
      <c r="D115" s="250"/>
      <c r="E115" s="250"/>
      <c r="F115" s="136" t="s">
        <v>183</v>
      </c>
      <c r="G115" s="137"/>
      <c r="H115" s="137"/>
      <c r="I115" s="137">
        <f>'SO-01 01.1 _15-1-18 Pol'!G1713+'SO-02 02.1 Pol'!G231</f>
        <v>0</v>
      </c>
      <c r="J115" s="134" t="str">
        <f>IF(I118=0,"",I115/I118*100)</f>
        <v/>
      </c>
    </row>
    <row r="116" spans="1:10" ht="25.5" customHeight="1" x14ac:dyDescent="0.2">
      <c r="A116" s="126"/>
      <c r="B116" s="131" t="s">
        <v>184</v>
      </c>
      <c r="C116" s="249" t="s">
        <v>29</v>
      </c>
      <c r="D116" s="250"/>
      <c r="E116" s="250"/>
      <c r="F116" s="136" t="s">
        <v>184</v>
      </c>
      <c r="G116" s="137"/>
      <c r="H116" s="137"/>
      <c r="I116" s="137">
        <f>'00 00 Naklady'!G8+'00 00 Naklady'!G19+'00 00 Naklady'!G26</f>
        <v>0</v>
      </c>
      <c r="J116" s="134" t="str">
        <f>IF(I118=0,"",I116/I118*100)</f>
        <v/>
      </c>
    </row>
    <row r="117" spans="1:10" ht="25.5" customHeight="1" x14ac:dyDescent="0.2">
      <c r="A117" s="126"/>
      <c r="B117" s="131" t="s">
        <v>185</v>
      </c>
      <c r="C117" s="249" t="s">
        <v>30</v>
      </c>
      <c r="D117" s="250"/>
      <c r="E117" s="250"/>
      <c r="F117" s="136" t="s">
        <v>185</v>
      </c>
      <c r="G117" s="137"/>
      <c r="H117" s="137"/>
      <c r="I117" s="137">
        <f>'00 00 Naklady'!G12+'00 00 Naklady'!G22</f>
        <v>0</v>
      </c>
      <c r="J117" s="134" t="str">
        <f>IF(I118=0,"",I117/I118*100)</f>
        <v/>
      </c>
    </row>
    <row r="118" spans="1:10" ht="25.5" customHeight="1" x14ac:dyDescent="0.2">
      <c r="A118" s="127"/>
      <c r="B118" s="132" t="s">
        <v>1</v>
      </c>
      <c r="C118" s="132"/>
      <c r="D118" s="133"/>
      <c r="E118" s="133"/>
      <c r="F118" s="138"/>
      <c r="G118" s="139"/>
      <c r="H118" s="139"/>
      <c r="I118" s="139">
        <f>SUM(I55:I117)</f>
        <v>0</v>
      </c>
      <c r="J118" s="135">
        <f>SUM(J55:J117)</f>
        <v>0</v>
      </c>
    </row>
    <row r="119" spans="1:10" x14ac:dyDescent="0.2">
      <c r="F119" s="91"/>
      <c r="G119" s="90"/>
      <c r="H119" s="91"/>
      <c r="I119" s="90"/>
      <c r="J119" s="92"/>
    </row>
    <row r="120" spans="1:10" x14ac:dyDescent="0.2">
      <c r="F120" s="91"/>
      <c r="G120" s="90"/>
      <c r="H120" s="91"/>
      <c r="I120" s="90"/>
      <c r="J120" s="92"/>
    </row>
    <row r="121" spans="1:10" x14ac:dyDescent="0.2">
      <c r="F121" s="91"/>
      <c r="G121" s="90"/>
      <c r="H121" s="91"/>
      <c r="I121" s="90"/>
      <c r="J121" s="92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09">
    <mergeCell ref="C115:E115"/>
    <mergeCell ref="C116:E116"/>
    <mergeCell ref="C117:E117"/>
    <mergeCell ref="C110:E110"/>
    <mergeCell ref="C111:E111"/>
    <mergeCell ref="C112:E112"/>
    <mergeCell ref="C113:E113"/>
    <mergeCell ref="C114:E114"/>
    <mergeCell ref="C105:E105"/>
    <mergeCell ref="C106:E106"/>
    <mergeCell ref="C107:E107"/>
    <mergeCell ref="C108:E108"/>
    <mergeCell ref="C109:E109"/>
    <mergeCell ref="C100:E100"/>
    <mergeCell ref="C101:E101"/>
    <mergeCell ref="C102:E102"/>
    <mergeCell ref="C103:E103"/>
    <mergeCell ref="C104:E104"/>
    <mergeCell ref="C95:E95"/>
    <mergeCell ref="C96:E96"/>
    <mergeCell ref="C97:E97"/>
    <mergeCell ref="C98:E98"/>
    <mergeCell ref="C99:E99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44:E44"/>
    <mergeCell ref="C45:E45"/>
    <mergeCell ref="C46:E46"/>
    <mergeCell ref="C47:E47"/>
    <mergeCell ref="B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G27:I27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51" t="s">
        <v>7</v>
      </c>
      <c r="B1" s="251"/>
      <c r="C1" s="252"/>
      <c r="D1" s="251"/>
      <c r="E1" s="251"/>
      <c r="F1" s="251"/>
      <c r="G1" s="251"/>
    </row>
    <row r="2" spans="1:7" ht="24.95" customHeight="1" x14ac:dyDescent="0.2">
      <c r="A2" s="78" t="s">
        <v>8</v>
      </c>
      <c r="B2" s="77"/>
      <c r="C2" s="253"/>
      <c r="D2" s="253"/>
      <c r="E2" s="253"/>
      <c r="F2" s="253"/>
      <c r="G2" s="254"/>
    </row>
    <row r="3" spans="1:7" ht="24.95" customHeight="1" x14ac:dyDescent="0.2">
      <c r="A3" s="78" t="s">
        <v>9</v>
      </c>
      <c r="B3" s="77"/>
      <c r="C3" s="253"/>
      <c r="D3" s="253"/>
      <c r="E3" s="253"/>
      <c r="F3" s="253"/>
      <c r="G3" s="254"/>
    </row>
    <row r="4" spans="1:7" ht="24.95" customHeight="1" x14ac:dyDescent="0.2">
      <c r="A4" s="78" t="s">
        <v>10</v>
      </c>
      <c r="B4" s="77"/>
      <c r="C4" s="253"/>
      <c r="D4" s="253"/>
      <c r="E4" s="253"/>
      <c r="F4" s="253"/>
      <c r="G4" s="254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S1" sqref="S1:T1048576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38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7" t="s">
        <v>7</v>
      </c>
      <c r="B1" s="267"/>
      <c r="C1" s="267"/>
      <c r="D1" s="267"/>
      <c r="E1" s="267"/>
      <c r="F1" s="267"/>
      <c r="G1" s="267"/>
      <c r="AG1" t="s">
        <v>186</v>
      </c>
    </row>
    <row r="2" spans="1:60" ht="24.95" customHeight="1" x14ac:dyDescent="0.2">
      <c r="A2" s="142" t="s">
        <v>8</v>
      </c>
      <c r="B2" s="77" t="s">
        <v>2660</v>
      </c>
      <c r="C2" s="268" t="s">
        <v>43</v>
      </c>
      <c r="D2" s="269"/>
      <c r="E2" s="269"/>
      <c r="F2" s="269"/>
      <c r="G2" s="270"/>
      <c r="AG2" t="s">
        <v>187</v>
      </c>
    </row>
    <row r="3" spans="1:60" ht="24.95" customHeight="1" x14ac:dyDescent="0.2">
      <c r="A3" s="142" t="s">
        <v>9</v>
      </c>
      <c r="B3" s="77" t="s">
        <v>45</v>
      </c>
      <c r="C3" s="268" t="s">
        <v>46</v>
      </c>
      <c r="D3" s="269"/>
      <c r="E3" s="269"/>
      <c r="F3" s="269"/>
      <c r="G3" s="270"/>
      <c r="AC3" s="89" t="s">
        <v>188</v>
      </c>
      <c r="AG3" t="s">
        <v>189</v>
      </c>
    </row>
    <row r="4" spans="1:60" ht="24.95" customHeight="1" x14ac:dyDescent="0.2">
      <c r="A4" s="143" t="s">
        <v>10</v>
      </c>
      <c r="B4" s="144" t="s">
        <v>45</v>
      </c>
      <c r="C4" s="271" t="s">
        <v>46</v>
      </c>
      <c r="D4" s="272"/>
      <c r="E4" s="272"/>
      <c r="F4" s="272"/>
      <c r="G4" s="273"/>
      <c r="AG4" t="s">
        <v>190</v>
      </c>
    </row>
    <row r="5" spans="1:60" x14ac:dyDescent="0.2">
      <c r="D5" s="141"/>
    </row>
    <row r="6" spans="1:60" ht="38.25" x14ac:dyDescent="0.2">
      <c r="A6" s="146" t="s">
        <v>191</v>
      </c>
      <c r="B6" s="148" t="s">
        <v>192</v>
      </c>
      <c r="C6" s="148" t="s">
        <v>193</v>
      </c>
      <c r="D6" s="147" t="s">
        <v>194</v>
      </c>
      <c r="E6" s="146" t="s">
        <v>195</v>
      </c>
      <c r="F6" s="145" t="s">
        <v>196</v>
      </c>
      <c r="G6" s="146" t="s">
        <v>31</v>
      </c>
      <c r="H6" s="149" t="s">
        <v>32</v>
      </c>
      <c r="I6" s="149" t="s">
        <v>197</v>
      </c>
      <c r="J6" s="149" t="s">
        <v>33</v>
      </c>
      <c r="K6" s="149" t="s">
        <v>198</v>
      </c>
      <c r="L6" s="149" t="s">
        <v>199</v>
      </c>
      <c r="M6" s="149" t="s">
        <v>200</v>
      </c>
      <c r="N6" s="149" t="s">
        <v>201</v>
      </c>
      <c r="O6" s="149" t="s">
        <v>202</v>
      </c>
      <c r="P6" s="149" t="s">
        <v>203</v>
      </c>
      <c r="Q6" s="149" t="s">
        <v>204</v>
      </c>
      <c r="R6" s="149" t="s">
        <v>205</v>
      </c>
      <c r="S6" s="149" t="s">
        <v>206</v>
      </c>
      <c r="T6" s="149" t="s">
        <v>207</v>
      </c>
      <c r="U6" s="149" t="s">
        <v>208</v>
      </c>
      <c r="V6" s="149" t="s">
        <v>209</v>
      </c>
      <c r="W6" s="149" t="s">
        <v>210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3" t="s">
        <v>211</v>
      </c>
      <c r="B8" s="164" t="s">
        <v>184</v>
      </c>
      <c r="C8" s="184" t="s">
        <v>29</v>
      </c>
      <c r="D8" s="165"/>
      <c r="E8" s="166"/>
      <c r="F8" s="167"/>
      <c r="G8" s="167">
        <f>SUMIF(AG9:AG11,"&lt;&gt;NOR",G9:G11)</f>
        <v>0</v>
      </c>
      <c r="H8" s="167"/>
      <c r="I8" s="167">
        <f>SUM(I9:I11)</f>
        <v>0</v>
      </c>
      <c r="J8" s="167"/>
      <c r="K8" s="167">
        <f>SUM(K9:K11)</f>
        <v>0</v>
      </c>
      <c r="L8" s="167"/>
      <c r="M8" s="167">
        <f>SUM(M9:M11)</f>
        <v>0</v>
      </c>
      <c r="N8" s="167"/>
      <c r="O8" s="167">
        <f>SUM(O9:O11)</f>
        <v>0</v>
      </c>
      <c r="P8" s="167"/>
      <c r="Q8" s="167">
        <f>SUM(Q9:Q11)</f>
        <v>0</v>
      </c>
      <c r="R8" s="167"/>
      <c r="S8" s="167"/>
      <c r="T8" s="168"/>
      <c r="U8" s="162"/>
      <c r="V8" s="162">
        <f>SUM(V9:V11)</f>
        <v>0</v>
      </c>
      <c r="W8" s="162"/>
      <c r="AG8" t="s">
        <v>212</v>
      </c>
    </row>
    <row r="9" spans="1:60" outlineLevel="1" x14ac:dyDescent="0.2">
      <c r="A9" s="176">
        <v>1</v>
      </c>
      <c r="B9" s="177" t="s">
        <v>213</v>
      </c>
      <c r="C9" s="185" t="s">
        <v>214</v>
      </c>
      <c r="D9" s="178" t="s">
        <v>215</v>
      </c>
      <c r="E9" s="179">
        <v>1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81">
        <v>0</v>
      </c>
      <c r="O9" s="181">
        <f>ROUND(E9*N9,2)</f>
        <v>0</v>
      </c>
      <c r="P9" s="181">
        <v>0</v>
      </c>
      <c r="Q9" s="181">
        <f>ROUND(E9*P9,2)</f>
        <v>0</v>
      </c>
      <c r="R9" s="181" t="s">
        <v>216</v>
      </c>
      <c r="S9" s="181" t="s">
        <v>217</v>
      </c>
      <c r="T9" s="182" t="s">
        <v>218</v>
      </c>
      <c r="U9" s="160">
        <v>0</v>
      </c>
      <c r="V9" s="160">
        <f>ROUND(E9*U9,2)</f>
        <v>0</v>
      </c>
      <c r="W9" s="160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219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76">
        <v>2</v>
      </c>
      <c r="B10" s="177" t="s">
        <v>220</v>
      </c>
      <c r="C10" s="185" t="s">
        <v>221</v>
      </c>
      <c r="D10" s="178" t="s">
        <v>215</v>
      </c>
      <c r="E10" s="179">
        <v>1</v>
      </c>
      <c r="F10" s="180"/>
      <c r="G10" s="181">
        <f>ROUND(E10*F10,2)</f>
        <v>0</v>
      </c>
      <c r="H10" s="180"/>
      <c r="I10" s="181">
        <f>ROUND(E10*H10,2)</f>
        <v>0</v>
      </c>
      <c r="J10" s="180"/>
      <c r="K10" s="181">
        <f>ROUND(E10*J10,2)</f>
        <v>0</v>
      </c>
      <c r="L10" s="181">
        <v>21</v>
      </c>
      <c r="M10" s="181">
        <f>G10*(1+L10/100)</f>
        <v>0</v>
      </c>
      <c r="N10" s="181">
        <v>0</v>
      </c>
      <c r="O10" s="181">
        <f>ROUND(E10*N10,2)</f>
        <v>0</v>
      </c>
      <c r="P10" s="181">
        <v>0</v>
      </c>
      <c r="Q10" s="181">
        <f>ROUND(E10*P10,2)</f>
        <v>0</v>
      </c>
      <c r="R10" s="181" t="s">
        <v>216</v>
      </c>
      <c r="S10" s="181" t="s">
        <v>217</v>
      </c>
      <c r="T10" s="182" t="s">
        <v>218</v>
      </c>
      <c r="U10" s="160">
        <v>0</v>
      </c>
      <c r="V10" s="160">
        <f>ROUND(E10*U10,2)</f>
        <v>0</v>
      </c>
      <c r="W10" s="160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219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6">
        <v>3</v>
      </c>
      <c r="B11" s="177" t="s">
        <v>222</v>
      </c>
      <c r="C11" s="185" t="s">
        <v>223</v>
      </c>
      <c r="D11" s="178" t="s">
        <v>215</v>
      </c>
      <c r="E11" s="179">
        <v>1</v>
      </c>
      <c r="F11" s="180"/>
      <c r="G11" s="181">
        <f>ROUND(E11*F11,2)</f>
        <v>0</v>
      </c>
      <c r="H11" s="180"/>
      <c r="I11" s="181">
        <f>ROUND(E11*H11,2)</f>
        <v>0</v>
      </c>
      <c r="J11" s="180"/>
      <c r="K11" s="181">
        <f>ROUND(E11*J11,2)</f>
        <v>0</v>
      </c>
      <c r="L11" s="181">
        <v>21</v>
      </c>
      <c r="M11" s="181">
        <f>G11*(1+L11/100)</f>
        <v>0</v>
      </c>
      <c r="N11" s="181">
        <v>0</v>
      </c>
      <c r="O11" s="181">
        <f>ROUND(E11*N11,2)</f>
        <v>0</v>
      </c>
      <c r="P11" s="181">
        <v>0</v>
      </c>
      <c r="Q11" s="181">
        <f>ROUND(E11*P11,2)</f>
        <v>0</v>
      </c>
      <c r="R11" s="181"/>
      <c r="S11" s="181" t="s">
        <v>217</v>
      </c>
      <c r="T11" s="182" t="s">
        <v>218</v>
      </c>
      <c r="U11" s="160">
        <v>0</v>
      </c>
      <c r="V11" s="160">
        <f>ROUND(E11*U11,2)</f>
        <v>0</v>
      </c>
      <c r="W11" s="160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224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x14ac:dyDescent="0.2">
      <c r="A12" s="163" t="s">
        <v>211</v>
      </c>
      <c r="B12" s="164" t="s">
        <v>185</v>
      </c>
      <c r="C12" s="184" t="s">
        <v>30</v>
      </c>
      <c r="D12" s="165"/>
      <c r="E12" s="166"/>
      <c r="F12" s="167"/>
      <c r="G12" s="167">
        <f>SUMIF(AG13:AG18,"&lt;&gt;NOR",G13:G18)</f>
        <v>0</v>
      </c>
      <c r="H12" s="167"/>
      <c r="I12" s="167">
        <f>SUM(I13:I18)</f>
        <v>0</v>
      </c>
      <c r="J12" s="167"/>
      <c r="K12" s="167">
        <f>SUM(K13:K18)</f>
        <v>0</v>
      </c>
      <c r="L12" s="167"/>
      <c r="M12" s="167">
        <f>SUM(M13:M18)</f>
        <v>0</v>
      </c>
      <c r="N12" s="167"/>
      <c r="O12" s="167">
        <f>SUM(O13:O18)</f>
        <v>0</v>
      </c>
      <c r="P12" s="167"/>
      <c r="Q12" s="167">
        <f>SUM(Q13:Q18)</f>
        <v>0</v>
      </c>
      <c r="R12" s="167"/>
      <c r="S12" s="167"/>
      <c r="T12" s="168"/>
      <c r="U12" s="162"/>
      <c r="V12" s="162">
        <f>SUM(V13:V18)</f>
        <v>0</v>
      </c>
      <c r="W12" s="162"/>
      <c r="AG12" t="s">
        <v>212</v>
      </c>
    </row>
    <row r="13" spans="1:60" outlineLevel="1" x14ac:dyDescent="0.2">
      <c r="A13" s="176">
        <v>4</v>
      </c>
      <c r="B13" s="177" t="s">
        <v>225</v>
      </c>
      <c r="C13" s="185" t="s">
        <v>226</v>
      </c>
      <c r="D13" s="178" t="s">
        <v>215</v>
      </c>
      <c r="E13" s="179">
        <v>1</v>
      </c>
      <c r="F13" s="180"/>
      <c r="G13" s="181">
        <f t="shared" ref="G13:G18" si="0">ROUND(E13*F13,2)</f>
        <v>0</v>
      </c>
      <c r="H13" s="180"/>
      <c r="I13" s="181">
        <f t="shared" ref="I13:I18" si="1">ROUND(E13*H13,2)</f>
        <v>0</v>
      </c>
      <c r="J13" s="180"/>
      <c r="K13" s="181">
        <f t="shared" ref="K13:K18" si="2">ROUND(E13*J13,2)</f>
        <v>0</v>
      </c>
      <c r="L13" s="181">
        <v>21</v>
      </c>
      <c r="M13" s="181">
        <f t="shared" ref="M13:M18" si="3">G13*(1+L13/100)</f>
        <v>0</v>
      </c>
      <c r="N13" s="181">
        <v>0</v>
      </c>
      <c r="O13" s="181">
        <f t="shared" ref="O13:O18" si="4">ROUND(E13*N13,2)</f>
        <v>0</v>
      </c>
      <c r="P13" s="181">
        <v>0</v>
      </c>
      <c r="Q13" s="181">
        <f t="shared" ref="Q13:Q18" si="5">ROUND(E13*P13,2)</f>
        <v>0</v>
      </c>
      <c r="R13" s="181"/>
      <c r="S13" s="181" t="s">
        <v>217</v>
      </c>
      <c r="T13" s="182" t="s">
        <v>218</v>
      </c>
      <c r="U13" s="160">
        <v>0</v>
      </c>
      <c r="V13" s="160">
        <f t="shared" ref="V13:V18" si="6">ROUND(E13*U13,2)</f>
        <v>0</v>
      </c>
      <c r="W13" s="160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224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76">
        <v>5</v>
      </c>
      <c r="B14" s="177" t="s">
        <v>227</v>
      </c>
      <c r="C14" s="185" t="s">
        <v>228</v>
      </c>
      <c r="D14" s="178" t="s">
        <v>215</v>
      </c>
      <c r="E14" s="179">
        <v>1</v>
      </c>
      <c r="F14" s="180"/>
      <c r="G14" s="181">
        <f t="shared" si="0"/>
        <v>0</v>
      </c>
      <c r="H14" s="180"/>
      <c r="I14" s="181">
        <f t="shared" si="1"/>
        <v>0</v>
      </c>
      <c r="J14" s="180"/>
      <c r="K14" s="181">
        <f t="shared" si="2"/>
        <v>0</v>
      </c>
      <c r="L14" s="181">
        <v>21</v>
      </c>
      <c r="M14" s="181">
        <f t="shared" si="3"/>
        <v>0</v>
      </c>
      <c r="N14" s="181">
        <v>0</v>
      </c>
      <c r="O14" s="181">
        <f t="shared" si="4"/>
        <v>0</v>
      </c>
      <c r="P14" s="181">
        <v>0</v>
      </c>
      <c r="Q14" s="181">
        <f t="shared" si="5"/>
        <v>0</v>
      </c>
      <c r="R14" s="181" t="s">
        <v>216</v>
      </c>
      <c r="S14" s="181" t="s">
        <v>217</v>
      </c>
      <c r="T14" s="182" t="s">
        <v>218</v>
      </c>
      <c r="U14" s="160">
        <v>0</v>
      </c>
      <c r="V14" s="160">
        <f t="shared" si="6"/>
        <v>0</v>
      </c>
      <c r="W14" s="160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219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76">
        <v>6</v>
      </c>
      <c r="B15" s="177" t="s">
        <v>229</v>
      </c>
      <c r="C15" s="185" t="s">
        <v>230</v>
      </c>
      <c r="D15" s="178" t="s">
        <v>215</v>
      </c>
      <c r="E15" s="179">
        <v>1</v>
      </c>
      <c r="F15" s="180"/>
      <c r="G15" s="181">
        <f t="shared" si="0"/>
        <v>0</v>
      </c>
      <c r="H15" s="180"/>
      <c r="I15" s="181">
        <f t="shared" si="1"/>
        <v>0</v>
      </c>
      <c r="J15" s="180"/>
      <c r="K15" s="181">
        <f t="shared" si="2"/>
        <v>0</v>
      </c>
      <c r="L15" s="181">
        <v>21</v>
      </c>
      <c r="M15" s="181">
        <f t="shared" si="3"/>
        <v>0</v>
      </c>
      <c r="N15" s="181">
        <v>0</v>
      </c>
      <c r="O15" s="181">
        <f t="shared" si="4"/>
        <v>0</v>
      </c>
      <c r="P15" s="181">
        <v>0</v>
      </c>
      <c r="Q15" s="181">
        <f t="shared" si="5"/>
        <v>0</v>
      </c>
      <c r="R15" s="181" t="s">
        <v>216</v>
      </c>
      <c r="S15" s="181" t="s">
        <v>217</v>
      </c>
      <c r="T15" s="182" t="s">
        <v>218</v>
      </c>
      <c r="U15" s="160">
        <v>0</v>
      </c>
      <c r="V15" s="160">
        <f t="shared" si="6"/>
        <v>0</v>
      </c>
      <c r="W15" s="160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219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76">
        <v>7</v>
      </c>
      <c r="B16" s="177" t="s">
        <v>231</v>
      </c>
      <c r="C16" s="185" t="s">
        <v>232</v>
      </c>
      <c r="D16" s="178" t="s">
        <v>215</v>
      </c>
      <c r="E16" s="179">
        <v>1</v>
      </c>
      <c r="F16" s="180"/>
      <c r="G16" s="181">
        <f t="shared" si="0"/>
        <v>0</v>
      </c>
      <c r="H16" s="180"/>
      <c r="I16" s="181">
        <f t="shared" si="1"/>
        <v>0</v>
      </c>
      <c r="J16" s="180"/>
      <c r="K16" s="181">
        <f t="shared" si="2"/>
        <v>0</v>
      </c>
      <c r="L16" s="181">
        <v>21</v>
      </c>
      <c r="M16" s="181">
        <f t="shared" si="3"/>
        <v>0</v>
      </c>
      <c r="N16" s="181">
        <v>0</v>
      </c>
      <c r="O16" s="181">
        <f t="shared" si="4"/>
        <v>0</v>
      </c>
      <c r="P16" s="181">
        <v>0</v>
      </c>
      <c r="Q16" s="181">
        <f t="shared" si="5"/>
        <v>0</v>
      </c>
      <c r="R16" s="181"/>
      <c r="S16" s="181" t="s">
        <v>217</v>
      </c>
      <c r="T16" s="182" t="s">
        <v>218</v>
      </c>
      <c r="U16" s="160">
        <v>0</v>
      </c>
      <c r="V16" s="160">
        <f t="shared" si="6"/>
        <v>0</v>
      </c>
      <c r="W16" s="160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233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76">
        <v>8</v>
      </c>
      <c r="B17" s="177" t="s">
        <v>234</v>
      </c>
      <c r="C17" s="185" t="s">
        <v>235</v>
      </c>
      <c r="D17" s="178" t="s">
        <v>215</v>
      </c>
      <c r="E17" s="179">
        <v>1</v>
      </c>
      <c r="F17" s="180"/>
      <c r="G17" s="181">
        <f t="shared" si="0"/>
        <v>0</v>
      </c>
      <c r="H17" s="180"/>
      <c r="I17" s="181">
        <f t="shared" si="1"/>
        <v>0</v>
      </c>
      <c r="J17" s="180"/>
      <c r="K17" s="181">
        <f t="shared" si="2"/>
        <v>0</v>
      </c>
      <c r="L17" s="181">
        <v>21</v>
      </c>
      <c r="M17" s="181">
        <f t="shared" si="3"/>
        <v>0</v>
      </c>
      <c r="N17" s="181">
        <v>0</v>
      </c>
      <c r="O17" s="181">
        <f t="shared" si="4"/>
        <v>0</v>
      </c>
      <c r="P17" s="181">
        <v>0</v>
      </c>
      <c r="Q17" s="181">
        <f t="shared" si="5"/>
        <v>0</v>
      </c>
      <c r="R17" s="181"/>
      <c r="S17" s="181" t="s">
        <v>217</v>
      </c>
      <c r="T17" s="182" t="s">
        <v>218</v>
      </c>
      <c r="U17" s="160">
        <v>0</v>
      </c>
      <c r="V17" s="160">
        <f t="shared" si="6"/>
        <v>0</v>
      </c>
      <c r="W17" s="160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233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76">
        <v>9</v>
      </c>
      <c r="B18" s="177" t="s">
        <v>236</v>
      </c>
      <c r="C18" s="185" t="s">
        <v>237</v>
      </c>
      <c r="D18" s="178" t="s">
        <v>215</v>
      </c>
      <c r="E18" s="179">
        <v>1</v>
      </c>
      <c r="F18" s="180"/>
      <c r="G18" s="181">
        <f t="shared" si="0"/>
        <v>0</v>
      </c>
      <c r="H18" s="180"/>
      <c r="I18" s="181">
        <f t="shared" si="1"/>
        <v>0</v>
      </c>
      <c r="J18" s="180"/>
      <c r="K18" s="181">
        <f t="shared" si="2"/>
        <v>0</v>
      </c>
      <c r="L18" s="181">
        <v>21</v>
      </c>
      <c r="M18" s="181">
        <f t="shared" si="3"/>
        <v>0</v>
      </c>
      <c r="N18" s="181">
        <v>0</v>
      </c>
      <c r="O18" s="181">
        <f t="shared" si="4"/>
        <v>0</v>
      </c>
      <c r="P18" s="181">
        <v>0</v>
      </c>
      <c r="Q18" s="181">
        <f t="shared" si="5"/>
        <v>0</v>
      </c>
      <c r="R18" s="181"/>
      <c r="S18" s="181" t="s">
        <v>217</v>
      </c>
      <c r="T18" s="182" t="s">
        <v>218</v>
      </c>
      <c r="U18" s="160">
        <v>0</v>
      </c>
      <c r="V18" s="160">
        <f t="shared" si="6"/>
        <v>0</v>
      </c>
      <c r="W18" s="160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224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x14ac:dyDescent="0.2">
      <c r="A19" s="163" t="s">
        <v>211</v>
      </c>
      <c r="B19" s="164" t="s">
        <v>184</v>
      </c>
      <c r="C19" s="184" t="s">
        <v>29</v>
      </c>
      <c r="D19" s="165"/>
      <c r="E19" s="166"/>
      <c r="F19" s="167"/>
      <c r="G19" s="167">
        <f>SUMIF(AG20:AG21,"&lt;&gt;NOR",G20:G21)</f>
        <v>0</v>
      </c>
      <c r="H19" s="167"/>
      <c r="I19" s="167">
        <f>SUM(I20:I21)</f>
        <v>0</v>
      </c>
      <c r="J19" s="167"/>
      <c r="K19" s="167">
        <f>SUM(K20:K21)</f>
        <v>0</v>
      </c>
      <c r="L19" s="167"/>
      <c r="M19" s="167">
        <f>SUM(M20:M21)</f>
        <v>0</v>
      </c>
      <c r="N19" s="167"/>
      <c r="O19" s="167">
        <f>SUM(O20:O21)</f>
        <v>0</v>
      </c>
      <c r="P19" s="167"/>
      <c r="Q19" s="167">
        <f>SUM(Q20:Q21)</f>
        <v>0</v>
      </c>
      <c r="R19" s="167"/>
      <c r="S19" s="167"/>
      <c r="T19" s="168"/>
      <c r="U19" s="162"/>
      <c r="V19" s="162">
        <f>SUM(V20:V21)</f>
        <v>0</v>
      </c>
      <c r="W19" s="162"/>
      <c r="AG19" t="s">
        <v>212</v>
      </c>
    </row>
    <row r="20" spans="1:60" outlineLevel="1" x14ac:dyDescent="0.2">
      <c r="A20" s="176">
        <v>10</v>
      </c>
      <c r="B20" s="177" t="s">
        <v>238</v>
      </c>
      <c r="C20" s="185" t="s">
        <v>239</v>
      </c>
      <c r="D20" s="178" t="s">
        <v>215</v>
      </c>
      <c r="E20" s="179">
        <v>1</v>
      </c>
      <c r="F20" s="180"/>
      <c r="G20" s="181">
        <f>ROUND(E20*F20,2)</f>
        <v>0</v>
      </c>
      <c r="H20" s="180"/>
      <c r="I20" s="181">
        <f>ROUND(E20*H20,2)</f>
        <v>0</v>
      </c>
      <c r="J20" s="180"/>
      <c r="K20" s="181">
        <f>ROUND(E20*J20,2)</f>
        <v>0</v>
      </c>
      <c r="L20" s="181">
        <v>21</v>
      </c>
      <c r="M20" s="181">
        <f>G20*(1+L20/100)</f>
        <v>0</v>
      </c>
      <c r="N20" s="181">
        <v>0</v>
      </c>
      <c r="O20" s="181">
        <f>ROUND(E20*N20,2)</f>
        <v>0</v>
      </c>
      <c r="P20" s="181">
        <v>0</v>
      </c>
      <c r="Q20" s="181">
        <f>ROUND(E20*P20,2)</f>
        <v>0</v>
      </c>
      <c r="R20" s="181"/>
      <c r="S20" s="181" t="s">
        <v>240</v>
      </c>
      <c r="T20" s="182" t="s">
        <v>218</v>
      </c>
      <c r="U20" s="160">
        <v>0</v>
      </c>
      <c r="V20" s="160">
        <f>ROUND(E20*U20,2)</f>
        <v>0</v>
      </c>
      <c r="W20" s="160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241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ht="22.5" outlineLevel="1" x14ac:dyDescent="0.2">
      <c r="A21" s="176">
        <v>11</v>
      </c>
      <c r="B21" s="177" t="s">
        <v>242</v>
      </c>
      <c r="C21" s="185" t="s">
        <v>243</v>
      </c>
      <c r="D21" s="178" t="s">
        <v>215</v>
      </c>
      <c r="E21" s="179">
        <v>1</v>
      </c>
      <c r="F21" s="180"/>
      <c r="G21" s="181">
        <f>ROUND(E21*F21,2)</f>
        <v>0</v>
      </c>
      <c r="H21" s="180"/>
      <c r="I21" s="181">
        <f>ROUND(E21*H21,2)</f>
        <v>0</v>
      </c>
      <c r="J21" s="180"/>
      <c r="K21" s="181">
        <f>ROUND(E21*J21,2)</f>
        <v>0</v>
      </c>
      <c r="L21" s="181">
        <v>21</v>
      </c>
      <c r="M21" s="181">
        <f>G21*(1+L21/100)</f>
        <v>0</v>
      </c>
      <c r="N21" s="181">
        <v>0</v>
      </c>
      <c r="O21" s="181">
        <f>ROUND(E21*N21,2)</f>
        <v>0</v>
      </c>
      <c r="P21" s="181">
        <v>0</v>
      </c>
      <c r="Q21" s="181">
        <f>ROUND(E21*P21,2)</f>
        <v>0</v>
      </c>
      <c r="R21" s="181"/>
      <c r="S21" s="181" t="s">
        <v>240</v>
      </c>
      <c r="T21" s="182" t="s">
        <v>218</v>
      </c>
      <c r="U21" s="160">
        <v>0</v>
      </c>
      <c r="V21" s="160">
        <f>ROUND(E21*U21,2)</f>
        <v>0</v>
      </c>
      <c r="W21" s="160"/>
      <c r="X21" s="150"/>
      <c r="Y21" s="150"/>
      <c r="Z21" s="150"/>
      <c r="AA21" s="150"/>
      <c r="AB21" s="150"/>
      <c r="AC21" s="150"/>
      <c r="AD21" s="150"/>
      <c r="AE21" s="150"/>
      <c r="AF21" s="150"/>
      <c r="AG21" s="150" t="s">
        <v>241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x14ac:dyDescent="0.2">
      <c r="A22" s="163" t="s">
        <v>211</v>
      </c>
      <c r="B22" s="164" t="s">
        <v>185</v>
      </c>
      <c r="C22" s="184" t="s">
        <v>30</v>
      </c>
      <c r="D22" s="165"/>
      <c r="E22" s="166"/>
      <c r="F22" s="167"/>
      <c r="G22" s="167">
        <f>SUMIF(AG23:AG25,"&lt;&gt;NOR",G23:G25)</f>
        <v>0</v>
      </c>
      <c r="H22" s="167"/>
      <c r="I22" s="167">
        <f>SUM(I23:I25)</f>
        <v>0</v>
      </c>
      <c r="J22" s="167"/>
      <c r="K22" s="167">
        <f>SUM(K23:K25)</f>
        <v>0</v>
      </c>
      <c r="L22" s="167"/>
      <c r="M22" s="167">
        <f>SUM(M23:M25)</f>
        <v>0</v>
      </c>
      <c r="N22" s="167"/>
      <c r="O22" s="167">
        <f>SUM(O23:O25)</f>
        <v>0</v>
      </c>
      <c r="P22" s="167"/>
      <c r="Q22" s="167">
        <f>SUM(Q23:Q25)</f>
        <v>0</v>
      </c>
      <c r="R22" s="167"/>
      <c r="S22" s="167"/>
      <c r="T22" s="168"/>
      <c r="U22" s="162"/>
      <c r="V22" s="162">
        <f>SUM(V23:V25)</f>
        <v>0</v>
      </c>
      <c r="W22" s="162"/>
      <c r="AG22" t="s">
        <v>212</v>
      </c>
    </row>
    <row r="23" spans="1:60" outlineLevel="1" x14ac:dyDescent="0.2">
      <c r="A23" s="176">
        <v>12</v>
      </c>
      <c r="B23" s="177" t="s">
        <v>244</v>
      </c>
      <c r="C23" s="185" t="s">
        <v>245</v>
      </c>
      <c r="D23" s="178" t="s">
        <v>215</v>
      </c>
      <c r="E23" s="179">
        <v>1</v>
      </c>
      <c r="F23" s="180"/>
      <c r="G23" s="181">
        <f>ROUND(E23*F23,2)</f>
        <v>0</v>
      </c>
      <c r="H23" s="180"/>
      <c r="I23" s="181">
        <f>ROUND(E23*H23,2)</f>
        <v>0</v>
      </c>
      <c r="J23" s="180"/>
      <c r="K23" s="181">
        <f>ROUND(E23*J23,2)</f>
        <v>0</v>
      </c>
      <c r="L23" s="181">
        <v>21</v>
      </c>
      <c r="M23" s="181">
        <f>G23*(1+L23/100)</f>
        <v>0</v>
      </c>
      <c r="N23" s="181">
        <v>0</v>
      </c>
      <c r="O23" s="181">
        <f>ROUND(E23*N23,2)</f>
        <v>0</v>
      </c>
      <c r="P23" s="181">
        <v>0</v>
      </c>
      <c r="Q23" s="181">
        <f>ROUND(E23*P23,2)</f>
        <v>0</v>
      </c>
      <c r="R23" s="181"/>
      <c r="S23" s="181" t="s">
        <v>240</v>
      </c>
      <c r="T23" s="182" t="s">
        <v>218</v>
      </c>
      <c r="U23" s="160">
        <v>0</v>
      </c>
      <c r="V23" s="160">
        <f>ROUND(E23*U23,2)</f>
        <v>0</v>
      </c>
      <c r="W23" s="160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241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76">
        <v>13</v>
      </c>
      <c r="B24" s="177" t="s">
        <v>246</v>
      </c>
      <c r="C24" s="185" t="s">
        <v>247</v>
      </c>
      <c r="D24" s="178" t="s">
        <v>215</v>
      </c>
      <c r="E24" s="179">
        <v>1</v>
      </c>
      <c r="F24" s="180"/>
      <c r="G24" s="181">
        <f>ROUND(E24*F24,2)</f>
        <v>0</v>
      </c>
      <c r="H24" s="180"/>
      <c r="I24" s="181">
        <f>ROUND(E24*H24,2)</f>
        <v>0</v>
      </c>
      <c r="J24" s="180"/>
      <c r="K24" s="181">
        <f>ROUND(E24*J24,2)</f>
        <v>0</v>
      </c>
      <c r="L24" s="181">
        <v>21</v>
      </c>
      <c r="M24" s="181">
        <f>G24*(1+L24/100)</f>
        <v>0</v>
      </c>
      <c r="N24" s="181">
        <v>0</v>
      </c>
      <c r="O24" s="181">
        <f>ROUND(E24*N24,2)</f>
        <v>0</v>
      </c>
      <c r="P24" s="181">
        <v>0</v>
      </c>
      <c r="Q24" s="181">
        <f>ROUND(E24*P24,2)</f>
        <v>0</v>
      </c>
      <c r="R24" s="181"/>
      <c r="S24" s="181" t="s">
        <v>240</v>
      </c>
      <c r="T24" s="182" t="s">
        <v>218</v>
      </c>
      <c r="U24" s="160">
        <v>0</v>
      </c>
      <c r="V24" s="160">
        <f>ROUND(E24*U24,2)</f>
        <v>0</v>
      </c>
      <c r="W24" s="160"/>
      <c r="X24" s="150"/>
      <c r="Y24" s="150"/>
      <c r="Z24" s="150"/>
      <c r="AA24" s="150"/>
      <c r="AB24" s="150"/>
      <c r="AC24" s="150"/>
      <c r="AD24" s="150"/>
      <c r="AE24" s="150"/>
      <c r="AF24" s="150"/>
      <c r="AG24" s="150" t="s">
        <v>241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ht="22.5" outlineLevel="1" x14ac:dyDescent="0.2">
      <c r="A25" s="176">
        <v>14</v>
      </c>
      <c r="B25" s="177" t="s">
        <v>248</v>
      </c>
      <c r="C25" s="185" t="s">
        <v>249</v>
      </c>
      <c r="D25" s="178" t="s">
        <v>250</v>
      </c>
      <c r="E25" s="179">
        <v>1</v>
      </c>
      <c r="F25" s="180"/>
      <c r="G25" s="181">
        <f>ROUND(E25*F25,2)</f>
        <v>0</v>
      </c>
      <c r="H25" s="180"/>
      <c r="I25" s="181">
        <f>ROUND(E25*H25,2)</f>
        <v>0</v>
      </c>
      <c r="J25" s="180"/>
      <c r="K25" s="181">
        <f>ROUND(E25*J25,2)</f>
        <v>0</v>
      </c>
      <c r="L25" s="181">
        <v>21</v>
      </c>
      <c r="M25" s="181">
        <f>G25*(1+L25/100)</f>
        <v>0</v>
      </c>
      <c r="N25" s="181">
        <v>0</v>
      </c>
      <c r="O25" s="181">
        <f>ROUND(E25*N25,2)</f>
        <v>0</v>
      </c>
      <c r="P25" s="181">
        <v>0</v>
      </c>
      <c r="Q25" s="181">
        <f>ROUND(E25*P25,2)</f>
        <v>0</v>
      </c>
      <c r="R25" s="181"/>
      <c r="S25" s="181" t="s">
        <v>240</v>
      </c>
      <c r="T25" s="182" t="s">
        <v>218</v>
      </c>
      <c r="U25" s="160">
        <v>0</v>
      </c>
      <c r="V25" s="160">
        <f>ROUND(E25*U25,2)</f>
        <v>0</v>
      </c>
      <c r="W25" s="160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241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x14ac:dyDescent="0.2">
      <c r="A26" s="163" t="s">
        <v>211</v>
      </c>
      <c r="B26" s="164" t="s">
        <v>184</v>
      </c>
      <c r="C26" s="184" t="s">
        <v>29</v>
      </c>
      <c r="D26" s="165"/>
      <c r="E26" s="166"/>
      <c r="F26" s="167"/>
      <c r="G26" s="167">
        <f>SUMIF(AG27:AG28,"&lt;&gt;NOR",G27:G28)</f>
        <v>0</v>
      </c>
      <c r="H26" s="167"/>
      <c r="I26" s="167">
        <f>SUM(I27:I28)</f>
        <v>0</v>
      </c>
      <c r="J26" s="167"/>
      <c r="K26" s="167">
        <f>SUM(K27:K28)</f>
        <v>0</v>
      </c>
      <c r="L26" s="167"/>
      <c r="M26" s="167">
        <f>SUM(M27:M28)</f>
        <v>0</v>
      </c>
      <c r="N26" s="167"/>
      <c r="O26" s="167">
        <f>SUM(O27:O28)</f>
        <v>0</v>
      </c>
      <c r="P26" s="167"/>
      <c r="Q26" s="167">
        <f>SUM(Q27:Q28)</f>
        <v>0</v>
      </c>
      <c r="R26" s="167"/>
      <c r="S26" s="167"/>
      <c r="T26" s="168"/>
      <c r="U26" s="162"/>
      <c r="V26" s="162">
        <f>SUM(V27:V28)</f>
        <v>0</v>
      </c>
      <c r="W26" s="162"/>
      <c r="AG26" t="s">
        <v>212</v>
      </c>
    </row>
    <row r="27" spans="1:60" outlineLevel="1" x14ac:dyDescent="0.2">
      <c r="A27" s="176">
        <v>15</v>
      </c>
      <c r="B27" s="177" t="s">
        <v>251</v>
      </c>
      <c r="C27" s="185" t="s">
        <v>252</v>
      </c>
      <c r="D27" s="178" t="s">
        <v>215</v>
      </c>
      <c r="E27" s="179">
        <v>1</v>
      </c>
      <c r="F27" s="180"/>
      <c r="G27" s="181">
        <f>ROUND(E27*F27,2)</f>
        <v>0</v>
      </c>
      <c r="H27" s="180"/>
      <c r="I27" s="181">
        <f>ROUND(E27*H27,2)</f>
        <v>0</v>
      </c>
      <c r="J27" s="180"/>
      <c r="K27" s="181">
        <f>ROUND(E27*J27,2)</f>
        <v>0</v>
      </c>
      <c r="L27" s="181">
        <v>21</v>
      </c>
      <c r="M27" s="181">
        <f>G27*(1+L27/100)</f>
        <v>0</v>
      </c>
      <c r="N27" s="181">
        <v>0</v>
      </c>
      <c r="O27" s="181">
        <f>ROUND(E27*N27,2)</f>
        <v>0</v>
      </c>
      <c r="P27" s="181">
        <v>0</v>
      </c>
      <c r="Q27" s="181">
        <f>ROUND(E27*P27,2)</f>
        <v>0</v>
      </c>
      <c r="R27" s="181"/>
      <c r="S27" s="181" t="s">
        <v>240</v>
      </c>
      <c r="T27" s="182" t="s">
        <v>218</v>
      </c>
      <c r="U27" s="160">
        <v>0</v>
      </c>
      <c r="V27" s="160">
        <f>ROUND(E27*U27,2)</f>
        <v>0</v>
      </c>
      <c r="W27" s="160"/>
      <c r="X27" s="150"/>
      <c r="Y27" s="150"/>
      <c r="Z27" s="150"/>
      <c r="AA27" s="150"/>
      <c r="AB27" s="150"/>
      <c r="AC27" s="150"/>
      <c r="AD27" s="150"/>
      <c r="AE27" s="150"/>
      <c r="AF27" s="150"/>
      <c r="AG27" s="150" t="s">
        <v>241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ht="33.75" outlineLevel="1" x14ac:dyDescent="0.2">
      <c r="A28" s="169">
        <v>16</v>
      </c>
      <c r="B28" s="170" t="s">
        <v>253</v>
      </c>
      <c r="C28" s="186" t="s">
        <v>254</v>
      </c>
      <c r="D28" s="171" t="s">
        <v>215</v>
      </c>
      <c r="E28" s="172">
        <v>1</v>
      </c>
      <c r="F28" s="173"/>
      <c r="G28" s="174">
        <f>ROUND(E28*F28,2)</f>
        <v>0</v>
      </c>
      <c r="H28" s="173"/>
      <c r="I28" s="174">
        <f>ROUND(E28*H28,2)</f>
        <v>0</v>
      </c>
      <c r="J28" s="173"/>
      <c r="K28" s="174">
        <f>ROUND(E28*J28,2)</f>
        <v>0</v>
      </c>
      <c r="L28" s="174">
        <v>21</v>
      </c>
      <c r="M28" s="174">
        <f>G28*(1+L28/100)</f>
        <v>0</v>
      </c>
      <c r="N28" s="174">
        <v>0</v>
      </c>
      <c r="O28" s="174">
        <f>ROUND(E28*N28,2)</f>
        <v>0</v>
      </c>
      <c r="P28" s="174">
        <v>0</v>
      </c>
      <c r="Q28" s="174">
        <f>ROUND(E28*P28,2)</f>
        <v>0</v>
      </c>
      <c r="R28" s="174"/>
      <c r="S28" s="174" t="s">
        <v>240</v>
      </c>
      <c r="T28" s="175" t="s">
        <v>218</v>
      </c>
      <c r="U28" s="160">
        <v>0</v>
      </c>
      <c r="V28" s="160">
        <f>ROUND(E28*U28,2)</f>
        <v>0</v>
      </c>
      <c r="W28" s="160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241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x14ac:dyDescent="0.2">
      <c r="A29" s="5"/>
      <c r="B29" s="6"/>
      <c r="C29" s="187"/>
      <c r="D29" s="8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AE29">
        <v>15</v>
      </c>
      <c r="AF29">
        <v>21</v>
      </c>
    </row>
    <row r="30" spans="1:60" x14ac:dyDescent="0.2">
      <c r="A30" s="153"/>
      <c r="B30" s="154" t="s">
        <v>31</v>
      </c>
      <c r="C30" s="188"/>
      <c r="D30" s="155"/>
      <c r="E30" s="156"/>
      <c r="F30" s="156"/>
      <c r="G30" s="183">
        <f>G8+G12+G19+G22+G26</f>
        <v>0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AE30">
        <f>SUMIF(L7:L28,AE29,G7:G28)</f>
        <v>0</v>
      </c>
      <c r="AF30">
        <f>SUMIF(L7:L28,AF29,G7:G28)</f>
        <v>0</v>
      </c>
      <c r="AG30" t="s">
        <v>255</v>
      </c>
    </row>
    <row r="31" spans="1:60" x14ac:dyDescent="0.2">
      <c r="A31" s="5"/>
      <c r="B31" s="6"/>
      <c r="C31" s="187"/>
      <c r="D31" s="8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60" x14ac:dyDescent="0.2">
      <c r="A32" s="5"/>
      <c r="B32" s="6"/>
      <c r="C32" s="187"/>
      <c r="D32" s="8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1:33" x14ac:dyDescent="0.2">
      <c r="A33" s="274" t="s">
        <v>256</v>
      </c>
      <c r="B33" s="274"/>
      <c r="C33" s="275"/>
      <c r="D33" s="8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33" x14ac:dyDescent="0.2">
      <c r="A34" s="255"/>
      <c r="B34" s="256"/>
      <c r="C34" s="257"/>
      <c r="D34" s="256"/>
      <c r="E34" s="256"/>
      <c r="F34" s="256"/>
      <c r="G34" s="258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AG34" t="s">
        <v>257</v>
      </c>
    </row>
    <row r="35" spans="1:33" x14ac:dyDescent="0.2">
      <c r="A35" s="259"/>
      <c r="B35" s="260"/>
      <c r="C35" s="261"/>
      <c r="D35" s="260"/>
      <c r="E35" s="260"/>
      <c r="F35" s="260"/>
      <c r="G35" s="262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33" x14ac:dyDescent="0.2">
      <c r="A36" s="259"/>
      <c r="B36" s="260"/>
      <c r="C36" s="261"/>
      <c r="D36" s="260"/>
      <c r="E36" s="260"/>
      <c r="F36" s="260"/>
      <c r="G36" s="262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33" x14ac:dyDescent="0.2">
      <c r="A37" s="259"/>
      <c r="B37" s="260"/>
      <c r="C37" s="261"/>
      <c r="D37" s="260"/>
      <c r="E37" s="260"/>
      <c r="F37" s="260"/>
      <c r="G37" s="262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33" x14ac:dyDescent="0.2">
      <c r="A38" s="263"/>
      <c r="B38" s="264"/>
      <c r="C38" s="265"/>
      <c r="D38" s="264"/>
      <c r="E38" s="264"/>
      <c r="F38" s="264"/>
      <c r="G38" s="266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1:33" x14ac:dyDescent="0.2">
      <c r="A39" s="5"/>
      <c r="B39" s="6"/>
      <c r="C39" s="187"/>
      <c r="D39" s="8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33" x14ac:dyDescent="0.2">
      <c r="C40" s="189"/>
      <c r="D40" s="141"/>
      <c r="AG40" t="s">
        <v>258</v>
      </c>
    </row>
    <row r="41" spans="1:33" x14ac:dyDescent="0.2">
      <c r="D41" s="141"/>
    </row>
    <row r="42" spans="1:33" x14ac:dyDescent="0.2">
      <c r="D42" s="141"/>
    </row>
    <row r="43" spans="1:33" x14ac:dyDescent="0.2">
      <c r="D43" s="141"/>
    </row>
    <row r="44" spans="1:33" x14ac:dyDescent="0.2">
      <c r="D44" s="141"/>
    </row>
    <row r="45" spans="1:33" x14ac:dyDescent="0.2">
      <c r="D45" s="141"/>
    </row>
    <row r="46" spans="1:33" x14ac:dyDescent="0.2">
      <c r="D46" s="141"/>
    </row>
    <row r="47" spans="1:33" x14ac:dyDescent="0.2">
      <c r="D47" s="141"/>
    </row>
    <row r="48" spans="1:33" x14ac:dyDescent="0.2">
      <c r="D48" s="141"/>
    </row>
    <row r="49" spans="4:4" x14ac:dyDescent="0.2">
      <c r="D49" s="141"/>
    </row>
    <row r="50" spans="4:4" x14ac:dyDescent="0.2">
      <c r="D50" s="141"/>
    </row>
    <row r="51" spans="4:4" x14ac:dyDescent="0.2">
      <c r="D51" s="141"/>
    </row>
    <row r="52" spans="4:4" x14ac:dyDescent="0.2">
      <c r="D52" s="141"/>
    </row>
    <row r="53" spans="4:4" x14ac:dyDescent="0.2">
      <c r="D53" s="141"/>
    </row>
    <row r="54" spans="4:4" x14ac:dyDescent="0.2">
      <c r="D54" s="141"/>
    </row>
    <row r="55" spans="4:4" x14ac:dyDescent="0.2">
      <c r="D55" s="141"/>
    </row>
    <row r="56" spans="4:4" x14ac:dyDescent="0.2">
      <c r="D56" s="141"/>
    </row>
    <row r="57" spans="4:4" x14ac:dyDescent="0.2">
      <c r="D57" s="141"/>
    </row>
    <row r="58" spans="4:4" x14ac:dyDescent="0.2">
      <c r="D58" s="141"/>
    </row>
    <row r="59" spans="4:4" x14ac:dyDescent="0.2">
      <c r="D59" s="141"/>
    </row>
    <row r="60" spans="4:4" x14ac:dyDescent="0.2">
      <c r="D60" s="141"/>
    </row>
    <row r="61" spans="4:4" x14ac:dyDescent="0.2">
      <c r="D61" s="141"/>
    </row>
    <row r="62" spans="4:4" x14ac:dyDescent="0.2">
      <c r="D62" s="141"/>
    </row>
    <row r="63" spans="4:4" x14ac:dyDescent="0.2">
      <c r="D63" s="141"/>
    </row>
    <row r="64" spans="4:4" x14ac:dyDescent="0.2">
      <c r="D64" s="141"/>
    </row>
    <row r="65" spans="4:4" x14ac:dyDescent="0.2">
      <c r="D65" s="141"/>
    </row>
    <row r="66" spans="4:4" x14ac:dyDescent="0.2">
      <c r="D66" s="141"/>
    </row>
    <row r="67" spans="4:4" x14ac:dyDescent="0.2">
      <c r="D67" s="141"/>
    </row>
    <row r="68" spans="4:4" x14ac:dyDescent="0.2">
      <c r="D68" s="141"/>
    </row>
    <row r="69" spans="4:4" x14ac:dyDescent="0.2">
      <c r="D69" s="141"/>
    </row>
    <row r="70" spans="4:4" x14ac:dyDescent="0.2">
      <c r="D70" s="141"/>
    </row>
    <row r="71" spans="4:4" x14ac:dyDescent="0.2">
      <c r="D71" s="141"/>
    </row>
    <row r="72" spans="4:4" x14ac:dyDescent="0.2">
      <c r="D72" s="141"/>
    </row>
    <row r="73" spans="4:4" x14ac:dyDescent="0.2">
      <c r="D73" s="141"/>
    </row>
    <row r="74" spans="4:4" x14ac:dyDescent="0.2">
      <c r="D74" s="141"/>
    </row>
    <row r="75" spans="4:4" x14ac:dyDescent="0.2">
      <c r="D75" s="141"/>
    </row>
    <row r="76" spans="4:4" x14ac:dyDescent="0.2">
      <c r="D76" s="141"/>
    </row>
    <row r="77" spans="4:4" x14ac:dyDescent="0.2">
      <c r="D77" s="141"/>
    </row>
    <row r="78" spans="4:4" x14ac:dyDescent="0.2">
      <c r="D78" s="141"/>
    </row>
    <row r="79" spans="4:4" x14ac:dyDescent="0.2">
      <c r="D79" s="141"/>
    </row>
    <row r="80" spans="4:4" x14ac:dyDescent="0.2">
      <c r="D80" s="141"/>
    </row>
    <row r="81" spans="4:4" x14ac:dyDescent="0.2">
      <c r="D81" s="141"/>
    </row>
    <row r="82" spans="4:4" x14ac:dyDescent="0.2">
      <c r="D82" s="141"/>
    </row>
    <row r="83" spans="4:4" x14ac:dyDescent="0.2">
      <c r="D83" s="141"/>
    </row>
    <row r="84" spans="4:4" x14ac:dyDescent="0.2">
      <c r="D84" s="141"/>
    </row>
    <row r="85" spans="4:4" x14ac:dyDescent="0.2">
      <c r="D85" s="141"/>
    </row>
    <row r="86" spans="4:4" x14ac:dyDescent="0.2">
      <c r="D86" s="141"/>
    </row>
    <row r="87" spans="4:4" x14ac:dyDescent="0.2">
      <c r="D87" s="141"/>
    </row>
    <row r="88" spans="4:4" x14ac:dyDescent="0.2">
      <c r="D88" s="141"/>
    </row>
    <row r="89" spans="4:4" x14ac:dyDescent="0.2">
      <c r="D89" s="141"/>
    </row>
    <row r="90" spans="4:4" x14ac:dyDescent="0.2">
      <c r="D90" s="141"/>
    </row>
    <row r="91" spans="4:4" x14ac:dyDescent="0.2">
      <c r="D91" s="141"/>
    </row>
    <row r="92" spans="4:4" x14ac:dyDescent="0.2">
      <c r="D92" s="141"/>
    </row>
    <row r="93" spans="4:4" x14ac:dyDescent="0.2">
      <c r="D93" s="141"/>
    </row>
    <row r="94" spans="4:4" x14ac:dyDescent="0.2">
      <c r="D94" s="141"/>
    </row>
    <row r="95" spans="4:4" x14ac:dyDescent="0.2">
      <c r="D95" s="141"/>
    </row>
    <row r="96" spans="4:4" x14ac:dyDescent="0.2">
      <c r="D96" s="141"/>
    </row>
    <row r="97" spans="4:4" x14ac:dyDescent="0.2">
      <c r="D97" s="141"/>
    </row>
    <row r="98" spans="4:4" x14ac:dyDescent="0.2">
      <c r="D98" s="141"/>
    </row>
    <row r="99" spans="4:4" x14ac:dyDescent="0.2">
      <c r="D99" s="141"/>
    </row>
    <row r="100" spans="4:4" x14ac:dyDescent="0.2">
      <c r="D100" s="141"/>
    </row>
    <row r="101" spans="4:4" x14ac:dyDescent="0.2">
      <c r="D101" s="141"/>
    </row>
    <row r="102" spans="4:4" x14ac:dyDescent="0.2">
      <c r="D102" s="141"/>
    </row>
    <row r="103" spans="4:4" x14ac:dyDescent="0.2">
      <c r="D103" s="141"/>
    </row>
    <row r="104" spans="4:4" x14ac:dyDescent="0.2">
      <c r="D104" s="141"/>
    </row>
    <row r="105" spans="4:4" x14ac:dyDescent="0.2">
      <c r="D105" s="141"/>
    </row>
    <row r="106" spans="4:4" x14ac:dyDescent="0.2">
      <c r="D106" s="141"/>
    </row>
    <row r="107" spans="4:4" x14ac:dyDescent="0.2">
      <c r="D107" s="141"/>
    </row>
    <row r="108" spans="4:4" x14ac:dyDescent="0.2">
      <c r="D108" s="141"/>
    </row>
    <row r="109" spans="4:4" x14ac:dyDescent="0.2">
      <c r="D109" s="141"/>
    </row>
    <row r="110" spans="4:4" x14ac:dyDescent="0.2">
      <c r="D110" s="141"/>
    </row>
    <row r="111" spans="4:4" x14ac:dyDescent="0.2">
      <c r="D111" s="141"/>
    </row>
    <row r="112" spans="4:4" x14ac:dyDescent="0.2">
      <c r="D112" s="141"/>
    </row>
    <row r="113" spans="4:4" x14ac:dyDescent="0.2">
      <c r="D113" s="141"/>
    </row>
    <row r="114" spans="4:4" x14ac:dyDescent="0.2">
      <c r="D114" s="141"/>
    </row>
    <row r="115" spans="4:4" x14ac:dyDescent="0.2">
      <c r="D115" s="141"/>
    </row>
    <row r="116" spans="4:4" x14ac:dyDescent="0.2">
      <c r="D116" s="141"/>
    </row>
    <row r="117" spans="4:4" x14ac:dyDescent="0.2">
      <c r="D117" s="141"/>
    </row>
    <row r="118" spans="4:4" x14ac:dyDescent="0.2">
      <c r="D118" s="141"/>
    </row>
    <row r="119" spans="4:4" x14ac:dyDescent="0.2">
      <c r="D119" s="141"/>
    </row>
    <row r="120" spans="4:4" x14ac:dyDescent="0.2">
      <c r="D120" s="141"/>
    </row>
    <row r="121" spans="4:4" x14ac:dyDescent="0.2">
      <c r="D121" s="141"/>
    </row>
    <row r="122" spans="4:4" x14ac:dyDescent="0.2">
      <c r="D122" s="141"/>
    </row>
    <row r="123" spans="4:4" x14ac:dyDescent="0.2">
      <c r="D123" s="141"/>
    </row>
    <row r="124" spans="4:4" x14ac:dyDescent="0.2">
      <c r="D124" s="141"/>
    </row>
    <row r="125" spans="4:4" x14ac:dyDescent="0.2">
      <c r="D125" s="141"/>
    </row>
    <row r="126" spans="4:4" x14ac:dyDescent="0.2">
      <c r="D126" s="141"/>
    </row>
    <row r="127" spans="4:4" x14ac:dyDescent="0.2">
      <c r="D127" s="141"/>
    </row>
    <row r="128" spans="4:4" x14ac:dyDescent="0.2">
      <c r="D128" s="141"/>
    </row>
    <row r="129" spans="4:4" x14ac:dyDescent="0.2">
      <c r="D129" s="141"/>
    </row>
    <row r="130" spans="4:4" x14ac:dyDescent="0.2">
      <c r="D130" s="141"/>
    </row>
    <row r="131" spans="4:4" x14ac:dyDescent="0.2">
      <c r="D131" s="141"/>
    </row>
    <row r="132" spans="4:4" x14ac:dyDescent="0.2">
      <c r="D132" s="141"/>
    </row>
    <row r="133" spans="4:4" x14ac:dyDescent="0.2">
      <c r="D133" s="141"/>
    </row>
    <row r="134" spans="4:4" x14ac:dyDescent="0.2">
      <c r="D134" s="141"/>
    </row>
    <row r="135" spans="4:4" x14ac:dyDescent="0.2">
      <c r="D135" s="141"/>
    </row>
    <row r="136" spans="4:4" x14ac:dyDescent="0.2">
      <c r="D136" s="141"/>
    </row>
    <row r="137" spans="4:4" x14ac:dyDescent="0.2">
      <c r="D137" s="141"/>
    </row>
    <row r="138" spans="4:4" x14ac:dyDescent="0.2">
      <c r="D138" s="141"/>
    </row>
    <row r="139" spans="4:4" x14ac:dyDescent="0.2">
      <c r="D139" s="141"/>
    </row>
    <row r="140" spans="4:4" x14ac:dyDescent="0.2">
      <c r="D140" s="141"/>
    </row>
    <row r="141" spans="4:4" x14ac:dyDescent="0.2">
      <c r="D141" s="141"/>
    </row>
    <row r="142" spans="4:4" x14ac:dyDescent="0.2">
      <c r="D142" s="141"/>
    </row>
    <row r="143" spans="4:4" x14ac:dyDescent="0.2">
      <c r="D143" s="141"/>
    </row>
    <row r="144" spans="4:4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mergeCells count="6">
    <mergeCell ref="A34:G38"/>
    <mergeCell ref="A1:G1"/>
    <mergeCell ref="C2:G2"/>
    <mergeCell ref="C3:G3"/>
    <mergeCell ref="C4:G4"/>
    <mergeCell ref="A33:C3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B2" sqref="B2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38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7" t="s">
        <v>7</v>
      </c>
      <c r="B1" s="267"/>
      <c r="C1" s="267"/>
      <c r="D1" s="267"/>
      <c r="E1" s="267"/>
      <c r="F1" s="267"/>
      <c r="G1" s="267"/>
      <c r="AG1" t="s">
        <v>186</v>
      </c>
    </row>
    <row r="2" spans="1:60" ht="24.95" customHeight="1" x14ac:dyDescent="0.2">
      <c r="A2" s="142" t="s">
        <v>8</v>
      </c>
      <c r="B2" s="77" t="s">
        <v>2660</v>
      </c>
      <c r="C2" s="268" t="s">
        <v>43</v>
      </c>
      <c r="D2" s="269"/>
      <c r="E2" s="269"/>
      <c r="F2" s="269"/>
      <c r="G2" s="270"/>
      <c r="AG2" t="s">
        <v>187</v>
      </c>
    </row>
    <row r="3" spans="1:60" ht="24.95" customHeight="1" x14ac:dyDescent="0.2">
      <c r="A3" s="142" t="s">
        <v>9</v>
      </c>
      <c r="B3" s="77" t="s">
        <v>47</v>
      </c>
      <c r="C3" s="268" t="s">
        <v>48</v>
      </c>
      <c r="D3" s="269"/>
      <c r="E3" s="269"/>
      <c r="F3" s="269"/>
      <c r="G3" s="270"/>
      <c r="AC3" s="89" t="s">
        <v>187</v>
      </c>
      <c r="AG3" t="s">
        <v>189</v>
      </c>
    </row>
    <row r="4" spans="1:60" ht="24.95" customHeight="1" x14ac:dyDescent="0.2">
      <c r="A4" s="143" t="s">
        <v>10</v>
      </c>
      <c r="B4" s="144" t="s">
        <v>49</v>
      </c>
      <c r="C4" s="271" t="s">
        <v>50</v>
      </c>
      <c r="D4" s="272"/>
      <c r="E4" s="272"/>
      <c r="F4" s="272"/>
      <c r="G4" s="273"/>
      <c r="AG4" t="s">
        <v>190</v>
      </c>
    </row>
    <row r="5" spans="1:60" x14ac:dyDescent="0.2">
      <c r="D5" s="141"/>
    </row>
    <row r="6" spans="1:60" ht="38.25" x14ac:dyDescent="0.2">
      <c r="A6" s="146" t="s">
        <v>191</v>
      </c>
      <c r="B6" s="148" t="s">
        <v>192</v>
      </c>
      <c r="C6" s="148" t="s">
        <v>193</v>
      </c>
      <c r="D6" s="147" t="s">
        <v>194</v>
      </c>
      <c r="E6" s="146" t="s">
        <v>195</v>
      </c>
      <c r="F6" s="145" t="s">
        <v>196</v>
      </c>
      <c r="G6" s="146" t="s">
        <v>31</v>
      </c>
      <c r="H6" s="149" t="s">
        <v>32</v>
      </c>
      <c r="I6" s="149" t="s">
        <v>197</v>
      </c>
      <c r="J6" s="149" t="s">
        <v>33</v>
      </c>
      <c r="K6" s="149" t="s">
        <v>198</v>
      </c>
      <c r="L6" s="149" t="s">
        <v>199</v>
      </c>
      <c r="M6" s="149" t="s">
        <v>200</v>
      </c>
      <c r="N6" s="149" t="s">
        <v>201</v>
      </c>
      <c r="O6" s="149" t="s">
        <v>202</v>
      </c>
      <c r="P6" s="149" t="s">
        <v>203</v>
      </c>
      <c r="Q6" s="149" t="s">
        <v>204</v>
      </c>
      <c r="R6" s="149" t="s">
        <v>205</v>
      </c>
      <c r="S6" s="149" t="s">
        <v>206</v>
      </c>
      <c r="T6" s="149" t="s">
        <v>207</v>
      </c>
      <c r="U6" s="149" t="s">
        <v>208</v>
      </c>
      <c r="V6" s="149" t="s">
        <v>209</v>
      </c>
      <c r="W6" s="149" t="s">
        <v>210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3" t="s">
        <v>211</v>
      </c>
      <c r="B8" s="164" t="s">
        <v>61</v>
      </c>
      <c r="C8" s="184" t="s">
        <v>62</v>
      </c>
      <c r="D8" s="165"/>
      <c r="E8" s="166"/>
      <c r="F8" s="167"/>
      <c r="G8" s="167">
        <f>SUMIF(AG9:AG23,"&lt;&gt;NOR",G9:G23)</f>
        <v>0</v>
      </c>
      <c r="H8" s="167"/>
      <c r="I8" s="167">
        <f>SUM(I9:I23)</f>
        <v>0</v>
      </c>
      <c r="J8" s="167"/>
      <c r="K8" s="167">
        <f>SUM(K9:K23)</f>
        <v>0</v>
      </c>
      <c r="L8" s="167"/>
      <c r="M8" s="167">
        <f>SUM(M9:M23)</f>
        <v>0</v>
      </c>
      <c r="N8" s="167"/>
      <c r="O8" s="167">
        <f>SUM(O9:O23)</f>
        <v>0</v>
      </c>
      <c r="P8" s="167"/>
      <c r="Q8" s="167">
        <f>SUM(Q9:Q23)</f>
        <v>0</v>
      </c>
      <c r="R8" s="167"/>
      <c r="S8" s="167"/>
      <c r="T8" s="168"/>
      <c r="U8" s="162"/>
      <c r="V8" s="162">
        <f>SUM(V9:V23)</f>
        <v>0</v>
      </c>
      <c r="W8" s="162"/>
      <c r="AG8" t="s">
        <v>212</v>
      </c>
    </row>
    <row r="9" spans="1:60" outlineLevel="1" x14ac:dyDescent="0.2">
      <c r="A9" s="169">
        <v>1</v>
      </c>
      <c r="B9" s="170" t="s">
        <v>259</v>
      </c>
      <c r="C9" s="186" t="s">
        <v>260</v>
      </c>
      <c r="D9" s="171" t="s">
        <v>261</v>
      </c>
      <c r="E9" s="172">
        <v>74.88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74">
        <v>0</v>
      </c>
      <c r="O9" s="174">
        <f>ROUND(E9*N9,2)</f>
        <v>0</v>
      </c>
      <c r="P9" s="174">
        <v>0</v>
      </c>
      <c r="Q9" s="174">
        <f>ROUND(E9*P9,2)</f>
        <v>0</v>
      </c>
      <c r="R9" s="174"/>
      <c r="S9" s="174" t="s">
        <v>217</v>
      </c>
      <c r="T9" s="175" t="s">
        <v>218</v>
      </c>
      <c r="U9" s="160">
        <v>0</v>
      </c>
      <c r="V9" s="160">
        <f>ROUND(E9*U9,2)</f>
        <v>0</v>
      </c>
      <c r="W9" s="160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262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57"/>
      <c r="B10" s="158"/>
      <c r="C10" s="201" t="s">
        <v>263</v>
      </c>
      <c r="D10" s="190"/>
      <c r="E10" s="191">
        <v>70.8</v>
      </c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264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57"/>
      <c r="B11" s="158"/>
      <c r="C11" s="201" t="s">
        <v>265</v>
      </c>
      <c r="D11" s="190"/>
      <c r="E11" s="191">
        <v>4.08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264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ht="22.5" outlineLevel="1" x14ac:dyDescent="0.2">
      <c r="A12" s="176">
        <v>2</v>
      </c>
      <c r="B12" s="177" t="s">
        <v>266</v>
      </c>
      <c r="C12" s="185" t="s">
        <v>267</v>
      </c>
      <c r="D12" s="178" t="s">
        <v>261</v>
      </c>
      <c r="E12" s="179">
        <v>74.88</v>
      </c>
      <c r="F12" s="180"/>
      <c r="G12" s="181">
        <f>ROUND(E12*F12,2)</f>
        <v>0</v>
      </c>
      <c r="H12" s="180"/>
      <c r="I12" s="181">
        <f>ROUND(E12*H12,2)</f>
        <v>0</v>
      </c>
      <c r="J12" s="180"/>
      <c r="K12" s="181">
        <f>ROUND(E12*J12,2)</f>
        <v>0</v>
      </c>
      <c r="L12" s="181">
        <v>21</v>
      </c>
      <c r="M12" s="181">
        <f>G12*(1+L12/100)</f>
        <v>0</v>
      </c>
      <c r="N12" s="181">
        <v>0</v>
      </c>
      <c r="O12" s="181">
        <f>ROUND(E12*N12,2)</f>
        <v>0</v>
      </c>
      <c r="P12" s="181">
        <v>0</v>
      </c>
      <c r="Q12" s="181">
        <f>ROUND(E12*P12,2)</f>
        <v>0</v>
      </c>
      <c r="R12" s="181"/>
      <c r="S12" s="181" t="s">
        <v>217</v>
      </c>
      <c r="T12" s="182" t="s">
        <v>218</v>
      </c>
      <c r="U12" s="160">
        <v>0</v>
      </c>
      <c r="V12" s="160">
        <f>ROUND(E12*U12,2)</f>
        <v>0</v>
      </c>
      <c r="W12" s="160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262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ht="33.75" outlineLevel="1" x14ac:dyDescent="0.2">
      <c r="A13" s="169">
        <v>3</v>
      </c>
      <c r="B13" s="170" t="s">
        <v>268</v>
      </c>
      <c r="C13" s="186" t="s">
        <v>269</v>
      </c>
      <c r="D13" s="171" t="s">
        <v>261</v>
      </c>
      <c r="E13" s="172">
        <v>748.8</v>
      </c>
      <c r="F13" s="173"/>
      <c r="G13" s="174">
        <f>ROUND(E13*F13,2)</f>
        <v>0</v>
      </c>
      <c r="H13" s="173"/>
      <c r="I13" s="174">
        <f>ROUND(E13*H13,2)</f>
        <v>0</v>
      </c>
      <c r="J13" s="173"/>
      <c r="K13" s="174">
        <f>ROUND(E13*J13,2)</f>
        <v>0</v>
      </c>
      <c r="L13" s="174">
        <v>21</v>
      </c>
      <c r="M13" s="174">
        <f>G13*(1+L13/100)</f>
        <v>0</v>
      </c>
      <c r="N13" s="174">
        <v>0</v>
      </c>
      <c r="O13" s="174">
        <f>ROUND(E13*N13,2)</f>
        <v>0</v>
      </c>
      <c r="P13" s="174">
        <v>0</v>
      </c>
      <c r="Q13" s="174">
        <f>ROUND(E13*P13,2)</f>
        <v>0</v>
      </c>
      <c r="R13" s="174"/>
      <c r="S13" s="174" t="s">
        <v>217</v>
      </c>
      <c r="T13" s="175" t="s">
        <v>218</v>
      </c>
      <c r="U13" s="160">
        <v>0</v>
      </c>
      <c r="V13" s="160">
        <f>ROUND(E13*U13,2)</f>
        <v>0</v>
      </c>
      <c r="W13" s="160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262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57"/>
      <c r="B14" s="158"/>
      <c r="C14" s="201" t="s">
        <v>270</v>
      </c>
      <c r="D14" s="190"/>
      <c r="E14" s="191">
        <v>748.8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264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ht="22.5" outlineLevel="1" x14ac:dyDescent="0.2">
      <c r="A15" s="176">
        <v>4</v>
      </c>
      <c r="B15" s="177" t="s">
        <v>271</v>
      </c>
      <c r="C15" s="185" t="s">
        <v>272</v>
      </c>
      <c r="D15" s="178" t="s">
        <v>261</v>
      </c>
      <c r="E15" s="179">
        <v>74.88</v>
      </c>
      <c r="F15" s="180"/>
      <c r="G15" s="181">
        <f>ROUND(E15*F15,2)</f>
        <v>0</v>
      </c>
      <c r="H15" s="180"/>
      <c r="I15" s="181">
        <f>ROUND(E15*H15,2)</f>
        <v>0</v>
      </c>
      <c r="J15" s="180"/>
      <c r="K15" s="181">
        <f>ROUND(E15*J15,2)</f>
        <v>0</v>
      </c>
      <c r="L15" s="181">
        <v>21</v>
      </c>
      <c r="M15" s="181">
        <f>G15*(1+L15/100)</f>
        <v>0</v>
      </c>
      <c r="N15" s="181">
        <v>0</v>
      </c>
      <c r="O15" s="181">
        <f>ROUND(E15*N15,2)</f>
        <v>0</v>
      </c>
      <c r="P15" s="181">
        <v>0</v>
      </c>
      <c r="Q15" s="181">
        <f>ROUND(E15*P15,2)</f>
        <v>0</v>
      </c>
      <c r="R15" s="181"/>
      <c r="S15" s="181" t="s">
        <v>217</v>
      </c>
      <c r="T15" s="182" t="s">
        <v>218</v>
      </c>
      <c r="U15" s="160">
        <v>0</v>
      </c>
      <c r="V15" s="160">
        <f>ROUND(E15*U15,2)</f>
        <v>0</v>
      </c>
      <c r="W15" s="160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262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ht="33.75" outlineLevel="1" x14ac:dyDescent="0.2">
      <c r="A16" s="176">
        <v>5</v>
      </c>
      <c r="B16" s="177" t="s">
        <v>273</v>
      </c>
      <c r="C16" s="185" t="s">
        <v>274</v>
      </c>
      <c r="D16" s="178" t="s">
        <v>261</v>
      </c>
      <c r="E16" s="179">
        <v>74.88</v>
      </c>
      <c r="F16" s="180"/>
      <c r="G16" s="181">
        <f>ROUND(E16*F16,2)</f>
        <v>0</v>
      </c>
      <c r="H16" s="180"/>
      <c r="I16" s="181">
        <f>ROUND(E16*H16,2)</f>
        <v>0</v>
      </c>
      <c r="J16" s="180"/>
      <c r="K16" s="181">
        <f>ROUND(E16*J16,2)</f>
        <v>0</v>
      </c>
      <c r="L16" s="181">
        <v>21</v>
      </c>
      <c r="M16" s="181">
        <f>G16*(1+L16/100)</f>
        <v>0</v>
      </c>
      <c r="N16" s="181">
        <v>0</v>
      </c>
      <c r="O16" s="181">
        <f>ROUND(E16*N16,2)</f>
        <v>0</v>
      </c>
      <c r="P16" s="181">
        <v>0</v>
      </c>
      <c r="Q16" s="181">
        <f>ROUND(E16*P16,2)</f>
        <v>0</v>
      </c>
      <c r="R16" s="181"/>
      <c r="S16" s="181" t="s">
        <v>217</v>
      </c>
      <c r="T16" s="182" t="s">
        <v>218</v>
      </c>
      <c r="U16" s="160">
        <v>0</v>
      </c>
      <c r="V16" s="160">
        <f>ROUND(E16*U16,2)</f>
        <v>0</v>
      </c>
      <c r="W16" s="160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262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ht="22.5" outlineLevel="1" x14ac:dyDescent="0.2">
      <c r="A17" s="176">
        <v>6</v>
      </c>
      <c r="B17" s="177" t="s">
        <v>275</v>
      </c>
      <c r="C17" s="185" t="s">
        <v>276</v>
      </c>
      <c r="D17" s="178" t="s">
        <v>261</v>
      </c>
      <c r="E17" s="179">
        <v>74.88</v>
      </c>
      <c r="F17" s="180"/>
      <c r="G17" s="181">
        <f>ROUND(E17*F17,2)</f>
        <v>0</v>
      </c>
      <c r="H17" s="180"/>
      <c r="I17" s="181">
        <f>ROUND(E17*H17,2)</f>
        <v>0</v>
      </c>
      <c r="J17" s="180"/>
      <c r="K17" s="181">
        <f>ROUND(E17*J17,2)</f>
        <v>0</v>
      </c>
      <c r="L17" s="181">
        <v>21</v>
      </c>
      <c r="M17" s="181">
        <f>G17*(1+L17/100)</f>
        <v>0</v>
      </c>
      <c r="N17" s="181">
        <v>0</v>
      </c>
      <c r="O17" s="181">
        <f>ROUND(E17*N17,2)</f>
        <v>0</v>
      </c>
      <c r="P17" s="181">
        <v>0</v>
      </c>
      <c r="Q17" s="181">
        <f>ROUND(E17*P17,2)</f>
        <v>0</v>
      </c>
      <c r="R17" s="181"/>
      <c r="S17" s="181" t="s">
        <v>217</v>
      </c>
      <c r="T17" s="182" t="s">
        <v>218</v>
      </c>
      <c r="U17" s="160">
        <v>0</v>
      </c>
      <c r="V17" s="160">
        <f>ROUND(E17*U17,2)</f>
        <v>0</v>
      </c>
      <c r="W17" s="160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262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76">
        <v>7</v>
      </c>
      <c r="B18" s="177" t="s">
        <v>277</v>
      </c>
      <c r="C18" s="185" t="s">
        <v>278</v>
      </c>
      <c r="D18" s="178" t="s">
        <v>261</v>
      </c>
      <c r="E18" s="179">
        <v>74.88</v>
      </c>
      <c r="F18" s="180"/>
      <c r="G18" s="181">
        <f>ROUND(E18*F18,2)</f>
        <v>0</v>
      </c>
      <c r="H18" s="180"/>
      <c r="I18" s="181">
        <f>ROUND(E18*H18,2)</f>
        <v>0</v>
      </c>
      <c r="J18" s="180"/>
      <c r="K18" s="181">
        <f>ROUND(E18*J18,2)</f>
        <v>0</v>
      </c>
      <c r="L18" s="181">
        <v>21</v>
      </c>
      <c r="M18" s="181">
        <f>G18*(1+L18/100)</f>
        <v>0</v>
      </c>
      <c r="N18" s="181">
        <v>0</v>
      </c>
      <c r="O18" s="181">
        <f>ROUND(E18*N18,2)</f>
        <v>0</v>
      </c>
      <c r="P18" s="181">
        <v>0</v>
      </c>
      <c r="Q18" s="181">
        <f>ROUND(E18*P18,2)</f>
        <v>0</v>
      </c>
      <c r="R18" s="181"/>
      <c r="S18" s="181" t="s">
        <v>240</v>
      </c>
      <c r="T18" s="182" t="s">
        <v>218</v>
      </c>
      <c r="U18" s="160">
        <v>0</v>
      </c>
      <c r="V18" s="160">
        <f>ROUND(E18*U18,2)</f>
        <v>0</v>
      </c>
      <c r="W18" s="160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279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ht="33.75" outlineLevel="1" x14ac:dyDescent="0.2">
      <c r="A19" s="169">
        <v>8</v>
      </c>
      <c r="B19" s="170" t="s">
        <v>280</v>
      </c>
      <c r="C19" s="186" t="s">
        <v>281</v>
      </c>
      <c r="D19" s="171" t="s">
        <v>261</v>
      </c>
      <c r="E19" s="172">
        <v>22.2</v>
      </c>
      <c r="F19" s="173"/>
      <c r="G19" s="174">
        <f>ROUND(E19*F19,2)</f>
        <v>0</v>
      </c>
      <c r="H19" s="173"/>
      <c r="I19" s="174">
        <f>ROUND(E19*H19,2)</f>
        <v>0</v>
      </c>
      <c r="J19" s="173"/>
      <c r="K19" s="174">
        <f>ROUND(E19*J19,2)</f>
        <v>0</v>
      </c>
      <c r="L19" s="174">
        <v>21</v>
      </c>
      <c r="M19" s="174">
        <f>G19*(1+L19/100)</f>
        <v>0</v>
      </c>
      <c r="N19" s="174">
        <v>0</v>
      </c>
      <c r="O19" s="174">
        <f>ROUND(E19*N19,2)</f>
        <v>0</v>
      </c>
      <c r="P19" s="174">
        <v>0</v>
      </c>
      <c r="Q19" s="174">
        <f>ROUND(E19*P19,2)</f>
        <v>0</v>
      </c>
      <c r="R19" s="174"/>
      <c r="S19" s="174" t="s">
        <v>217</v>
      </c>
      <c r="T19" s="175" t="s">
        <v>218</v>
      </c>
      <c r="U19" s="160">
        <v>0</v>
      </c>
      <c r="V19" s="160">
        <f>ROUND(E19*U19,2)</f>
        <v>0</v>
      </c>
      <c r="W19" s="160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262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57"/>
      <c r="B20" s="158"/>
      <c r="C20" s="201" t="s">
        <v>282</v>
      </c>
      <c r="D20" s="190"/>
      <c r="E20" s="191">
        <v>22.2</v>
      </c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264</v>
      </c>
      <c r="AH20" s="150">
        <v>0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ht="22.5" outlineLevel="1" x14ac:dyDescent="0.2">
      <c r="A21" s="169">
        <v>9</v>
      </c>
      <c r="B21" s="170" t="s">
        <v>283</v>
      </c>
      <c r="C21" s="186" t="s">
        <v>284</v>
      </c>
      <c r="D21" s="171" t="s">
        <v>285</v>
      </c>
      <c r="E21" s="172">
        <v>389.4</v>
      </c>
      <c r="F21" s="173"/>
      <c r="G21" s="174">
        <f>ROUND(E21*F21,2)</f>
        <v>0</v>
      </c>
      <c r="H21" s="173"/>
      <c r="I21" s="174">
        <f>ROUND(E21*H21,2)</f>
        <v>0</v>
      </c>
      <c r="J21" s="173"/>
      <c r="K21" s="174">
        <f>ROUND(E21*J21,2)</f>
        <v>0</v>
      </c>
      <c r="L21" s="174">
        <v>21</v>
      </c>
      <c r="M21" s="174">
        <f>G21*(1+L21/100)</f>
        <v>0</v>
      </c>
      <c r="N21" s="174">
        <v>0</v>
      </c>
      <c r="O21" s="174">
        <f>ROUND(E21*N21,2)</f>
        <v>0</v>
      </c>
      <c r="P21" s="174">
        <v>0</v>
      </c>
      <c r="Q21" s="174">
        <f>ROUND(E21*P21,2)</f>
        <v>0</v>
      </c>
      <c r="R21" s="174"/>
      <c r="S21" s="174" t="s">
        <v>217</v>
      </c>
      <c r="T21" s="175" t="s">
        <v>218</v>
      </c>
      <c r="U21" s="160">
        <v>0</v>
      </c>
      <c r="V21" s="160">
        <f>ROUND(E21*U21,2)</f>
        <v>0</v>
      </c>
      <c r="W21" s="160"/>
      <c r="X21" s="150"/>
      <c r="Y21" s="150"/>
      <c r="Z21" s="150"/>
      <c r="AA21" s="150"/>
      <c r="AB21" s="150"/>
      <c r="AC21" s="150"/>
      <c r="AD21" s="150"/>
      <c r="AE21" s="150"/>
      <c r="AF21" s="150"/>
      <c r="AG21" s="150" t="s">
        <v>262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57"/>
      <c r="B22" s="158"/>
      <c r="C22" s="201" t="s">
        <v>286</v>
      </c>
      <c r="D22" s="190"/>
      <c r="E22" s="191">
        <v>389.4</v>
      </c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264</v>
      </c>
      <c r="AH22" s="150">
        <v>0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76">
        <v>10</v>
      </c>
      <c r="B23" s="177" t="s">
        <v>287</v>
      </c>
      <c r="C23" s="185" t="s">
        <v>288</v>
      </c>
      <c r="D23" s="178" t="s">
        <v>261</v>
      </c>
      <c r="E23" s="179">
        <v>74.8</v>
      </c>
      <c r="F23" s="180"/>
      <c r="G23" s="181">
        <f>ROUND(E23*F23,2)</f>
        <v>0</v>
      </c>
      <c r="H23" s="180"/>
      <c r="I23" s="181">
        <f>ROUND(E23*H23,2)</f>
        <v>0</v>
      </c>
      <c r="J23" s="180"/>
      <c r="K23" s="181">
        <f>ROUND(E23*J23,2)</f>
        <v>0</v>
      </c>
      <c r="L23" s="181">
        <v>21</v>
      </c>
      <c r="M23" s="181">
        <f>G23*(1+L23/100)</f>
        <v>0</v>
      </c>
      <c r="N23" s="181">
        <v>0</v>
      </c>
      <c r="O23" s="181">
        <f>ROUND(E23*N23,2)</f>
        <v>0</v>
      </c>
      <c r="P23" s="181">
        <v>0</v>
      </c>
      <c r="Q23" s="181">
        <f>ROUND(E23*P23,2)</f>
        <v>0</v>
      </c>
      <c r="R23" s="181"/>
      <c r="S23" s="181" t="s">
        <v>217</v>
      </c>
      <c r="T23" s="182" t="s">
        <v>218</v>
      </c>
      <c r="U23" s="160">
        <v>0</v>
      </c>
      <c r="V23" s="160">
        <f>ROUND(E23*U23,2)</f>
        <v>0</v>
      </c>
      <c r="W23" s="160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262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x14ac:dyDescent="0.2">
      <c r="A24" s="163" t="s">
        <v>211</v>
      </c>
      <c r="B24" s="164" t="s">
        <v>89</v>
      </c>
      <c r="C24" s="184" t="s">
        <v>90</v>
      </c>
      <c r="D24" s="165"/>
      <c r="E24" s="166"/>
      <c r="F24" s="167"/>
      <c r="G24" s="167">
        <f>SUMIF(AG25:AG25,"&lt;&gt;NOR",G25:G25)</f>
        <v>0</v>
      </c>
      <c r="H24" s="167"/>
      <c r="I24" s="167">
        <f>SUM(I25:I25)</f>
        <v>0</v>
      </c>
      <c r="J24" s="167"/>
      <c r="K24" s="167">
        <f>SUM(K25:K25)</f>
        <v>0</v>
      </c>
      <c r="L24" s="167"/>
      <c r="M24" s="167">
        <f>SUM(M25:M25)</f>
        <v>0</v>
      </c>
      <c r="N24" s="167"/>
      <c r="O24" s="167">
        <f>SUM(O25:O25)</f>
        <v>0.1</v>
      </c>
      <c r="P24" s="167"/>
      <c r="Q24" s="167">
        <f>SUM(Q25:Q25)</f>
        <v>0</v>
      </c>
      <c r="R24" s="167"/>
      <c r="S24" s="167"/>
      <c r="T24" s="168"/>
      <c r="U24" s="162"/>
      <c r="V24" s="162">
        <f>SUM(V25:V25)</f>
        <v>0</v>
      </c>
      <c r="W24" s="162"/>
      <c r="AG24" t="s">
        <v>212</v>
      </c>
    </row>
    <row r="25" spans="1:60" outlineLevel="1" x14ac:dyDescent="0.2">
      <c r="A25" s="176">
        <v>11</v>
      </c>
      <c r="B25" s="177" t="s">
        <v>289</v>
      </c>
      <c r="C25" s="185" t="s">
        <v>290</v>
      </c>
      <c r="D25" s="178" t="s">
        <v>291</v>
      </c>
      <c r="E25" s="179">
        <v>220</v>
      </c>
      <c r="F25" s="180"/>
      <c r="G25" s="181">
        <f>ROUND(E25*F25,2)</f>
        <v>0</v>
      </c>
      <c r="H25" s="180"/>
      <c r="I25" s="181">
        <f>ROUND(E25*H25,2)</f>
        <v>0</v>
      </c>
      <c r="J25" s="180"/>
      <c r="K25" s="181">
        <f>ROUND(E25*J25,2)</f>
        <v>0</v>
      </c>
      <c r="L25" s="181">
        <v>21</v>
      </c>
      <c r="M25" s="181">
        <f>G25*(1+L25/100)</f>
        <v>0</v>
      </c>
      <c r="N25" s="181">
        <v>4.6000000000000001E-4</v>
      </c>
      <c r="O25" s="181">
        <f>ROUND(E25*N25,2)</f>
        <v>0.1</v>
      </c>
      <c r="P25" s="181">
        <v>0</v>
      </c>
      <c r="Q25" s="181">
        <f>ROUND(E25*P25,2)</f>
        <v>0</v>
      </c>
      <c r="R25" s="181"/>
      <c r="S25" s="181" t="s">
        <v>217</v>
      </c>
      <c r="T25" s="182" t="s">
        <v>292</v>
      </c>
      <c r="U25" s="160">
        <v>0</v>
      </c>
      <c r="V25" s="160">
        <f>ROUND(E25*U25,2)</f>
        <v>0</v>
      </c>
      <c r="W25" s="160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279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x14ac:dyDescent="0.2">
      <c r="A26" s="163" t="s">
        <v>211</v>
      </c>
      <c r="B26" s="164" t="s">
        <v>71</v>
      </c>
      <c r="C26" s="184" t="s">
        <v>72</v>
      </c>
      <c r="D26" s="165"/>
      <c r="E26" s="166"/>
      <c r="F26" s="167"/>
      <c r="G26" s="167">
        <f>SUMIF(AG27:AG28,"&lt;&gt;NOR",G27:G28)</f>
        <v>0</v>
      </c>
      <c r="H26" s="167"/>
      <c r="I26" s="167">
        <f>SUM(I27:I28)</f>
        <v>0</v>
      </c>
      <c r="J26" s="167"/>
      <c r="K26" s="167">
        <f>SUM(K27:K28)</f>
        <v>0</v>
      </c>
      <c r="L26" s="167"/>
      <c r="M26" s="167">
        <f>SUM(M27:M28)</f>
        <v>0</v>
      </c>
      <c r="N26" s="167"/>
      <c r="O26" s="167">
        <f>SUM(O27:O28)</f>
        <v>0</v>
      </c>
      <c r="P26" s="167"/>
      <c r="Q26" s="167">
        <f>SUM(Q27:Q28)</f>
        <v>0</v>
      </c>
      <c r="R26" s="167"/>
      <c r="S26" s="167"/>
      <c r="T26" s="168"/>
      <c r="U26" s="162"/>
      <c r="V26" s="162">
        <f>SUM(V27:V28)</f>
        <v>0</v>
      </c>
      <c r="W26" s="162"/>
      <c r="AG26" t="s">
        <v>212</v>
      </c>
    </row>
    <row r="27" spans="1:60" outlineLevel="1" x14ac:dyDescent="0.2">
      <c r="A27" s="169">
        <v>12</v>
      </c>
      <c r="B27" s="170" t="s">
        <v>293</v>
      </c>
      <c r="C27" s="186" t="s">
        <v>294</v>
      </c>
      <c r="D27" s="171" t="s">
        <v>291</v>
      </c>
      <c r="E27" s="172">
        <v>206.4</v>
      </c>
      <c r="F27" s="173"/>
      <c r="G27" s="174">
        <f>ROUND(E27*F27,2)</f>
        <v>0</v>
      </c>
      <c r="H27" s="173"/>
      <c r="I27" s="174">
        <f>ROUND(E27*H27,2)</f>
        <v>0</v>
      </c>
      <c r="J27" s="173"/>
      <c r="K27" s="174">
        <f>ROUND(E27*J27,2)</f>
        <v>0</v>
      </c>
      <c r="L27" s="174">
        <v>21</v>
      </c>
      <c r="M27" s="174">
        <f>G27*(1+L27/100)</f>
        <v>0</v>
      </c>
      <c r="N27" s="174">
        <v>0</v>
      </c>
      <c r="O27" s="174">
        <f>ROUND(E27*N27,2)</f>
        <v>0</v>
      </c>
      <c r="P27" s="174">
        <v>0</v>
      </c>
      <c r="Q27" s="174">
        <f>ROUND(E27*P27,2)</f>
        <v>0</v>
      </c>
      <c r="R27" s="174"/>
      <c r="S27" s="174" t="s">
        <v>240</v>
      </c>
      <c r="T27" s="175" t="s">
        <v>218</v>
      </c>
      <c r="U27" s="160">
        <v>0</v>
      </c>
      <c r="V27" s="160">
        <f>ROUND(E27*U27,2)</f>
        <v>0</v>
      </c>
      <c r="W27" s="160"/>
      <c r="X27" s="150"/>
      <c r="Y27" s="150"/>
      <c r="Z27" s="150"/>
      <c r="AA27" s="150"/>
      <c r="AB27" s="150"/>
      <c r="AC27" s="150"/>
      <c r="AD27" s="150"/>
      <c r="AE27" s="150"/>
      <c r="AF27" s="150"/>
      <c r="AG27" s="150" t="s">
        <v>279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ht="22.5" outlineLevel="1" x14ac:dyDescent="0.2">
      <c r="A28" s="157"/>
      <c r="B28" s="158"/>
      <c r="C28" s="201" t="s">
        <v>295</v>
      </c>
      <c r="D28" s="190"/>
      <c r="E28" s="191">
        <v>206.4</v>
      </c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264</v>
      </c>
      <c r="AH28" s="150">
        <v>0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x14ac:dyDescent="0.2">
      <c r="A29" s="163" t="s">
        <v>211</v>
      </c>
      <c r="B29" s="164" t="s">
        <v>73</v>
      </c>
      <c r="C29" s="184" t="s">
        <v>74</v>
      </c>
      <c r="D29" s="165"/>
      <c r="E29" s="166"/>
      <c r="F29" s="167"/>
      <c r="G29" s="167">
        <f>SUMIF(AG30:AG66,"&lt;&gt;NOR",G30:G66)</f>
        <v>0</v>
      </c>
      <c r="H29" s="167"/>
      <c r="I29" s="167">
        <f>SUM(I30:I66)</f>
        <v>0</v>
      </c>
      <c r="J29" s="167"/>
      <c r="K29" s="167">
        <f>SUM(K30:K66)</f>
        <v>0</v>
      </c>
      <c r="L29" s="167"/>
      <c r="M29" s="167">
        <f>SUM(M30:M66)</f>
        <v>0</v>
      </c>
      <c r="N29" s="167"/>
      <c r="O29" s="167">
        <f>SUM(O30:O66)</f>
        <v>0</v>
      </c>
      <c r="P29" s="167"/>
      <c r="Q29" s="167">
        <f>SUM(Q30:Q66)</f>
        <v>0</v>
      </c>
      <c r="R29" s="167"/>
      <c r="S29" s="167"/>
      <c r="T29" s="168"/>
      <c r="U29" s="162"/>
      <c r="V29" s="162">
        <f>SUM(V30:V66)</f>
        <v>0</v>
      </c>
      <c r="W29" s="162"/>
      <c r="AG29" t="s">
        <v>212</v>
      </c>
    </row>
    <row r="30" spans="1:60" ht="22.5" outlineLevel="1" x14ac:dyDescent="0.2">
      <c r="A30" s="176">
        <v>13</v>
      </c>
      <c r="B30" s="177" t="s">
        <v>296</v>
      </c>
      <c r="C30" s="185" t="s">
        <v>297</v>
      </c>
      <c r="D30" s="178" t="s">
        <v>298</v>
      </c>
      <c r="E30" s="179">
        <v>10</v>
      </c>
      <c r="F30" s="180"/>
      <c r="G30" s="181">
        <f>ROUND(E30*F30,2)</f>
        <v>0</v>
      </c>
      <c r="H30" s="180"/>
      <c r="I30" s="181">
        <f>ROUND(E30*H30,2)</f>
        <v>0</v>
      </c>
      <c r="J30" s="180"/>
      <c r="K30" s="181">
        <f>ROUND(E30*J30,2)</f>
        <v>0</v>
      </c>
      <c r="L30" s="181">
        <v>21</v>
      </c>
      <c r="M30" s="181">
        <f>G30*(1+L30/100)</f>
        <v>0</v>
      </c>
      <c r="N30" s="181">
        <v>0</v>
      </c>
      <c r="O30" s="181">
        <f>ROUND(E30*N30,2)</f>
        <v>0</v>
      </c>
      <c r="P30" s="181">
        <v>0</v>
      </c>
      <c r="Q30" s="181">
        <f>ROUND(E30*P30,2)</f>
        <v>0</v>
      </c>
      <c r="R30" s="181"/>
      <c r="S30" s="181" t="s">
        <v>217</v>
      </c>
      <c r="T30" s="182" t="s">
        <v>218</v>
      </c>
      <c r="U30" s="160">
        <v>0</v>
      </c>
      <c r="V30" s="160">
        <f>ROUND(E30*U30,2)</f>
        <v>0</v>
      </c>
      <c r="W30" s="160"/>
      <c r="X30" s="150"/>
      <c r="Y30" s="150"/>
      <c r="Z30" s="150"/>
      <c r="AA30" s="150"/>
      <c r="AB30" s="150"/>
      <c r="AC30" s="150"/>
      <c r="AD30" s="150"/>
      <c r="AE30" s="150"/>
      <c r="AF30" s="150"/>
      <c r="AG30" s="150" t="s">
        <v>279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ht="22.5" outlineLevel="1" x14ac:dyDescent="0.2">
      <c r="A31" s="169">
        <v>14</v>
      </c>
      <c r="B31" s="170" t="s">
        <v>299</v>
      </c>
      <c r="C31" s="186" t="s">
        <v>300</v>
      </c>
      <c r="D31" s="171" t="s">
        <v>291</v>
      </c>
      <c r="E31" s="172">
        <v>6</v>
      </c>
      <c r="F31" s="173"/>
      <c r="G31" s="174">
        <f>ROUND(E31*F31,2)</f>
        <v>0</v>
      </c>
      <c r="H31" s="173"/>
      <c r="I31" s="174">
        <f>ROUND(E31*H31,2)</f>
        <v>0</v>
      </c>
      <c r="J31" s="173"/>
      <c r="K31" s="174">
        <f>ROUND(E31*J31,2)</f>
        <v>0</v>
      </c>
      <c r="L31" s="174">
        <v>21</v>
      </c>
      <c r="M31" s="174">
        <f>G31*(1+L31/100)</f>
        <v>0</v>
      </c>
      <c r="N31" s="174">
        <v>0</v>
      </c>
      <c r="O31" s="174">
        <f>ROUND(E31*N31,2)</f>
        <v>0</v>
      </c>
      <c r="P31" s="174">
        <v>0</v>
      </c>
      <c r="Q31" s="174">
        <f>ROUND(E31*P31,2)</f>
        <v>0</v>
      </c>
      <c r="R31" s="174"/>
      <c r="S31" s="174" t="s">
        <v>217</v>
      </c>
      <c r="T31" s="175" t="s">
        <v>218</v>
      </c>
      <c r="U31" s="160">
        <v>0</v>
      </c>
      <c r="V31" s="160">
        <f>ROUND(E31*U31,2)</f>
        <v>0</v>
      </c>
      <c r="W31" s="160"/>
      <c r="X31" s="150"/>
      <c r="Y31" s="150"/>
      <c r="Z31" s="150"/>
      <c r="AA31" s="150"/>
      <c r="AB31" s="150"/>
      <c r="AC31" s="150"/>
      <c r="AD31" s="150"/>
      <c r="AE31" s="150"/>
      <c r="AF31" s="150"/>
      <c r="AG31" s="150" t="s">
        <v>262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57"/>
      <c r="B32" s="158"/>
      <c r="C32" s="201" t="s">
        <v>301</v>
      </c>
      <c r="D32" s="190"/>
      <c r="E32" s="191">
        <v>6</v>
      </c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50"/>
      <c r="Y32" s="150"/>
      <c r="Z32" s="150"/>
      <c r="AA32" s="150"/>
      <c r="AB32" s="150"/>
      <c r="AC32" s="150"/>
      <c r="AD32" s="150"/>
      <c r="AE32" s="150"/>
      <c r="AF32" s="150"/>
      <c r="AG32" s="150" t="s">
        <v>264</v>
      </c>
      <c r="AH32" s="150">
        <v>0</v>
      </c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ht="45" outlineLevel="1" x14ac:dyDescent="0.2">
      <c r="A33" s="169">
        <v>15</v>
      </c>
      <c r="B33" s="170" t="s">
        <v>302</v>
      </c>
      <c r="C33" s="186" t="s">
        <v>303</v>
      </c>
      <c r="D33" s="171" t="s">
        <v>298</v>
      </c>
      <c r="E33" s="172">
        <v>10</v>
      </c>
      <c r="F33" s="173"/>
      <c r="G33" s="174">
        <f>ROUND(E33*F33,2)</f>
        <v>0</v>
      </c>
      <c r="H33" s="173"/>
      <c r="I33" s="174">
        <f>ROUND(E33*H33,2)</f>
        <v>0</v>
      </c>
      <c r="J33" s="173"/>
      <c r="K33" s="174">
        <f>ROUND(E33*J33,2)</f>
        <v>0</v>
      </c>
      <c r="L33" s="174">
        <v>21</v>
      </c>
      <c r="M33" s="174">
        <f>G33*(1+L33/100)</f>
        <v>0</v>
      </c>
      <c r="N33" s="174">
        <v>0</v>
      </c>
      <c r="O33" s="174">
        <f>ROUND(E33*N33,2)</f>
        <v>0</v>
      </c>
      <c r="P33" s="174">
        <v>0</v>
      </c>
      <c r="Q33" s="174">
        <f>ROUND(E33*P33,2)</f>
        <v>0</v>
      </c>
      <c r="R33" s="174"/>
      <c r="S33" s="174" t="s">
        <v>217</v>
      </c>
      <c r="T33" s="175" t="s">
        <v>218</v>
      </c>
      <c r="U33" s="160">
        <v>0</v>
      </c>
      <c r="V33" s="160">
        <f>ROUND(E33*U33,2)</f>
        <v>0</v>
      </c>
      <c r="W33" s="160"/>
      <c r="X33" s="150"/>
      <c r="Y33" s="150"/>
      <c r="Z33" s="150"/>
      <c r="AA33" s="150"/>
      <c r="AB33" s="150"/>
      <c r="AC33" s="150"/>
      <c r="AD33" s="150"/>
      <c r="AE33" s="150"/>
      <c r="AF33" s="150"/>
      <c r="AG33" s="150" t="s">
        <v>262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57"/>
      <c r="B34" s="158"/>
      <c r="C34" s="201" t="s">
        <v>304</v>
      </c>
      <c r="D34" s="190"/>
      <c r="E34" s="191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50"/>
      <c r="Y34" s="150"/>
      <c r="Z34" s="150"/>
      <c r="AA34" s="150"/>
      <c r="AB34" s="150"/>
      <c r="AC34" s="150"/>
      <c r="AD34" s="150"/>
      <c r="AE34" s="150"/>
      <c r="AF34" s="150"/>
      <c r="AG34" s="150" t="s">
        <v>264</v>
      </c>
      <c r="AH34" s="150">
        <v>0</v>
      </c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57"/>
      <c r="B35" s="158"/>
      <c r="C35" s="201" t="s">
        <v>305</v>
      </c>
      <c r="D35" s="190"/>
      <c r="E35" s="191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50"/>
      <c r="Y35" s="150"/>
      <c r="Z35" s="150"/>
      <c r="AA35" s="150"/>
      <c r="AB35" s="150"/>
      <c r="AC35" s="150"/>
      <c r="AD35" s="150"/>
      <c r="AE35" s="150"/>
      <c r="AF35" s="150"/>
      <c r="AG35" s="150" t="s">
        <v>264</v>
      </c>
      <c r="AH35" s="150">
        <v>0</v>
      </c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57"/>
      <c r="B36" s="158"/>
      <c r="C36" s="201" t="s">
        <v>306</v>
      </c>
      <c r="D36" s="190"/>
      <c r="E36" s="191">
        <v>10</v>
      </c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50"/>
      <c r="Y36" s="150"/>
      <c r="Z36" s="150"/>
      <c r="AA36" s="150"/>
      <c r="AB36" s="150"/>
      <c r="AC36" s="150"/>
      <c r="AD36" s="150"/>
      <c r="AE36" s="150"/>
      <c r="AF36" s="150"/>
      <c r="AG36" s="150" t="s">
        <v>264</v>
      </c>
      <c r="AH36" s="150">
        <v>0</v>
      </c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ht="22.5" outlineLevel="1" x14ac:dyDescent="0.2">
      <c r="A37" s="169">
        <v>16</v>
      </c>
      <c r="B37" s="170" t="s">
        <v>307</v>
      </c>
      <c r="C37" s="186" t="s">
        <v>308</v>
      </c>
      <c r="D37" s="171" t="s">
        <v>291</v>
      </c>
      <c r="E37" s="172">
        <v>86</v>
      </c>
      <c r="F37" s="173"/>
      <c r="G37" s="174">
        <f>ROUND(E37*F37,2)</f>
        <v>0</v>
      </c>
      <c r="H37" s="173"/>
      <c r="I37" s="174">
        <f>ROUND(E37*H37,2)</f>
        <v>0</v>
      </c>
      <c r="J37" s="173"/>
      <c r="K37" s="174">
        <f>ROUND(E37*J37,2)</f>
        <v>0</v>
      </c>
      <c r="L37" s="174">
        <v>21</v>
      </c>
      <c r="M37" s="174">
        <f>G37*(1+L37/100)</f>
        <v>0</v>
      </c>
      <c r="N37" s="174">
        <v>0</v>
      </c>
      <c r="O37" s="174">
        <f>ROUND(E37*N37,2)</f>
        <v>0</v>
      </c>
      <c r="P37" s="174">
        <v>0</v>
      </c>
      <c r="Q37" s="174">
        <f>ROUND(E37*P37,2)</f>
        <v>0</v>
      </c>
      <c r="R37" s="174"/>
      <c r="S37" s="174" t="s">
        <v>217</v>
      </c>
      <c r="T37" s="175" t="s">
        <v>218</v>
      </c>
      <c r="U37" s="160">
        <v>0</v>
      </c>
      <c r="V37" s="160">
        <f>ROUND(E37*U37,2)</f>
        <v>0</v>
      </c>
      <c r="W37" s="160"/>
      <c r="X37" s="150"/>
      <c r="Y37" s="150"/>
      <c r="Z37" s="150"/>
      <c r="AA37" s="150"/>
      <c r="AB37" s="150"/>
      <c r="AC37" s="150"/>
      <c r="AD37" s="150"/>
      <c r="AE37" s="150"/>
      <c r="AF37" s="150"/>
      <c r="AG37" s="150" t="s">
        <v>262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57"/>
      <c r="B38" s="158"/>
      <c r="C38" s="201" t="s">
        <v>309</v>
      </c>
      <c r="D38" s="190"/>
      <c r="E38" s="191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50"/>
      <c r="Y38" s="150"/>
      <c r="Z38" s="150"/>
      <c r="AA38" s="150"/>
      <c r="AB38" s="150"/>
      <c r="AC38" s="150"/>
      <c r="AD38" s="150"/>
      <c r="AE38" s="150"/>
      <c r="AF38" s="150"/>
      <c r="AG38" s="150" t="s">
        <v>264</v>
      </c>
      <c r="AH38" s="150">
        <v>0</v>
      </c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57"/>
      <c r="B39" s="158"/>
      <c r="C39" s="201" t="s">
        <v>310</v>
      </c>
      <c r="D39" s="190"/>
      <c r="E39" s="191">
        <v>13</v>
      </c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50"/>
      <c r="Y39" s="150"/>
      <c r="Z39" s="150"/>
      <c r="AA39" s="150"/>
      <c r="AB39" s="150"/>
      <c r="AC39" s="150"/>
      <c r="AD39" s="150"/>
      <c r="AE39" s="150"/>
      <c r="AF39" s="150"/>
      <c r="AG39" s="150" t="s">
        <v>264</v>
      </c>
      <c r="AH39" s="150">
        <v>0</v>
      </c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57"/>
      <c r="B40" s="158"/>
      <c r="C40" s="201" t="s">
        <v>311</v>
      </c>
      <c r="D40" s="190"/>
      <c r="E40" s="191">
        <v>13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50"/>
      <c r="Y40" s="150"/>
      <c r="Z40" s="150"/>
      <c r="AA40" s="150"/>
      <c r="AB40" s="150"/>
      <c r="AC40" s="150"/>
      <c r="AD40" s="150"/>
      <c r="AE40" s="150"/>
      <c r="AF40" s="150"/>
      <c r="AG40" s="150" t="s">
        <v>264</v>
      </c>
      <c r="AH40" s="150">
        <v>0</v>
      </c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57"/>
      <c r="B41" s="158"/>
      <c r="C41" s="201" t="s">
        <v>312</v>
      </c>
      <c r="D41" s="190"/>
      <c r="E41" s="191">
        <v>23.5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50"/>
      <c r="Y41" s="150"/>
      <c r="Z41" s="150"/>
      <c r="AA41" s="150"/>
      <c r="AB41" s="150"/>
      <c r="AC41" s="150"/>
      <c r="AD41" s="150"/>
      <c r="AE41" s="150"/>
      <c r="AF41" s="150"/>
      <c r="AG41" s="150" t="s">
        <v>264</v>
      </c>
      <c r="AH41" s="150">
        <v>0</v>
      </c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57"/>
      <c r="B42" s="158"/>
      <c r="C42" s="201" t="s">
        <v>313</v>
      </c>
      <c r="D42" s="190"/>
      <c r="E42" s="191">
        <v>13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50"/>
      <c r="Y42" s="150"/>
      <c r="Z42" s="150"/>
      <c r="AA42" s="150"/>
      <c r="AB42" s="150"/>
      <c r="AC42" s="150"/>
      <c r="AD42" s="150"/>
      <c r="AE42" s="150"/>
      <c r="AF42" s="150"/>
      <c r="AG42" s="150" t="s">
        <v>264</v>
      </c>
      <c r="AH42" s="150">
        <v>0</v>
      </c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57"/>
      <c r="B43" s="158"/>
      <c r="C43" s="201" t="s">
        <v>314</v>
      </c>
      <c r="D43" s="190"/>
      <c r="E43" s="191">
        <v>23.5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50"/>
      <c r="Y43" s="150"/>
      <c r="Z43" s="150"/>
      <c r="AA43" s="150"/>
      <c r="AB43" s="150"/>
      <c r="AC43" s="150"/>
      <c r="AD43" s="150"/>
      <c r="AE43" s="150"/>
      <c r="AF43" s="150"/>
      <c r="AG43" s="150" t="s">
        <v>264</v>
      </c>
      <c r="AH43" s="150">
        <v>0</v>
      </c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69">
        <v>17</v>
      </c>
      <c r="B44" s="170" t="s">
        <v>315</v>
      </c>
      <c r="C44" s="186" t="s">
        <v>316</v>
      </c>
      <c r="D44" s="171" t="s">
        <v>291</v>
      </c>
      <c r="E44" s="172">
        <v>86</v>
      </c>
      <c r="F44" s="173"/>
      <c r="G44" s="174">
        <f>ROUND(E44*F44,2)</f>
        <v>0</v>
      </c>
      <c r="H44" s="173"/>
      <c r="I44" s="174">
        <f>ROUND(E44*H44,2)</f>
        <v>0</v>
      </c>
      <c r="J44" s="173"/>
      <c r="K44" s="174">
        <f>ROUND(E44*J44,2)</f>
        <v>0</v>
      </c>
      <c r="L44" s="174">
        <v>21</v>
      </c>
      <c r="M44" s="174">
        <f>G44*(1+L44/100)</f>
        <v>0</v>
      </c>
      <c r="N44" s="174">
        <v>0</v>
      </c>
      <c r="O44" s="174">
        <f>ROUND(E44*N44,2)</f>
        <v>0</v>
      </c>
      <c r="P44" s="174">
        <v>0</v>
      </c>
      <c r="Q44" s="174">
        <f>ROUND(E44*P44,2)</f>
        <v>0</v>
      </c>
      <c r="R44" s="174"/>
      <c r="S44" s="174" t="s">
        <v>240</v>
      </c>
      <c r="T44" s="175" t="s">
        <v>218</v>
      </c>
      <c r="U44" s="160">
        <v>0</v>
      </c>
      <c r="V44" s="160">
        <f>ROUND(E44*U44,2)</f>
        <v>0</v>
      </c>
      <c r="W44" s="160"/>
      <c r="X44" s="150"/>
      <c r="Y44" s="150"/>
      <c r="Z44" s="150"/>
      <c r="AA44" s="150"/>
      <c r="AB44" s="150"/>
      <c r="AC44" s="150"/>
      <c r="AD44" s="150"/>
      <c r="AE44" s="150"/>
      <c r="AF44" s="150"/>
      <c r="AG44" s="150" t="s">
        <v>279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57"/>
      <c r="B45" s="158"/>
      <c r="C45" s="201" t="s">
        <v>304</v>
      </c>
      <c r="D45" s="190"/>
      <c r="E45" s="191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50"/>
      <c r="Y45" s="150"/>
      <c r="Z45" s="150"/>
      <c r="AA45" s="150"/>
      <c r="AB45" s="150"/>
      <c r="AC45" s="150"/>
      <c r="AD45" s="150"/>
      <c r="AE45" s="150"/>
      <c r="AF45" s="150"/>
      <c r="AG45" s="150" t="s">
        <v>264</v>
      </c>
      <c r="AH45" s="150">
        <v>0</v>
      </c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57"/>
      <c r="B46" s="158"/>
      <c r="C46" s="201" t="s">
        <v>310</v>
      </c>
      <c r="D46" s="190"/>
      <c r="E46" s="191">
        <v>13</v>
      </c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50"/>
      <c r="Y46" s="150"/>
      <c r="Z46" s="150"/>
      <c r="AA46" s="150"/>
      <c r="AB46" s="150"/>
      <c r="AC46" s="150"/>
      <c r="AD46" s="150"/>
      <c r="AE46" s="150"/>
      <c r="AF46" s="150"/>
      <c r="AG46" s="150" t="s">
        <v>264</v>
      </c>
      <c r="AH46" s="150">
        <v>0</v>
      </c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57"/>
      <c r="B47" s="158"/>
      <c r="C47" s="201" t="s">
        <v>311</v>
      </c>
      <c r="D47" s="190"/>
      <c r="E47" s="191">
        <v>13</v>
      </c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50"/>
      <c r="Y47" s="150"/>
      <c r="Z47" s="150"/>
      <c r="AA47" s="150"/>
      <c r="AB47" s="150"/>
      <c r="AC47" s="150"/>
      <c r="AD47" s="150"/>
      <c r="AE47" s="150"/>
      <c r="AF47" s="150"/>
      <c r="AG47" s="150" t="s">
        <v>264</v>
      </c>
      <c r="AH47" s="150">
        <v>0</v>
      </c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57"/>
      <c r="B48" s="158"/>
      <c r="C48" s="201" t="s">
        <v>312</v>
      </c>
      <c r="D48" s="190"/>
      <c r="E48" s="191">
        <v>23.5</v>
      </c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50"/>
      <c r="Y48" s="150"/>
      <c r="Z48" s="150"/>
      <c r="AA48" s="150"/>
      <c r="AB48" s="150"/>
      <c r="AC48" s="150"/>
      <c r="AD48" s="150"/>
      <c r="AE48" s="150"/>
      <c r="AF48" s="150"/>
      <c r="AG48" s="150" t="s">
        <v>264</v>
      </c>
      <c r="AH48" s="150">
        <v>0</v>
      </c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57"/>
      <c r="B49" s="158"/>
      <c r="C49" s="201" t="s">
        <v>313</v>
      </c>
      <c r="D49" s="190"/>
      <c r="E49" s="191">
        <v>13</v>
      </c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50"/>
      <c r="Y49" s="150"/>
      <c r="Z49" s="150"/>
      <c r="AA49" s="150"/>
      <c r="AB49" s="150"/>
      <c r="AC49" s="150"/>
      <c r="AD49" s="150"/>
      <c r="AE49" s="150"/>
      <c r="AF49" s="150"/>
      <c r="AG49" s="150" t="s">
        <v>264</v>
      </c>
      <c r="AH49" s="150">
        <v>0</v>
      </c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57"/>
      <c r="B50" s="158"/>
      <c r="C50" s="201" t="s">
        <v>314</v>
      </c>
      <c r="D50" s="190"/>
      <c r="E50" s="191">
        <v>23.5</v>
      </c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50"/>
      <c r="Y50" s="150"/>
      <c r="Z50" s="150"/>
      <c r="AA50" s="150"/>
      <c r="AB50" s="150"/>
      <c r="AC50" s="150"/>
      <c r="AD50" s="150"/>
      <c r="AE50" s="150"/>
      <c r="AF50" s="150"/>
      <c r="AG50" s="150" t="s">
        <v>264</v>
      </c>
      <c r="AH50" s="150">
        <v>0</v>
      </c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169">
        <v>18</v>
      </c>
      <c r="B51" s="170" t="s">
        <v>317</v>
      </c>
      <c r="C51" s="186" t="s">
        <v>318</v>
      </c>
      <c r="D51" s="171" t="s">
        <v>298</v>
      </c>
      <c r="E51" s="172">
        <v>10</v>
      </c>
      <c r="F51" s="173"/>
      <c r="G51" s="174">
        <f>ROUND(E51*F51,2)</f>
        <v>0</v>
      </c>
      <c r="H51" s="173"/>
      <c r="I51" s="174">
        <f>ROUND(E51*H51,2)</f>
        <v>0</v>
      </c>
      <c r="J51" s="173"/>
      <c r="K51" s="174">
        <f>ROUND(E51*J51,2)</f>
        <v>0</v>
      </c>
      <c r="L51" s="174">
        <v>21</v>
      </c>
      <c r="M51" s="174">
        <f>G51*(1+L51/100)</f>
        <v>0</v>
      </c>
      <c r="N51" s="174">
        <v>0</v>
      </c>
      <c r="O51" s="174">
        <f>ROUND(E51*N51,2)</f>
        <v>0</v>
      </c>
      <c r="P51" s="174">
        <v>0</v>
      </c>
      <c r="Q51" s="174">
        <f>ROUND(E51*P51,2)</f>
        <v>0</v>
      </c>
      <c r="R51" s="174"/>
      <c r="S51" s="174" t="s">
        <v>240</v>
      </c>
      <c r="T51" s="175" t="s">
        <v>218</v>
      </c>
      <c r="U51" s="160">
        <v>0</v>
      </c>
      <c r="V51" s="160">
        <f>ROUND(E51*U51,2)</f>
        <v>0</v>
      </c>
      <c r="W51" s="160"/>
      <c r="X51" s="150"/>
      <c r="Y51" s="150"/>
      <c r="Z51" s="150"/>
      <c r="AA51" s="150"/>
      <c r="AB51" s="150"/>
      <c r="AC51" s="150"/>
      <c r="AD51" s="150"/>
      <c r="AE51" s="150"/>
      <c r="AF51" s="150"/>
      <c r="AG51" s="150" t="s">
        <v>279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157"/>
      <c r="B52" s="158"/>
      <c r="C52" s="201" t="s">
        <v>304</v>
      </c>
      <c r="D52" s="190"/>
      <c r="E52" s="191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50"/>
      <c r="Y52" s="150"/>
      <c r="Z52" s="150"/>
      <c r="AA52" s="150"/>
      <c r="AB52" s="150"/>
      <c r="AC52" s="150"/>
      <c r="AD52" s="150"/>
      <c r="AE52" s="150"/>
      <c r="AF52" s="150"/>
      <c r="AG52" s="150" t="s">
        <v>264</v>
      </c>
      <c r="AH52" s="150">
        <v>0</v>
      </c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57"/>
      <c r="B53" s="158"/>
      <c r="C53" s="201" t="s">
        <v>306</v>
      </c>
      <c r="D53" s="190"/>
      <c r="E53" s="191">
        <v>10</v>
      </c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50"/>
      <c r="Y53" s="150"/>
      <c r="Z53" s="150"/>
      <c r="AA53" s="150"/>
      <c r="AB53" s="150"/>
      <c r="AC53" s="150"/>
      <c r="AD53" s="150"/>
      <c r="AE53" s="150"/>
      <c r="AF53" s="150"/>
      <c r="AG53" s="150" t="s">
        <v>264</v>
      </c>
      <c r="AH53" s="150">
        <v>0</v>
      </c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76">
        <v>19</v>
      </c>
      <c r="B54" s="177" t="s">
        <v>319</v>
      </c>
      <c r="C54" s="185" t="s">
        <v>320</v>
      </c>
      <c r="D54" s="178" t="s">
        <v>298</v>
      </c>
      <c r="E54" s="179">
        <v>10</v>
      </c>
      <c r="F54" s="180"/>
      <c r="G54" s="181">
        <f>ROUND(E54*F54,2)</f>
        <v>0</v>
      </c>
      <c r="H54" s="180"/>
      <c r="I54" s="181">
        <f>ROUND(E54*H54,2)</f>
        <v>0</v>
      </c>
      <c r="J54" s="180"/>
      <c r="K54" s="181">
        <f>ROUND(E54*J54,2)</f>
        <v>0</v>
      </c>
      <c r="L54" s="181">
        <v>21</v>
      </c>
      <c r="M54" s="181">
        <f>G54*(1+L54/100)</f>
        <v>0</v>
      </c>
      <c r="N54" s="181">
        <v>0</v>
      </c>
      <c r="O54" s="181">
        <f>ROUND(E54*N54,2)</f>
        <v>0</v>
      </c>
      <c r="P54" s="181">
        <v>0</v>
      </c>
      <c r="Q54" s="181">
        <f>ROUND(E54*P54,2)</f>
        <v>0</v>
      </c>
      <c r="R54" s="181"/>
      <c r="S54" s="181" t="s">
        <v>240</v>
      </c>
      <c r="T54" s="182" t="s">
        <v>218</v>
      </c>
      <c r="U54" s="160">
        <v>0</v>
      </c>
      <c r="V54" s="160">
        <f>ROUND(E54*U54,2)</f>
        <v>0</v>
      </c>
      <c r="W54" s="160"/>
      <c r="X54" s="150"/>
      <c r="Y54" s="150"/>
      <c r="Z54" s="150"/>
      <c r="AA54" s="150"/>
      <c r="AB54" s="150"/>
      <c r="AC54" s="150"/>
      <c r="AD54" s="150"/>
      <c r="AE54" s="150"/>
      <c r="AF54" s="150"/>
      <c r="AG54" s="150" t="s">
        <v>279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76">
        <v>20</v>
      </c>
      <c r="B55" s="177" t="s">
        <v>321</v>
      </c>
      <c r="C55" s="185" t="s">
        <v>322</v>
      </c>
      <c r="D55" s="178" t="s">
        <v>298</v>
      </c>
      <c r="E55" s="179">
        <v>5</v>
      </c>
      <c r="F55" s="180"/>
      <c r="G55" s="181">
        <f>ROUND(E55*F55,2)</f>
        <v>0</v>
      </c>
      <c r="H55" s="180"/>
      <c r="I55" s="181">
        <f>ROUND(E55*H55,2)</f>
        <v>0</v>
      </c>
      <c r="J55" s="180"/>
      <c r="K55" s="181">
        <f>ROUND(E55*J55,2)</f>
        <v>0</v>
      </c>
      <c r="L55" s="181">
        <v>21</v>
      </c>
      <c r="M55" s="181">
        <f>G55*(1+L55/100)</f>
        <v>0</v>
      </c>
      <c r="N55" s="181">
        <v>0</v>
      </c>
      <c r="O55" s="181">
        <f>ROUND(E55*N55,2)</f>
        <v>0</v>
      </c>
      <c r="P55" s="181">
        <v>0</v>
      </c>
      <c r="Q55" s="181">
        <f>ROUND(E55*P55,2)</f>
        <v>0</v>
      </c>
      <c r="R55" s="181"/>
      <c r="S55" s="181" t="s">
        <v>240</v>
      </c>
      <c r="T55" s="182" t="s">
        <v>218</v>
      </c>
      <c r="U55" s="160">
        <v>0</v>
      </c>
      <c r="V55" s="160">
        <f>ROUND(E55*U55,2)</f>
        <v>0</v>
      </c>
      <c r="W55" s="160"/>
      <c r="X55" s="150"/>
      <c r="Y55" s="150"/>
      <c r="Z55" s="150"/>
      <c r="AA55" s="150"/>
      <c r="AB55" s="150"/>
      <c r="AC55" s="150"/>
      <c r="AD55" s="150"/>
      <c r="AE55" s="150"/>
      <c r="AF55" s="150"/>
      <c r="AG55" s="150" t="s">
        <v>279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69">
        <v>21</v>
      </c>
      <c r="B56" s="170" t="s">
        <v>323</v>
      </c>
      <c r="C56" s="186" t="s">
        <v>324</v>
      </c>
      <c r="D56" s="171" t="s">
        <v>261</v>
      </c>
      <c r="E56" s="172">
        <v>0.60199999999999998</v>
      </c>
      <c r="F56" s="173"/>
      <c r="G56" s="174">
        <f>ROUND(E56*F56,2)</f>
        <v>0</v>
      </c>
      <c r="H56" s="173"/>
      <c r="I56" s="174">
        <f>ROUND(E56*H56,2)</f>
        <v>0</v>
      </c>
      <c r="J56" s="173"/>
      <c r="K56" s="174">
        <f>ROUND(E56*J56,2)</f>
        <v>0</v>
      </c>
      <c r="L56" s="174">
        <v>21</v>
      </c>
      <c r="M56" s="174">
        <f>G56*(1+L56/100)</f>
        <v>0</v>
      </c>
      <c r="N56" s="174">
        <v>0</v>
      </c>
      <c r="O56" s="174">
        <f>ROUND(E56*N56,2)</f>
        <v>0</v>
      </c>
      <c r="P56" s="174">
        <v>0</v>
      </c>
      <c r="Q56" s="174">
        <f>ROUND(E56*P56,2)</f>
        <v>0</v>
      </c>
      <c r="R56" s="174"/>
      <c r="S56" s="174" t="s">
        <v>240</v>
      </c>
      <c r="T56" s="175" t="s">
        <v>218</v>
      </c>
      <c r="U56" s="160">
        <v>0</v>
      </c>
      <c r="V56" s="160">
        <f>ROUND(E56*U56,2)</f>
        <v>0</v>
      </c>
      <c r="W56" s="160"/>
      <c r="X56" s="150"/>
      <c r="Y56" s="150"/>
      <c r="Z56" s="150"/>
      <c r="AA56" s="150"/>
      <c r="AB56" s="150"/>
      <c r="AC56" s="150"/>
      <c r="AD56" s="150"/>
      <c r="AE56" s="150"/>
      <c r="AF56" s="150"/>
      <c r="AG56" s="150" t="s">
        <v>279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57"/>
      <c r="B57" s="158"/>
      <c r="C57" s="201" t="s">
        <v>309</v>
      </c>
      <c r="D57" s="190"/>
      <c r="E57" s="191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50"/>
      <c r="Y57" s="150"/>
      <c r="Z57" s="150"/>
      <c r="AA57" s="150"/>
      <c r="AB57" s="150"/>
      <c r="AC57" s="150"/>
      <c r="AD57" s="150"/>
      <c r="AE57" s="150"/>
      <c r="AF57" s="150"/>
      <c r="AG57" s="150" t="s">
        <v>264</v>
      </c>
      <c r="AH57" s="150">
        <v>0</v>
      </c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57"/>
      <c r="B58" s="158"/>
      <c r="C58" s="202" t="s">
        <v>325</v>
      </c>
      <c r="D58" s="192"/>
      <c r="E58" s="193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50"/>
      <c r="Y58" s="150"/>
      <c r="Z58" s="150"/>
      <c r="AA58" s="150"/>
      <c r="AB58" s="150"/>
      <c r="AC58" s="150"/>
      <c r="AD58" s="150"/>
      <c r="AE58" s="150"/>
      <c r="AF58" s="150"/>
      <c r="AG58" s="150" t="s">
        <v>264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57"/>
      <c r="B59" s="158"/>
      <c r="C59" s="203" t="s">
        <v>326</v>
      </c>
      <c r="D59" s="192"/>
      <c r="E59" s="193">
        <v>13</v>
      </c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50"/>
      <c r="Y59" s="150"/>
      <c r="Z59" s="150"/>
      <c r="AA59" s="150"/>
      <c r="AB59" s="150"/>
      <c r="AC59" s="150"/>
      <c r="AD59" s="150"/>
      <c r="AE59" s="150"/>
      <c r="AF59" s="150"/>
      <c r="AG59" s="150" t="s">
        <v>264</v>
      </c>
      <c r="AH59" s="150">
        <v>2</v>
      </c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57"/>
      <c r="B60" s="158"/>
      <c r="C60" s="203" t="s">
        <v>327</v>
      </c>
      <c r="D60" s="192"/>
      <c r="E60" s="193">
        <v>13</v>
      </c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50"/>
      <c r="Y60" s="150"/>
      <c r="Z60" s="150"/>
      <c r="AA60" s="150"/>
      <c r="AB60" s="150"/>
      <c r="AC60" s="150"/>
      <c r="AD60" s="150"/>
      <c r="AE60" s="150"/>
      <c r="AF60" s="150"/>
      <c r="AG60" s="150" t="s">
        <v>264</v>
      </c>
      <c r="AH60" s="150">
        <v>2</v>
      </c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">
      <c r="A61" s="157"/>
      <c r="B61" s="158"/>
      <c r="C61" s="203" t="s">
        <v>328</v>
      </c>
      <c r="D61" s="192"/>
      <c r="E61" s="193">
        <v>23.5</v>
      </c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50"/>
      <c r="Y61" s="150"/>
      <c r="Z61" s="150"/>
      <c r="AA61" s="150"/>
      <c r="AB61" s="150"/>
      <c r="AC61" s="150"/>
      <c r="AD61" s="150"/>
      <c r="AE61" s="150"/>
      <c r="AF61" s="150"/>
      <c r="AG61" s="150" t="s">
        <v>264</v>
      </c>
      <c r="AH61" s="150">
        <v>2</v>
      </c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157"/>
      <c r="B62" s="158"/>
      <c r="C62" s="203" t="s">
        <v>329</v>
      </c>
      <c r="D62" s="192"/>
      <c r="E62" s="193">
        <v>13</v>
      </c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50"/>
      <c r="Y62" s="150"/>
      <c r="Z62" s="150"/>
      <c r="AA62" s="150"/>
      <c r="AB62" s="150"/>
      <c r="AC62" s="150"/>
      <c r="AD62" s="150"/>
      <c r="AE62" s="150"/>
      <c r="AF62" s="150"/>
      <c r="AG62" s="150" t="s">
        <v>264</v>
      </c>
      <c r="AH62" s="150">
        <v>2</v>
      </c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">
      <c r="A63" s="157"/>
      <c r="B63" s="158"/>
      <c r="C63" s="203" t="s">
        <v>330</v>
      </c>
      <c r="D63" s="192"/>
      <c r="E63" s="193">
        <v>23.5</v>
      </c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50"/>
      <c r="Y63" s="150"/>
      <c r="Z63" s="150"/>
      <c r="AA63" s="150"/>
      <c r="AB63" s="150"/>
      <c r="AC63" s="150"/>
      <c r="AD63" s="150"/>
      <c r="AE63" s="150"/>
      <c r="AF63" s="150"/>
      <c r="AG63" s="150" t="s">
        <v>264</v>
      </c>
      <c r="AH63" s="150">
        <v>2</v>
      </c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 x14ac:dyDescent="0.2">
      <c r="A64" s="157"/>
      <c r="B64" s="158"/>
      <c r="C64" s="204" t="s">
        <v>331</v>
      </c>
      <c r="D64" s="194"/>
      <c r="E64" s="195">
        <v>86</v>
      </c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50"/>
      <c r="Y64" s="150"/>
      <c r="Z64" s="150"/>
      <c r="AA64" s="150"/>
      <c r="AB64" s="150"/>
      <c r="AC64" s="150"/>
      <c r="AD64" s="150"/>
      <c r="AE64" s="150"/>
      <c r="AF64" s="150"/>
      <c r="AG64" s="150" t="s">
        <v>264</v>
      </c>
      <c r="AH64" s="150">
        <v>3</v>
      </c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">
      <c r="A65" s="157"/>
      <c r="B65" s="158"/>
      <c r="C65" s="202" t="s">
        <v>332</v>
      </c>
      <c r="D65" s="192"/>
      <c r="E65" s="193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50"/>
      <c r="Y65" s="150"/>
      <c r="Z65" s="150"/>
      <c r="AA65" s="150"/>
      <c r="AB65" s="150"/>
      <c r="AC65" s="150"/>
      <c r="AD65" s="150"/>
      <c r="AE65" s="150"/>
      <c r="AF65" s="150"/>
      <c r="AG65" s="150" t="s">
        <v>264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">
      <c r="A66" s="157"/>
      <c r="B66" s="158"/>
      <c r="C66" s="201" t="s">
        <v>333</v>
      </c>
      <c r="D66" s="190"/>
      <c r="E66" s="191">
        <v>0.60199999999999998</v>
      </c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50"/>
      <c r="Y66" s="150"/>
      <c r="Z66" s="150"/>
      <c r="AA66" s="150"/>
      <c r="AB66" s="150"/>
      <c r="AC66" s="150"/>
      <c r="AD66" s="150"/>
      <c r="AE66" s="150"/>
      <c r="AF66" s="150"/>
      <c r="AG66" s="150" t="s">
        <v>264</v>
      </c>
      <c r="AH66" s="150">
        <v>0</v>
      </c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x14ac:dyDescent="0.2">
      <c r="A67" s="163" t="s">
        <v>211</v>
      </c>
      <c r="B67" s="164" t="s">
        <v>75</v>
      </c>
      <c r="C67" s="184" t="s">
        <v>76</v>
      </c>
      <c r="D67" s="165"/>
      <c r="E67" s="166"/>
      <c r="F67" s="167"/>
      <c r="G67" s="167">
        <f>SUMIF(AG68:AG76,"&lt;&gt;NOR",G68:G76)</f>
        <v>0</v>
      </c>
      <c r="H67" s="167"/>
      <c r="I67" s="167">
        <f>SUM(I68:I76)</f>
        <v>0</v>
      </c>
      <c r="J67" s="167"/>
      <c r="K67" s="167">
        <f>SUM(K68:K76)</f>
        <v>0</v>
      </c>
      <c r="L67" s="167"/>
      <c r="M67" s="167">
        <f>SUM(M68:M76)</f>
        <v>0</v>
      </c>
      <c r="N67" s="167"/>
      <c r="O67" s="167">
        <f>SUM(O68:O76)</f>
        <v>0</v>
      </c>
      <c r="P67" s="167"/>
      <c r="Q67" s="167">
        <f>SUM(Q68:Q76)</f>
        <v>0</v>
      </c>
      <c r="R67" s="167"/>
      <c r="S67" s="167"/>
      <c r="T67" s="168"/>
      <c r="U67" s="162"/>
      <c r="V67" s="162">
        <f>SUM(V68:V76)</f>
        <v>0</v>
      </c>
      <c r="W67" s="162"/>
      <c r="AG67" t="s">
        <v>212</v>
      </c>
    </row>
    <row r="68" spans="1:60" ht="22.5" outlineLevel="1" x14ac:dyDescent="0.2">
      <c r="A68" s="169">
        <v>22</v>
      </c>
      <c r="B68" s="170" t="s">
        <v>334</v>
      </c>
      <c r="C68" s="186" t="s">
        <v>335</v>
      </c>
      <c r="D68" s="171" t="s">
        <v>285</v>
      </c>
      <c r="E68" s="172">
        <v>20</v>
      </c>
      <c r="F68" s="173"/>
      <c r="G68" s="174">
        <f>ROUND(E68*F68,2)</f>
        <v>0</v>
      </c>
      <c r="H68" s="173"/>
      <c r="I68" s="174">
        <f>ROUND(E68*H68,2)</f>
        <v>0</v>
      </c>
      <c r="J68" s="173"/>
      <c r="K68" s="174">
        <f>ROUND(E68*J68,2)</f>
        <v>0</v>
      </c>
      <c r="L68" s="174">
        <v>21</v>
      </c>
      <c r="M68" s="174">
        <f>G68*(1+L68/100)</f>
        <v>0</v>
      </c>
      <c r="N68" s="174">
        <v>0</v>
      </c>
      <c r="O68" s="174">
        <f>ROUND(E68*N68,2)</f>
        <v>0</v>
      </c>
      <c r="P68" s="174">
        <v>0</v>
      </c>
      <c r="Q68" s="174">
        <f>ROUND(E68*P68,2)</f>
        <v>0</v>
      </c>
      <c r="R68" s="174"/>
      <c r="S68" s="174" t="s">
        <v>217</v>
      </c>
      <c r="T68" s="175" t="s">
        <v>218</v>
      </c>
      <c r="U68" s="160">
        <v>0</v>
      </c>
      <c r="V68" s="160">
        <f>ROUND(E68*U68,2)</f>
        <v>0</v>
      </c>
      <c r="W68" s="160"/>
      <c r="X68" s="150"/>
      <c r="Y68" s="150"/>
      <c r="Z68" s="150"/>
      <c r="AA68" s="150"/>
      <c r="AB68" s="150"/>
      <c r="AC68" s="150"/>
      <c r="AD68" s="150"/>
      <c r="AE68" s="150"/>
      <c r="AF68" s="150"/>
      <c r="AG68" s="150" t="s">
        <v>262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ht="22.5" outlineLevel="1" x14ac:dyDescent="0.2">
      <c r="A69" s="157"/>
      <c r="B69" s="158"/>
      <c r="C69" s="201" t="s">
        <v>336</v>
      </c>
      <c r="D69" s="190"/>
      <c r="E69" s="191">
        <v>20</v>
      </c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50"/>
      <c r="Y69" s="150"/>
      <c r="Z69" s="150"/>
      <c r="AA69" s="150"/>
      <c r="AB69" s="150"/>
      <c r="AC69" s="150"/>
      <c r="AD69" s="150"/>
      <c r="AE69" s="150"/>
      <c r="AF69" s="150"/>
      <c r="AG69" s="150" t="s">
        <v>264</v>
      </c>
      <c r="AH69" s="150">
        <v>0</v>
      </c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ht="22.5" outlineLevel="1" x14ac:dyDescent="0.2">
      <c r="A70" s="169">
        <v>23</v>
      </c>
      <c r="B70" s="170" t="s">
        <v>337</v>
      </c>
      <c r="C70" s="186" t="s">
        <v>338</v>
      </c>
      <c r="D70" s="171" t="s">
        <v>285</v>
      </c>
      <c r="E70" s="172">
        <v>66.45</v>
      </c>
      <c r="F70" s="173"/>
      <c r="G70" s="174">
        <f>ROUND(E70*F70,2)</f>
        <v>0</v>
      </c>
      <c r="H70" s="173"/>
      <c r="I70" s="174">
        <f>ROUND(E70*H70,2)</f>
        <v>0</v>
      </c>
      <c r="J70" s="173"/>
      <c r="K70" s="174">
        <f>ROUND(E70*J70,2)</f>
        <v>0</v>
      </c>
      <c r="L70" s="174">
        <v>21</v>
      </c>
      <c r="M70" s="174">
        <f>G70*(1+L70/100)</f>
        <v>0</v>
      </c>
      <c r="N70" s="174">
        <v>0</v>
      </c>
      <c r="O70" s="174">
        <f>ROUND(E70*N70,2)</f>
        <v>0</v>
      </c>
      <c r="P70" s="174">
        <v>0</v>
      </c>
      <c r="Q70" s="174">
        <f>ROUND(E70*P70,2)</f>
        <v>0</v>
      </c>
      <c r="R70" s="174"/>
      <c r="S70" s="174" t="s">
        <v>217</v>
      </c>
      <c r="T70" s="175" t="s">
        <v>218</v>
      </c>
      <c r="U70" s="160">
        <v>0</v>
      </c>
      <c r="V70" s="160">
        <f>ROUND(E70*U70,2)</f>
        <v>0</v>
      </c>
      <c r="W70" s="160"/>
      <c r="X70" s="150"/>
      <c r="Y70" s="150"/>
      <c r="Z70" s="150"/>
      <c r="AA70" s="150"/>
      <c r="AB70" s="150"/>
      <c r="AC70" s="150"/>
      <c r="AD70" s="150"/>
      <c r="AE70" s="150"/>
      <c r="AF70" s="150"/>
      <c r="AG70" s="150" t="s">
        <v>262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157"/>
      <c r="B71" s="158"/>
      <c r="C71" s="201" t="s">
        <v>339</v>
      </c>
      <c r="D71" s="190"/>
      <c r="E71" s="191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50"/>
      <c r="Y71" s="150"/>
      <c r="Z71" s="150"/>
      <c r="AA71" s="150"/>
      <c r="AB71" s="150"/>
      <c r="AC71" s="150"/>
      <c r="AD71" s="150"/>
      <c r="AE71" s="150"/>
      <c r="AF71" s="150"/>
      <c r="AG71" s="150" t="s">
        <v>264</v>
      </c>
      <c r="AH71" s="150">
        <v>0</v>
      </c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57"/>
      <c r="B72" s="158"/>
      <c r="C72" s="201" t="s">
        <v>340</v>
      </c>
      <c r="D72" s="190"/>
      <c r="E72" s="191">
        <v>7.15</v>
      </c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50"/>
      <c r="Y72" s="150"/>
      <c r="Z72" s="150"/>
      <c r="AA72" s="150"/>
      <c r="AB72" s="150"/>
      <c r="AC72" s="150"/>
      <c r="AD72" s="150"/>
      <c r="AE72" s="150"/>
      <c r="AF72" s="150"/>
      <c r="AG72" s="150" t="s">
        <v>264</v>
      </c>
      <c r="AH72" s="150">
        <v>0</v>
      </c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">
      <c r="A73" s="157"/>
      <c r="B73" s="158"/>
      <c r="C73" s="201" t="s">
        <v>341</v>
      </c>
      <c r="D73" s="190"/>
      <c r="E73" s="191">
        <v>48.8</v>
      </c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50"/>
      <c r="Y73" s="150"/>
      <c r="Z73" s="150"/>
      <c r="AA73" s="150"/>
      <c r="AB73" s="150"/>
      <c r="AC73" s="150"/>
      <c r="AD73" s="150"/>
      <c r="AE73" s="150"/>
      <c r="AF73" s="150"/>
      <c r="AG73" s="150" t="s">
        <v>264</v>
      </c>
      <c r="AH73" s="150">
        <v>0</v>
      </c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157"/>
      <c r="B74" s="158"/>
      <c r="C74" s="201" t="s">
        <v>342</v>
      </c>
      <c r="D74" s="190"/>
      <c r="E74" s="191">
        <v>10.5</v>
      </c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50"/>
      <c r="Y74" s="150"/>
      <c r="Z74" s="150"/>
      <c r="AA74" s="150"/>
      <c r="AB74" s="150"/>
      <c r="AC74" s="150"/>
      <c r="AD74" s="150"/>
      <c r="AE74" s="150"/>
      <c r="AF74" s="150"/>
      <c r="AG74" s="150" t="s">
        <v>264</v>
      </c>
      <c r="AH74" s="150">
        <v>0</v>
      </c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169">
        <v>24</v>
      </c>
      <c r="B75" s="170" t="s">
        <v>343</v>
      </c>
      <c r="C75" s="186" t="s">
        <v>344</v>
      </c>
      <c r="D75" s="171" t="s">
        <v>291</v>
      </c>
      <c r="E75" s="172">
        <v>203.55</v>
      </c>
      <c r="F75" s="173"/>
      <c r="G75" s="174">
        <f>ROUND(E75*F75,2)</f>
        <v>0</v>
      </c>
      <c r="H75" s="173"/>
      <c r="I75" s="174">
        <f>ROUND(E75*H75,2)</f>
        <v>0</v>
      </c>
      <c r="J75" s="173"/>
      <c r="K75" s="174">
        <f>ROUND(E75*J75,2)</f>
        <v>0</v>
      </c>
      <c r="L75" s="174">
        <v>21</v>
      </c>
      <c r="M75" s="174">
        <f>G75*(1+L75/100)</f>
        <v>0</v>
      </c>
      <c r="N75" s="174">
        <v>0</v>
      </c>
      <c r="O75" s="174">
        <f>ROUND(E75*N75,2)</f>
        <v>0</v>
      </c>
      <c r="P75" s="174">
        <v>0</v>
      </c>
      <c r="Q75" s="174">
        <f>ROUND(E75*P75,2)</f>
        <v>0</v>
      </c>
      <c r="R75" s="174"/>
      <c r="S75" s="174" t="s">
        <v>240</v>
      </c>
      <c r="T75" s="175" t="s">
        <v>218</v>
      </c>
      <c r="U75" s="160">
        <v>0</v>
      </c>
      <c r="V75" s="160">
        <f>ROUND(E75*U75,2)</f>
        <v>0</v>
      </c>
      <c r="W75" s="160"/>
      <c r="X75" s="150"/>
      <c r="Y75" s="150"/>
      <c r="Z75" s="150"/>
      <c r="AA75" s="150"/>
      <c r="AB75" s="150"/>
      <c r="AC75" s="150"/>
      <c r="AD75" s="150"/>
      <c r="AE75" s="150"/>
      <c r="AF75" s="150"/>
      <c r="AG75" s="150" t="s">
        <v>279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 x14ac:dyDescent="0.2">
      <c r="A76" s="157"/>
      <c r="B76" s="158"/>
      <c r="C76" s="201" t="s">
        <v>345</v>
      </c>
      <c r="D76" s="190"/>
      <c r="E76" s="191">
        <v>203.55</v>
      </c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50"/>
      <c r="Y76" s="150"/>
      <c r="Z76" s="150"/>
      <c r="AA76" s="150"/>
      <c r="AB76" s="150"/>
      <c r="AC76" s="150"/>
      <c r="AD76" s="150"/>
      <c r="AE76" s="150"/>
      <c r="AF76" s="150"/>
      <c r="AG76" s="150" t="s">
        <v>264</v>
      </c>
      <c r="AH76" s="150">
        <v>0</v>
      </c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x14ac:dyDescent="0.2">
      <c r="A77" s="163" t="s">
        <v>211</v>
      </c>
      <c r="B77" s="164" t="s">
        <v>77</v>
      </c>
      <c r="C77" s="184" t="s">
        <v>78</v>
      </c>
      <c r="D77" s="165"/>
      <c r="E77" s="166"/>
      <c r="F77" s="167"/>
      <c r="G77" s="167">
        <f>SUMIF(AG78:AG142,"&lt;&gt;NOR",G78:G142)</f>
        <v>0</v>
      </c>
      <c r="H77" s="167"/>
      <c r="I77" s="167">
        <f>SUM(I78:I142)</f>
        <v>0</v>
      </c>
      <c r="J77" s="167"/>
      <c r="K77" s="167">
        <f>SUM(K78:K142)</f>
        <v>0</v>
      </c>
      <c r="L77" s="167"/>
      <c r="M77" s="167">
        <f>SUM(M78:M142)</f>
        <v>0</v>
      </c>
      <c r="N77" s="167"/>
      <c r="O77" s="167">
        <f>SUM(O78:O142)</f>
        <v>0</v>
      </c>
      <c r="P77" s="167"/>
      <c r="Q77" s="167">
        <f>SUM(Q78:Q142)</f>
        <v>0</v>
      </c>
      <c r="R77" s="167"/>
      <c r="S77" s="167"/>
      <c r="T77" s="168"/>
      <c r="U77" s="162"/>
      <c r="V77" s="162">
        <f>SUM(V78:V142)</f>
        <v>0</v>
      </c>
      <c r="W77" s="162"/>
      <c r="AG77" t="s">
        <v>212</v>
      </c>
    </row>
    <row r="78" spans="1:60" ht="33.75" outlineLevel="1" x14ac:dyDescent="0.2">
      <c r="A78" s="169">
        <v>25</v>
      </c>
      <c r="B78" s="170" t="s">
        <v>346</v>
      </c>
      <c r="C78" s="186" t="s">
        <v>347</v>
      </c>
      <c r="D78" s="171" t="s">
        <v>261</v>
      </c>
      <c r="E78" s="172">
        <v>1.5265</v>
      </c>
      <c r="F78" s="173"/>
      <c r="G78" s="174">
        <f>ROUND(E78*F78,2)</f>
        <v>0</v>
      </c>
      <c r="H78" s="173"/>
      <c r="I78" s="174">
        <f>ROUND(E78*H78,2)</f>
        <v>0</v>
      </c>
      <c r="J78" s="173"/>
      <c r="K78" s="174">
        <f>ROUND(E78*J78,2)</f>
        <v>0</v>
      </c>
      <c r="L78" s="174">
        <v>21</v>
      </c>
      <c r="M78" s="174">
        <f>G78*(1+L78/100)</f>
        <v>0</v>
      </c>
      <c r="N78" s="174">
        <v>0</v>
      </c>
      <c r="O78" s="174">
        <f>ROUND(E78*N78,2)</f>
        <v>0</v>
      </c>
      <c r="P78" s="174">
        <v>0</v>
      </c>
      <c r="Q78" s="174">
        <f>ROUND(E78*P78,2)</f>
        <v>0</v>
      </c>
      <c r="R78" s="174"/>
      <c r="S78" s="174" t="s">
        <v>217</v>
      </c>
      <c r="T78" s="175" t="s">
        <v>218</v>
      </c>
      <c r="U78" s="160">
        <v>0</v>
      </c>
      <c r="V78" s="160">
        <f>ROUND(E78*U78,2)</f>
        <v>0</v>
      </c>
      <c r="W78" s="160"/>
      <c r="X78" s="150"/>
      <c r="Y78" s="150"/>
      <c r="Z78" s="150"/>
      <c r="AA78" s="150"/>
      <c r="AB78" s="150"/>
      <c r="AC78" s="150"/>
      <c r="AD78" s="150"/>
      <c r="AE78" s="150"/>
      <c r="AF78" s="150"/>
      <c r="AG78" s="150" t="s">
        <v>262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ht="33.75" outlineLevel="1" x14ac:dyDescent="0.2">
      <c r="A79" s="157"/>
      <c r="B79" s="158"/>
      <c r="C79" s="201" t="s">
        <v>348</v>
      </c>
      <c r="D79" s="190"/>
      <c r="E79" s="191">
        <v>1.5265</v>
      </c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50"/>
      <c r="Y79" s="150"/>
      <c r="Z79" s="150"/>
      <c r="AA79" s="150"/>
      <c r="AB79" s="150"/>
      <c r="AC79" s="150"/>
      <c r="AD79" s="150"/>
      <c r="AE79" s="150"/>
      <c r="AF79" s="150"/>
      <c r="AG79" s="150" t="s">
        <v>264</v>
      </c>
      <c r="AH79" s="150">
        <v>0</v>
      </c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ht="33.75" outlineLevel="1" x14ac:dyDescent="0.2">
      <c r="A80" s="169">
        <v>26</v>
      </c>
      <c r="B80" s="170" t="s">
        <v>349</v>
      </c>
      <c r="C80" s="186" t="s">
        <v>350</v>
      </c>
      <c r="D80" s="171" t="s">
        <v>261</v>
      </c>
      <c r="E80" s="172">
        <v>12.488250000000001</v>
      </c>
      <c r="F80" s="173"/>
      <c r="G80" s="174">
        <f>ROUND(E80*F80,2)</f>
        <v>0</v>
      </c>
      <c r="H80" s="173"/>
      <c r="I80" s="174">
        <f>ROUND(E80*H80,2)</f>
        <v>0</v>
      </c>
      <c r="J80" s="173"/>
      <c r="K80" s="174">
        <f>ROUND(E80*J80,2)</f>
        <v>0</v>
      </c>
      <c r="L80" s="174">
        <v>21</v>
      </c>
      <c r="M80" s="174">
        <f>G80*(1+L80/100)</f>
        <v>0</v>
      </c>
      <c r="N80" s="174">
        <v>0</v>
      </c>
      <c r="O80" s="174">
        <f>ROUND(E80*N80,2)</f>
        <v>0</v>
      </c>
      <c r="P80" s="174">
        <v>0</v>
      </c>
      <c r="Q80" s="174">
        <f>ROUND(E80*P80,2)</f>
        <v>0</v>
      </c>
      <c r="R80" s="174"/>
      <c r="S80" s="174" t="s">
        <v>217</v>
      </c>
      <c r="T80" s="175" t="s">
        <v>218</v>
      </c>
      <c r="U80" s="160">
        <v>0</v>
      </c>
      <c r="V80" s="160">
        <f>ROUND(E80*U80,2)</f>
        <v>0</v>
      </c>
      <c r="W80" s="160"/>
      <c r="X80" s="150"/>
      <c r="Y80" s="150"/>
      <c r="Z80" s="150"/>
      <c r="AA80" s="150"/>
      <c r="AB80" s="150"/>
      <c r="AC80" s="150"/>
      <c r="AD80" s="150"/>
      <c r="AE80" s="150"/>
      <c r="AF80" s="150"/>
      <c r="AG80" s="150" t="s">
        <v>262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ht="33.75" outlineLevel="1" x14ac:dyDescent="0.2">
      <c r="A81" s="157"/>
      <c r="B81" s="158"/>
      <c r="C81" s="201" t="s">
        <v>351</v>
      </c>
      <c r="D81" s="190"/>
      <c r="E81" s="191">
        <v>8.0827500000000008</v>
      </c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50"/>
      <c r="Y81" s="150"/>
      <c r="Z81" s="150"/>
      <c r="AA81" s="150"/>
      <c r="AB81" s="150"/>
      <c r="AC81" s="150"/>
      <c r="AD81" s="150"/>
      <c r="AE81" s="150"/>
      <c r="AF81" s="150"/>
      <c r="AG81" s="150" t="s">
        <v>264</v>
      </c>
      <c r="AH81" s="150">
        <v>0</v>
      </c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">
      <c r="A82" s="157"/>
      <c r="B82" s="158"/>
      <c r="C82" s="201" t="s">
        <v>352</v>
      </c>
      <c r="D82" s="190"/>
      <c r="E82" s="191">
        <v>4.4055</v>
      </c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50"/>
      <c r="Y82" s="150"/>
      <c r="Z82" s="150"/>
      <c r="AA82" s="150"/>
      <c r="AB82" s="150"/>
      <c r="AC82" s="150"/>
      <c r="AD82" s="150"/>
      <c r="AE82" s="150"/>
      <c r="AF82" s="150"/>
      <c r="AG82" s="150" t="s">
        <v>264</v>
      </c>
      <c r="AH82" s="150">
        <v>0</v>
      </c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ht="33.75" outlineLevel="1" x14ac:dyDescent="0.2">
      <c r="A83" s="169">
        <v>27</v>
      </c>
      <c r="B83" s="170" t="s">
        <v>353</v>
      </c>
      <c r="C83" s="186" t="s">
        <v>354</v>
      </c>
      <c r="D83" s="171" t="s">
        <v>285</v>
      </c>
      <c r="E83" s="172">
        <v>149.54750000000001</v>
      </c>
      <c r="F83" s="173"/>
      <c r="G83" s="174">
        <f>ROUND(E83*F83,2)</f>
        <v>0</v>
      </c>
      <c r="H83" s="173"/>
      <c r="I83" s="174">
        <f>ROUND(E83*H83,2)</f>
        <v>0</v>
      </c>
      <c r="J83" s="173"/>
      <c r="K83" s="174">
        <f>ROUND(E83*J83,2)</f>
        <v>0</v>
      </c>
      <c r="L83" s="174">
        <v>21</v>
      </c>
      <c r="M83" s="174">
        <f>G83*(1+L83/100)</f>
        <v>0</v>
      </c>
      <c r="N83" s="174">
        <v>0</v>
      </c>
      <c r="O83" s="174">
        <f>ROUND(E83*N83,2)</f>
        <v>0</v>
      </c>
      <c r="P83" s="174">
        <v>0</v>
      </c>
      <c r="Q83" s="174">
        <f>ROUND(E83*P83,2)</f>
        <v>0</v>
      </c>
      <c r="R83" s="174"/>
      <c r="S83" s="174" t="s">
        <v>217</v>
      </c>
      <c r="T83" s="175" t="s">
        <v>218</v>
      </c>
      <c r="U83" s="160">
        <v>0</v>
      </c>
      <c r="V83" s="160">
        <f>ROUND(E83*U83,2)</f>
        <v>0</v>
      </c>
      <c r="W83" s="160"/>
      <c r="X83" s="150"/>
      <c r="Y83" s="150"/>
      <c r="Z83" s="150"/>
      <c r="AA83" s="150"/>
      <c r="AB83" s="150"/>
      <c r="AC83" s="150"/>
      <c r="AD83" s="150"/>
      <c r="AE83" s="150"/>
      <c r="AF83" s="150"/>
      <c r="AG83" s="150" t="s">
        <v>262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">
      <c r="A84" s="157"/>
      <c r="B84" s="158"/>
      <c r="C84" s="201" t="s">
        <v>355</v>
      </c>
      <c r="D84" s="190"/>
      <c r="E84" s="191">
        <v>9.0124999999999993</v>
      </c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50"/>
      <c r="Y84" s="150"/>
      <c r="Z84" s="150"/>
      <c r="AA84" s="150"/>
      <c r="AB84" s="150"/>
      <c r="AC84" s="150"/>
      <c r="AD84" s="150"/>
      <c r="AE84" s="150"/>
      <c r="AF84" s="150"/>
      <c r="AG84" s="150" t="s">
        <v>264</v>
      </c>
      <c r="AH84" s="150">
        <v>0</v>
      </c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">
      <c r="A85" s="157"/>
      <c r="B85" s="158"/>
      <c r="C85" s="201" t="s">
        <v>356</v>
      </c>
      <c r="D85" s="190"/>
      <c r="E85" s="191">
        <v>36</v>
      </c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50"/>
      <c r="Y85" s="150"/>
      <c r="Z85" s="150"/>
      <c r="AA85" s="150"/>
      <c r="AB85" s="150"/>
      <c r="AC85" s="150"/>
      <c r="AD85" s="150"/>
      <c r="AE85" s="150"/>
      <c r="AF85" s="150"/>
      <c r="AG85" s="150" t="s">
        <v>264</v>
      </c>
      <c r="AH85" s="150">
        <v>0</v>
      </c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">
      <c r="A86" s="157"/>
      <c r="B86" s="158"/>
      <c r="C86" s="201" t="s">
        <v>357</v>
      </c>
      <c r="D86" s="190"/>
      <c r="E86" s="191">
        <v>104.535</v>
      </c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50"/>
      <c r="Y86" s="150"/>
      <c r="Z86" s="150"/>
      <c r="AA86" s="150"/>
      <c r="AB86" s="150"/>
      <c r="AC86" s="150"/>
      <c r="AD86" s="150"/>
      <c r="AE86" s="150"/>
      <c r="AF86" s="150"/>
      <c r="AG86" s="150" t="s">
        <v>264</v>
      </c>
      <c r="AH86" s="150">
        <v>0</v>
      </c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ht="22.5" outlineLevel="1" x14ac:dyDescent="0.2">
      <c r="A87" s="169">
        <v>28</v>
      </c>
      <c r="B87" s="170" t="s">
        <v>358</v>
      </c>
      <c r="C87" s="186" t="s">
        <v>359</v>
      </c>
      <c r="D87" s="171" t="s">
        <v>285</v>
      </c>
      <c r="E87" s="172">
        <v>56.24</v>
      </c>
      <c r="F87" s="173"/>
      <c r="G87" s="174">
        <f>ROUND(E87*F87,2)</f>
        <v>0</v>
      </c>
      <c r="H87" s="173"/>
      <c r="I87" s="174">
        <f>ROUND(E87*H87,2)</f>
        <v>0</v>
      </c>
      <c r="J87" s="173"/>
      <c r="K87" s="174">
        <f>ROUND(E87*J87,2)</f>
        <v>0</v>
      </c>
      <c r="L87" s="174">
        <v>21</v>
      </c>
      <c r="M87" s="174">
        <f>G87*(1+L87/100)</f>
        <v>0</v>
      </c>
      <c r="N87" s="174">
        <v>0</v>
      </c>
      <c r="O87" s="174">
        <f>ROUND(E87*N87,2)</f>
        <v>0</v>
      </c>
      <c r="P87" s="174">
        <v>0</v>
      </c>
      <c r="Q87" s="174">
        <f>ROUND(E87*P87,2)</f>
        <v>0</v>
      </c>
      <c r="R87" s="174"/>
      <c r="S87" s="174" t="s">
        <v>217</v>
      </c>
      <c r="T87" s="175" t="s">
        <v>218</v>
      </c>
      <c r="U87" s="160">
        <v>0</v>
      </c>
      <c r="V87" s="160">
        <f>ROUND(E87*U87,2)</f>
        <v>0</v>
      </c>
      <c r="W87" s="160"/>
      <c r="X87" s="150"/>
      <c r="Y87" s="150"/>
      <c r="Z87" s="150"/>
      <c r="AA87" s="150"/>
      <c r="AB87" s="150"/>
      <c r="AC87" s="150"/>
      <c r="AD87" s="150"/>
      <c r="AE87" s="150"/>
      <c r="AF87" s="150"/>
      <c r="AG87" s="150" t="s">
        <v>262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">
      <c r="A88" s="157"/>
      <c r="B88" s="158"/>
      <c r="C88" s="201" t="s">
        <v>360</v>
      </c>
      <c r="D88" s="190"/>
      <c r="E88" s="191">
        <v>56.24</v>
      </c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50"/>
      <c r="Y88" s="150"/>
      <c r="Z88" s="150"/>
      <c r="AA88" s="150"/>
      <c r="AB88" s="150"/>
      <c r="AC88" s="150"/>
      <c r="AD88" s="150"/>
      <c r="AE88" s="150"/>
      <c r="AF88" s="150"/>
      <c r="AG88" s="150" t="s">
        <v>264</v>
      </c>
      <c r="AH88" s="150">
        <v>0</v>
      </c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ht="22.5" outlineLevel="1" x14ac:dyDescent="0.2">
      <c r="A89" s="169">
        <v>29</v>
      </c>
      <c r="B89" s="170" t="s">
        <v>361</v>
      </c>
      <c r="C89" s="186" t="s">
        <v>362</v>
      </c>
      <c r="D89" s="171" t="s">
        <v>363</v>
      </c>
      <c r="E89" s="172">
        <v>0.35199999999999998</v>
      </c>
      <c r="F89" s="173"/>
      <c r="G89" s="174">
        <f>ROUND(E89*F89,2)</f>
        <v>0</v>
      </c>
      <c r="H89" s="173"/>
      <c r="I89" s="174">
        <f>ROUND(E89*H89,2)</f>
        <v>0</v>
      </c>
      <c r="J89" s="173"/>
      <c r="K89" s="174">
        <f>ROUND(E89*J89,2)</f>
        <v>0</v>
      </c>
      <c r="L89" s="174">
        <v>21</v>
      </c>
      <c r="M89" s="174">
        <f>G89*(1+L89/100)</f>
        <v>0</v>
      </c>
      <c r="N89" s="174">
        <v>0</v>
      </c>
      <c r="O89" s="174">
        <f>ROUND(E89*N89,2)</f>
        <v>0</v>
      </c>
      <c r="P89" s="174">
        <v>0</v>
      </c>
      <c r="Q89" s="174">
        <f>ROUND(E89*P89,2)</f>
        <v>0</v>
      </c>
      <c r="R89" s="174"/>
      <c r="S89" s="174" t="s">
        <v>217</v>
      </c>
      <c r="T89" s="175" t="s">
        <v>218</v>
      </c>
      <c r="U89" s="160">
        <v>0</v>
      </c>
      <c r="V89" s="160">
        <f>ROUND(E89*U89,2)</f>
        <v>0</v>
      </c>
      <c r="W89" s="160"/>
      <c r="X89" s="150"/>
      <c r="Y89" s="150"/>
      <c r="Z89" s="150"/>
      <c r="AA89" s="150"/>
      <c r="AB89" s="150"/>
      <c r="AC89" s="150"/>
      <c r="AD89" s="150"/>
      <c r="AE89" s="150"/>
      <c r="AF89" s="150"/>
      <c r="AG89" s="150" t="s">
        <v>262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">
      <c r="A90" s="157"/>
      <c r="B90" s="158"/>
      <c r="C90" s="201" t="s">
        <v>364</v>
      </c>
      <c r="D90" s="190"/>
      <c r="E90" s="191">
        <v>0.35199999999999998</v>
      </c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50"/>
      <c r="Y90" s="150"/>
      <c r="Z90" s="150"/>
      <c r="AA90" s="150"/>
      <c r="AB90" s="150"/>
      <c r="AC90" s="150"/>
      <c r="AD90" s="150"/>
      <c r="AE90" s="150"/>
      <c r="AF90" s="150"/>
      <c r="AG90" s="150" t="s">
        <v>264</v>
      </c>
      <c r="AH90" s="150">
        <v>0</v>
      </c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ht="22.5" outlineLevel="1" x14ac:dyDescent="0.2">
      <c r="A91" s="169">
        <v>30</v>
      </c>
      <c r="B91" s="170" t="s">
        <v>365</v>
      </c>
      <c r="C91" s="186" t="s">
        <v>366</v>
      </c>
      <c r="D91" s="171" t="s">
        <v>298</v>
      </c>
      <c r="E91" s="172">
        <v>8</v>
      </c>
      <c r="F91" s="173"/>
      <c r="G91" s="174">
        <f>ROUND(E91*F91,2)</f>
        <v>0</v>
      </c>
      <c r="H91" s="173"/>
      <c r="I91" s="174">
        <f>ROUND(E91*H91,2)</f>
        <v>0</v>
      </c>
      <c r="J91" s="173"/>
      <c r="K91" s="174">
        <f>ROUND(E91*J91,2)</f>
        <v>0</v>
      </c>
      <c r="L91" s="174">
        <v>21</v>
      </c>
      <c r="M91" s="174">
        <f>G91*(1+L91/100)</f>
        <v>0</v>
      </c>
      <c r="N91" s="174">
        <v>0</v>
      </c>
      <c r="O91" s="174">
        <f>ROUND(E91*N91,2)</f>
        <v>0</v>
      </c>
      <c r="P91" s="174">
        <v>0</v>
      </c>
      <c r="Q91" s="174">
        <f>ROUND(E91*P91,2)</f>
        <v>0</v>
      </c>
      <c r="R91" s="174"/>
      <c r="S91" s="174" t="s">
        <v>240</v>
      </c>
      <c r="T91" s="175" t="s">
        <v>218</v>
      </c>
      <c r="U91" s="160">
        <v>0</v>
      </c>
      <c r="V91" s="160">
        <f>ROUND(E91*U91,2)</f>
        <v>0</v>
      </c>
      <c r="W91" s="160"/>
      <c r="X91" s="150"/>
      <c r="Y91" s="150"/>
      <c r="Z91" s="150"/>
      <c r="AA91" s="150"/>
      <c r="AB91" s="150"/>
      <c r="AC91" s="150"/>
      <c r="AD91" s="150"/>
      <c r="AE91" s="150"/>
      <c r="AF91" s="150"/>
      <c r="AG91" s="150" t="s">
        <v>279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">
      <c r="A92" s="157"/>
      <c r="B92" s="158"/>
      <c r="C92" s="201" t="s">
        <v>367</v>
      </c>
      <c r="D92" s="190"/>
      <c r="E92" s="191">
        <v>8</v>
      </c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50"/>
      <c r="Y92" s="150"/>
      <c r="Z92" s="150"/>
      <c r="AA92" s="150"/>
      <c r="AB92" s="150"/>
      <c r="AC92" s="150"/>
      <c r="AD92" s="150"/>
      <c r="AE92" s="150"/>
      <c r="AF92" s="150"/>
      <c r="AG92" s="150" t="s">
        <v>264</v>
      </c>
      <c r="AH92" s="150">
        <v>0</v>
      </c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 x14ac:dyDescent="0.2">
      <c r="A93" s="169">
        <v>31</v>
      </c>
      <c r="B93" s="170" t="s">
        <v>368</v>
      </c>
      <c r="C93" s="186" t="s">
        <v>369</v>
      </c>
      <c r="D93" s="171" t="s">
        <v>298</v>
      </c>
      <c r="E93" s="172">
        <v>2</v>
      </c>
      <c r="F93" s="173"/>
      <c r="G93" s="174">
        <f>ROUND(E93*F93,2)</f>
        <v>0</v>
      </c>
      <c r="H93" s="173"/>
      <c r="I93" s="174">
        <f>ROUND(E93*H93,2)</f>
        <v>0</v>
      </c>
      <c r="J93" s="173"/>
      <c r="K93" s="174">
        <f>ROUND(E93*J93,2)</f>
        <v>0</v>
      </c>
      <c r="L93" s="174">
        <v>21</v>
      </c>
      <c r="M93" s="174">
        <f>G93*(1+L93/100)</f>
        <v>0</v>
      </c>
      <c r="N93" s="174">
        <v>0</v>
      </c>
      <c r="O93" s="174">
        <f>ROUND(E93*N93,2)</f>
        <v>0</v>
      </c>
      <c r="P93" s="174">
        <v>0</v>
      </c>
      <c r="Q93" s="174">
        <f>ROUND(E93*P93,2)</f>
        <v>0</v>
      </c>
      <c r="R93" s="174"/>
      <c r="S93" s="174" t="s">
        <v>240</v>
      </c>
      <c r="T93" s="175" t="s">
        <v>218</v>
      </c>
      <c r="U93" s="160">
        <v>0</v>
      </c>
      <c r="V93" s="160">
        <f>ROUND(E93*U93,2)</f>
        <v>0</v>
      </c>
      <c r="W93" s="160"/>
      <c r="X93" s="150"/>
      <c r="Y93" s="150"/>
      <c r="Z93" s="150"/>
      <c r="AA93" s="150"/>
      <c r="AB93" s="150"/>
      <c r="AC93" s="150"/>
      <c r="AD93" s="150"/>
      <c r="AE93" s="150"/>
      <c r="AF93" s="150"/>
      <c r="AG93" s="150" t="s">
        <v>279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1" x14ac:dyDescent="0.2">
      <c r="A94" s="157"/>
      <c r="B94" s="158"/>
      <c r="C94" s="201" t="s">
        <v>370</v>
      </c>
      <c r="D94" s="190"/>
      <c r="E94" s="191">
        <v>2</v>
      </c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50"/>
      <c r="Y94" s="150"/>
      <c r="Z94" s="150"/>
      <c r="AA94" s="150"/>
      <c r="AB94" s="150"/>
      <c r="AC94" s="150"/>
      <c r="AD94" s="150"/>
      <c r="AE94" s="150"/>
      <c r="AF94" s="150"/>
      <c r="AG94" s="150" t="s">
        <v>264</v>
      </c>
      <c r="AH94" s="150">
        <v>0</v>
      </c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">
      <c r="A95" s="169">
        <v>32</v>
      </c>
      <c r="B95" s="170" t="s">
        <v>371</v>
      </c>
      <c r="C95" s="186" t="s">
        <v>372</v>
      </c>
      <c r="D95" s="171" t="s">
        <v>298</v>
      </c>
      <c r="E95" s="172">
        <v>12</v>
      </c>
      <c r="F95" s="173"/>
      <c r="G95" s="174">
        <f>ROUND(E95*F95,2)</f>
        <v>0</v>
      </c>
      <c r="H95" s="173"/>
      <c r="I95" s="174">
        <f>ROUND(E95*H95,2)</f>
        <v>0</v>
      </c>
      <c r="J95" s="173"/>
      <c r="K95" s="174">
        <f>ROUND(E95*J95,2)</f>
        <v>0</v>
      </c>
      <c r="L95" s="174">
        <v>21</v>
      </c>
      <c r="M95" s="174">
        <f>G95*(1+L95/100)</f>
        <v>0</v>
      </c>
      <c r="N95" s="174">
        <v>0</v>
      </c>
      <c r="O95" s="174">
        <f>ROUND(E95*N95,2)</f>
        <v>0</v>
      </c>
      <c r="P95" s="174">
        <v>0</v>
      </c>
      <c r="Q95" s="174">
        <f>ROUND(E95*P95,2)</f>
        <v>0</v>
      </c>
      <c r="R95" s="174"/>
      <c r="S95" s="174" t="s">
        <v>240</v>
      </c>
      <c r="T95" s="175" t="s">
        <v>218</v>
      </c>
      <c r="U95" s="160">
        <v>0</v>
      </c>
      <c r="V95" s="160">
        <f>ROUND(E95*U95,2)</f>
        <v>0</v>
      </c>
      <c r="W95" s="160"/>
      <c r="X95" s="150"/>
      <c r="Y95" s="150"/>
      <c r="Z95" s="150"/>
      <c r="AA95" s="150"/>
      <c r="AB95" s="150"/>
      <c r="AC95" s="150"/>
      <c r="AD95" s="150"/>
      <c r="AE95" s="150"/>
      <c r="AF95" s="150"/>
      <c r="AG95" s="150" t="s">
        <v>279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 x14ac:dyDescent="0.2">
      <c r="A96" s="157"/>
      <c r="B96" s="158"/>
      <c r="C96" s="201" t="s">
        <v>373</v>
      </c>
      <c r="D96" s="190"/>
      <c r="E96" s="191">
        <v>10</v>
      </c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50"/>
      <c r="Y96" s="150"/>
      <c r="Z96" s="150"/>
      <c r="AA96" s="150"/>
      <c r="AB96" s="150"/>
      <c r="AC96" s="150"/>
      <c r="AD96" s="150"/>
      <c r="AE96" s="150"/>
      <c r="AF96" s="150"/>
      <c r="AG96" s="150" t="s">
        <v>264</v>
      </c>
      <c r="AH96" s="150">
        <v>0</v>
      </c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 x14ac:dyDescent="0.2">
      <c r="A97" s="157"/>
      <c r="B97" s="158"/>
      <c r="C97" s="201" t="s">
        <v>370</v>
      </c>
      <c r="D97" s="190"/>
      <c r="E97" s="191">
        <v>2</v>
      </c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50"/>
      <c r="Y97" s="150"/>
      <c r="Z97" s="150"/>
      <c r="AA97" s="150"/>
      <c r="AB97" s="150"/>
      <c r="AC97" s="150"/>
      <c r="AD97" s="150"/>
      <c r="AE97" s="150"/>
      <c r="AF97" s="150"/>
      <c r="AG97" s="150" t="s">
        <v>264</v>
      </c>
      <c r="AH97" s="150">
        <v>0</v>
      </c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 x14ac:dyDescent="0.2">
      <c r="A98" s="169">
        <v>33</v>
      </c>
      <c r="B98" s="170" t="s">
        <v>374</v>
      </c>
      <c r="C98" s="186" t="s">
        <v>375</v>
      </c>
      <c r="D98" s="171" t="s">
        <v>298</v>
      </c>
      <c r="E98" s="172">
        <v>26</v>
      </c>
      <c r="F98" s="173"/>
      <c r="G98" s="174">
        <f>ROUND(E98*F98,2)</f>
        <v>0</v>
      </c>
      <c r="H98" s="173"/>
      <c r="I98" s="174">
        <f>ROUND(E98*H98,2)</f>
        <v>0</v>
      </c>
      <c r="J98" s="173"/>
      <c r="K98" s="174">
        <f>ROUND(E98*J98,2)</f>
        <v>0</v>
      </c>
      <c r="L98" s="174">
        <v>21</v>
      </c>
      <c r="M98" s="174">
        <f>G98*(1+L98/100)</f>
        <v>0</v>
      </c>
      <c r="N98" s="174">
        <v>0</v>
      </c>
      <c r="O98" s="174">
        <f>ROUND(E98*N98,2)</f>
        <v>0</v>
      </c>
      <c r="P98" s="174">
        <v>0</v>
      </c>
      <c r="Q98" s="174">
        <f>ROUND(E98*P98,2)</f>
        <v>0</v>
      </c>
      <c r="R98" s="174"/>
      <c r="S98" s="174" t="s">
        <v>240</v>
      </c>
      <c r="T98" s="175" t="s">
        <v>218</v>
      </c>
      <c r="U98" s="160">
        <v>0</v>
      </c>
      <c r="V98" s="160">
        <f>ROUND(E98*U98,2)</f>
        <v>0</v>
      </c>
      <c r="W98" s="160"/>
      <c r="X98" s="150"/>
      <c r="Y98" s="150"/>
      <c r="Z98" s="150"/>
      <c r="AA98" s="150"/>
      <c r="AB98" s="150"/>
      <c r="AC98" s="150"/>
      <c r="AD98" s="150"/>
      <c r="AE98" s="150"/>
      <c r="AF98" s="150"/>
      <c r="AG98" s="150" t="s">
        <v>279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">
      <c r="A99" s="157"/>
      <c r="B99" s="158"/>
      <c r="C99" s="201" t="s">
        <v>376</v>
      </c>
      <c r="D99" s="190"/>
      <c r="E99" s="191">
        <v>18</v>
      </c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50"/>
      <c r="Y99" s="150"/>
      <c r="Z99" s="150"/>
      <c r="AA99" s="150"/>
      <c r="AB99" s="150"/>
      <c r="AC99" s="150"/>
      <c r="AD99" s="150"/>
      <c r="AE99" s="150"/>
      <c r="AF99" s="150"/>
      <c r="AG99" s="150" t="s">
        <v>264</v>
      </c>
      <c r="AH99" s="150">
        <v>0</v>
      </c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">
      <c r="A100" s="157"/>
      <c r="B100" s="158"/>
      <c r="C100" s="201" t="s">
        <v>377</v>
      </c>
      <c r="D100" s="190"/>
      <c r="E100" s="191">
        <v>4</v>
      </c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 t="s">
        <v>264</v>
      </c>
      <c r="AH100" s="150">
        <v>0</v>
      </c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1" x14ac:dyDescent="0.2">
      <c r="A101" s="157"/>
      <c r="B101" s="158"/>
      <c r="C101" s="201" t="s">
        <v>378</v>
      </c>
      <c r="D101" s="190"/>
      <c r="E101" s="191">
        <v>4</v>
      </c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 t="s">
        <v>264</v>
      </c>
      <c r="AH101" s="150">
        <v>0</v>
      </c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 x14ac:dyDescent="0.2">
      <c r="A102" s="169">
        <v>34</v>
      </c>
      <c r="B102" s="170" t="s">
        <v>379</v>
      </c>
      <c r="C102" s="186" t="s">
        <v>380</v>
      </c>
      <c r="D102" s="171" t="s">
        <v>298</v>
      </c>
      <c r="E102" s="172">
        <v>4</v>
      </c>
      <c r="F102" s="173"/>
      <c r="G102" s="174">
        <f>ROUND(E102*F102,2)</f>
        <v>0</v>
      </c>
      <c r="H102" s="173"/>
      <c r="I102" s="174">
        <f>ROUND(E102*H102,2)</f>
        <v>0</v>
      </c>
      <c r="J102" s="173"/>
      <c r="K102" s="174">
        <f>ROUND(E102*J102,2)</f>
        <v>0</v>
      </c>
      <c r="L102" s="174">
        <v>21</v>
      </c>
      <c r="M102" s="174">
        <f>G102*(1+L102/100)</f>
        <v>0</v>
      </c>
      <c r="N102" s="174">
        <v>0</v>
      </c>
      <c r="O102" s="174">
        <f>ROUND(E102*N102,2)</f>
        <v>0</v>
      </c>
      <c r="P102" s="174">
        <v>0</v>
      </c>
      <c r="Q102" s="174">
        <f>ROUND(E102*P102,2)</f>
        <v>0</v>
      </c>
      <c r="R102" s="174"/>
      <c r="S102" s="174" t="s">
        <v>240</v>
      </c>
      <c r="T102" s="175" t="s">
        <v>218</v>
      </c>
      <c r="U102" s="160">
        <v>0</v>
      </c>
      <c r="V102" s="160">
        <f>ROUND(E102*U102,2)</f>
        <v>0</v>
      </c>
      <c r="W102" s="160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 t="s">
        <v>279</v>
      </c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 x14ac:dyDescent="0.2">
      <c r="A103" s="157"/>
      <c r="B103" s="158"/>
      <c r="C103" s="201" t="s">
        <v>381</v>
      </c>
      <c r="D103" s="190"/>
      <c r="E103" s="191">
        <v>2</v>
      </c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50"/>
      <c r="Y103" s="150"/>
      <c r="Z103" s="150"/>
      <c r="AA103" s="150"/>
      <c r="AB103" s="150"/>
      <c r="AC103" s="150"/>
      <c r="AD103" s="150"/>
      <c r="AE103" s="150"/>
      <c r="AF103" s="150"/>
      <c r="AG103" s="150" t="s">
        <v>264</v>
      </c>
      <c r="AH103" s="150">
        <v>0</v>
      </c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">
      <c r="A104" s="157"/>
      <c r="B104" s="158"/>
      <c r="C104" s="201" t="s">
        <v>370</v>
      </c>
      <c r="D104" s="190"/>
      <c r="E104" s="191">
        <v>2</v>
      </c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50"/>
      <c r="Y104" s="150"/>
      <c r="Z104" s="150"/>
      <c r="AA104" s="150"/>
      <c r="AB104" s="150"/>
      <c r="AC104" s="150"/>
      <c r="AD104" s="150"/>
      <c r="AE104" s="150"/>
      <c r="AF104" s="150"/>
      <c r="AG104" s="150" t="s">
        <v>264</v>
      </c>
      <c r="AH104" s="150">
        <v>0</v>
      </c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">
      <c r="A105" s="169">
        <v>35</v>
      </c>
      <c r="B105" s="170" t="s">
        <v>382</v>
      </c>
      <c r="C105" s="186" t="s">
        <v>383</v>
      </c>
      <c r="D105" s="171" t="s">
        <v>298</v>
      </c>
      <c r="E105" s="172">
        <v>10</v>
      </c>
      <c r="F105" s="173"/>
      <c r="G105" s="174">
        <f>ROUND(E105*F105,2)</f>
        <v>0</v>
      </c>
      <c r="H105" s="173"/>
      <c r="I105" s="174">
        <f>ROUND(E105*H105,2)</f>
        <v>0</v>
      </c>
      <c r="J105" s="173"/>
      <c r="K105" s="174">
        <f>ROUND(E105*J105,2)</f>
        <v>0</v>
      </c>
      <c r="L105" s="174">
        <v>21</v>
      </c>
      <c r="M105" s="174">
        <f>G105*(1+L105/100)</f>
        <v>0</v>
      </c>
      <c r="N105" s="174">
        <v>0</v>
      </c>
      <c r="O105" s="174">
        <f>ROUND(E105*N105,2)</f>
        <v>0</v>
      </c>
      <c r="P105" s="174">
        <v>0</v>
      </c>
      <c r="Q105" s="174">
        <f>ROUND(E105*P105,2)</f>
        <v>0</v>
      </c>
      <c r="R105" s="174"/>
      <c r="S105" s="174" t="s">
        <v>240</v>
      </c>
      <c r="T105" s="175" t="s">
        <v>218</v>
      </c>
      <c r="U105" s="160">
        <v>0</v>
      </c>
      <c r="V105" s="160">
        <f>ROUND(E105*U105,2)</f>
        <v>0</v>
      </c>
      <c r="W105" s="160"/>
      <c r="X105" s="150"/>
      <c r="Y105" s="150"/>
      <c r="Z105" s="150"/>
      <c r="AA105" s="150"/>
      <c r="AB105" s="150"/>
      <c r="AC105" s="150"/>
      <c r="AD105" s="150"/>
      <c r="AE105" s="150"/>
      <c r="AF105" s="150"/>
      <c r="AG105" s="150" t="s">
        <v>279</v>
      </c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1" x14ac:dyDescent="0.2">
      <c r="A106" s="157"/>
      <c r="B106" s="158"/>
      <c r="C106" s="201" t="s">
        <v>384</v>
      </c>
      <c r="D106" s="190"/>
      <c r="E106" s="191">
        <v>10</v>
      </c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50"/>
      <c r="Y106" s="150"/>
      <c r="Z106" s="150"/>
      <c r="AA106" s="150"/>
      <c r="AB106" s="150"/>
      <c r="AC106" s="150"/>
      <c r="AD106" s="150"/>
      <c r="AE106" s="150"/>
      <c r="AF106" s="150"/>
      <c r="AG106" s="150" t="s">
        <v>264</v>
      </c>
      <c r="AH106" s="150">
        <v>0</v>
      </c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ht="22.5" outlineLevel="1" x14ac:dyDescent="0.2">
      <c r="A107" s="169">
        <v>36</v>
      </c>
      <c r="B107" s="170" t="s">
        <v>385</v>
      </c>
      <c r="C107" s="186" t="s">
        <v>386</v>
      </c>
      <c r="D107" s="171" t="s">
        <v>298</v>
      </c>
      <c r="E107" s="172">
        <v>2</v>
      </c>
      <c r="F107" s="173"/>
      <c r="G107" s="174">
        <f>ROUND(E107*F107,2)</f>
        <v>0</v>
      </c>
      <c r="H107" s="173"/>
      <c r="I107" s="174">
        <f>ROUND(E107*H107,2)</f>
        <v>0</v>
      </c>
      <c r="J107" s="173"/>
      <c r="K107" s="174">
        <f>ROUND(E107*J107,2)</f>
        <v>0</v>
      </c>
      <c r="L107" s="174">
        <v>21</v>
      </c>
      <c r="M107" s="174">
        <f>G107*(1+L107/100)</f>
        <v>0</v>
      </c>
      <c r="N107" s="174">
        <v>0</v>
      </c>
      <c r="O107" s="174">
        <f>ROUND(E107*N107,2)</f>
        <v>0</v>
      </c>
      <c r="P107" s="174">
        <v>0</v>
      </c>
      <c r="Q107" s="174">
        <f>ROUND(E107*P107,2)</f>
        <v>0</v>
      </c>
      <c r="R107" s="174"/>
      <c r="S107" s="174" t="s">
        <v>240</v>
      </c>
      <c r="T107" s="175" t="s">
        <v>218</v>
      </c>
      <c r="U107" s="160">
        <v>0</v>
      </c>
      <c r="V107" s="160">
        <f>ROUND(E107*U107,2)</f>
        <v>0</v>
      </c>
      <c r="W107" s="160"/>
      <c r="X107" s="150"/>
      <c r="Y107" s="150"/>
      <c r="Z107" s="150"/>
      <c r="AA107" s="150"/>
      <c r="AB107" s="150"/>
      <c r="AC107" s="150"/>
      <c r="AD107" s="150"/>
      <c r="AE107" s="150"/>
      <c r="AF107" s="150"/>
      <c r="AG107" s="150" t="s">
        <v>279</v>
      </c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2">
      <c r="A108" s="157"/>
      <c r="B108" s="158"/>
      <c r="C108" s="201" t="s">
        <v>387</v>
      </c>
      <c r="D108" s="190"/>
      <c r="E108" s="191">
        <v>2</v>
      </c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 t="s">
        <v>264</v>
      </c>
      <c r="AH108" s="150">
        <v>0</v>
      </c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ht="22.5" outlineLevel="1" x14ac:dyDescent="0.2">
      <c r="A109" s="169">
        <v>37</v>
      </c>
      <c r="B109" s="170" t="s">
        <v>388</v>
      </c>
      <c r="C109" s="186" t="s">
        <v>389</v>
      </c>
      <c r="D109" s="171" t="s">
        <v>363</v>
      </c>
      <c r="E109" s="172">
        <v>4.4220000000000002E-2</v>
      </c>
      <c r="F109" s="173"/>
      <c r="G109" s="174">
        <f>ROUND(E109*F109,2)</f>
        <v>0</v>
      </c>
      <c r="H109" s="173"/>
      <c r="I109" s="174">
        <f>ROUND(E109*H109,2)</f>
        <v>0</v>
      </c>
      <c r="J109" s="173"/>
      <c r="K109" s="174">
        <f>ROUND(E109*J109,2)</f>
        <v>0</v>
      </c>
      <c r="L109" s="174">
        <v>21</v>
      </c>
      <c r="M109" s="174">
        <f>G109*(1+L109/100)</f>
        <v>0</v>
      </c>
      <c r="N109" s="174">
        <v>0</v>
      </c>
      <c r="O109" s="174">
        <f>ROUND(E109*N109,2)</f>
        <v>0</v>
      </c>
      <c r="P109" s="174">
        <v>0</v>
      </c>
      <c r="Q109" s="174">
        <f>ROUND(E109*P109,2)</f>
        <v>0</v>
      </c>
      <c r="R109" s="174"/>
      <c r="S109" s="174" t="s">
        <v>240</v>
      </c>
      <c r="T109" s="175" t="s">
        <v>218</v>
      </c>
      <c r="U109" s="160">
        <v>0</v>
      </c>
      <c r="V109" s="160">
        <f>ROUND(E109*U109,2)</f>
        <v>0</v>
      </c>
      <c r="W109" s="160"/>
      <c r="X109" s="150"/>
      <c r="Y109" s="150"/>
      <c r="Z109" s="150"/>
      <c r="AA109" s="150"/>
      <c r="AB109" s="150"/>
      <c r="AC109" s="150"/>
      <c r="AD109" s="150"/>
      <c r="AE109" s="150"/>
      <c r="AF109" s="150"/>
      <c r="AG109" s="150" t="s">
        <v>279</v>
      </c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1" x14ac:dyDescent="0.2">
      <c r="A110" s="157"/>
      <c r="B110" s="158"/>
      <c r="C110" s="201" t="s">
        <v>390</v>
      </c>
      <c r="D110" s="190"/>
      <c r="E110" s="191">
        <v>4.4220000000000002E-2</v>
      </c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50"/>
      <c r="Y110" s="150"/>
      <c r="Z110" s="150"/>
      <c r="AA110" s="150"/>
      <c r="AB110" s="150"/>
      <c r="AC110" s="150"/>
      <c r="AD110" s="150"/>
      <c r="AE110" s="150"/>
      <c r="AF110" s="150"/>
      <c r="AG110" s="150" t="s">
        <v>264</v>
      </c>
      <c r="AH110" s="150">
        <v>0</v>
      </c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1" x14ac:dyDescent="0.2">
      <c r="A111" s="169">
        <v>38</v>
      </c>
      <c r="B111" s="170" t="s">
        <v>391</v>
      </c>
      <c r="C111" s="186" t="s">
        <v>392</v>
      </c>
      <c r="D111" s="171" t="s">
        <v>363</v>
      </c>
      <c r="E111" s="172">
        <v>0.3584</v>
      </c>
      <c r="F111" s="173"/>
      <c r="G111" s="174">
        <f>ROUND(E111*F111,2)</f>
        <v>0</v>
      </c>
      <c r="H111" s="173"/>
      <c r="I111" s="174">
        <f>ROUND(E111*H111,2)</f>
        <v>0</v>
      </c>
      <c r="J111" s="173"/>
      <c r="K111" s="174">
        <f>ROUND(E111*J111,2)</f>
        <v>0</v>
      </c>
      <c r="L111" s="174">
        <v>21</v>
      </c>
      <c r="M111" s="174">
        <f>G111*(1+L111/100)</f>
        <v>0</v>
      </c>
      <c r="N111" s="174">
        <v>0</v>
      </c>
      <c r="O111" s="174">
        <f>ROUND(E111*N111,2)</f>
        <v>0</v>
      </c>
      <c r="P111" s="174">
        <v>0</v>
      </c>
      <c r="Q111" s="174">
        <f>ROUND(E111*P111,2)</f>
        <v>0</v>
      </c>
      <c r="R111" s="174"/>
      <c r="S111" s="174" t="s">
        <v>240</v>
      </c>
      <c r="T111" s="175" t="s">
        <v>218</v>
      </c>
      <c r="U111" s="160">
        <v>0</v>
      </c>
      <c r="V111" s="160">
        <f>ROUND(E111*U111,2)</f>
        <v>0</v>
      </c>
      <c r="W111" s="160"/>
      <c r="X111" s="150"/>
      <c r="Y111" s="150"/>
      <c r="Z111" s="150"/>
      <c r="AA111" s="150"/>
      <c r="AB111" s="150"/>
      <c r="AC111" s="150"/>
      <c r="AD111" s="150"/>
      <c r="AE111" s="150"/>
      <c r="AF111" s="150"/>
      <c r="AG111" s="150" t="s">
        <v>279</v>
      </c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1" x14ac:dyDescent="0.2">
      <c r="A112" s="157"/>
      <c r="B112" s="158"/>
      <c r="C112" s="201" t="s">
        <v>393</v>
      </c>
      <c r="D112" s="190"/>
      <c r="E112" s="191">
        <v>0.3584</v>
      </c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50"/>
      <c r="Y112" s="150"/>
      <c r="Z112" s="150"/>
      <c r="AA112" s="150"/>
      <c r="AB112" s="150"/>
      <c r="AC112" s="150"/>
      <c r="AD112" s="150"/>
      <c r="AE112" s="150"/>
      <c r="AF112" s="150"/>
      <c r="AG112" s="150" t="s">
        <v>264</v>
      </c>
      <c r="AH112" s="150">
        <v>0</v>
      </c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ht="22.5" outlineLevel="1" x14ac:dyDescent="0.2">
      <c r="A113" s="169">
        <v>39</v>
      </c>
      <c r="B113" s="170" t="s">
        <v>394</v>
      </c>
      <c r="C113" s="186" t="s">
        <v>395</v>
      </c>
      <c r="D113" s="171" t="s">
        <v>285</v>
      </c>
      <c r="E113" s="172">
        <v>34.39</v>
      </c>
      <c r="F113" s="173"/>
      <c r="G113" s="174">
        <f>ROUND(E113*F113,2)</f>
        <v>0</v>
      </c>
      <c r="H113" s="173"/>
      <c r="I113" s="174">
        <f>ROUND(E113*H113,2)</f>
        <v>0</v>
      </c>
      <c r="J113" s="173"/>
      <c r="K113" s="174">
        <f>ROUND(E113*J113,2)</f>
        <v>0</v>
      </c>
      <c r="L113" s="174">
        <v>21</v>
      </c>
      <c r="M113" s="174">
        <f>G113*(1+L113/100)</f>
        <v>0</v>
      </c>
      <c r="N113" s="174">
        <v>0</v>
      </c>
      <c r="O113" s="174">
        <f>ROUND(E113*N113,2)</f>
        <v>0</v>
      </c>
      <c r="P113" s="174">
        <v>0</v>
      </c>
      <c r="Q113" s="174">
        <f>ROUND(E113*P113,2)</f>
        <v>0</v>
      </c>
      <c r="R113" s="174"/>
      <c r="S113" s="174" t="s">
        <v>240</v>
      </c>
      <c r="T113" s="175" t="s">
        <v>218</v>
      </c>
      <c r="U113" s="160">
        <v>0</v>
      </c>
      <c r="V113" s="160">
        <f>ROUND(E113*U113,2)</f>
        <v>0</v>
      </c>
      <c r="W113" s="160"/>
      <c r="X113" s="150"/>
      <c r="Y113" s="150"/>
      <c r="Z113" s="150"/>
      <c r="AA113" s="150"/>
      <c r="AB113" s="150"/>
      <c r="AC113" s="150"/>
      <c r="AD113" s="150"/>
      <c r="AE113" s="150"/>
      <c r="AF113" s="150"/>
      <c r="AG113" s="150" t="s">
        <v>279</v>
      </c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1" x14ac:dyDescent="0.2">
      <c r="A114" s="157"/>
      <c r="B114" s="158"/>
      <c r="C114" s="201" t="s">
        <v>396</v>
      </c>
      <c r="D114" s="190"/>
      <c r="E114" s="191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50"/>
      <c r="Y114" s="150"/>
      <c r="Z114" s="150"/>
      <c r="AA114" s="150"/>
      <c r="AB114" s="150"/>
      <c r="AC114" s="150"/>
      <c r="AD114" s="150"/>
      <c r="AE114" s="150"/>
      <c r="AF114" s="150"/>
      <c r="AG114" s="150" t="s">
        <v>264</v>
      </c>
      <c r="AH114" s="150">
        <v>0</v>
      </c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ht="22.5" outlineLevel="1" x14ac:dyDescent="0.2">
      <c r="A115" s="157"/>
      <c r="B115" s="158"/>
      <c r="C115" s="201" t="s">
        <v>397</v>
      </c>
      <c r="D115" s="190"/>
      <c r="E115" s="191">
        <v>34.39</v>
      </c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 t="s">
        <v>264</v>
      </c>
      <c r="AH115" s="150">
        <v>0</v>
      </c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ht="22.5" outlineLevel="1" x14ac:dyDescent="0.2">
      <c r="A116" s="169">
        <v>40</v>
      </c>
      <c r="B116" s="170" t="s">
        <v>398</v>
      </c>
      <c r="C116" s="186" t="s">
        <v>399</v>
      </c>
      <c r="D116" s="171" t="s">
        <v>285</v>
      </c>
      <c r="E116" s="172">
        <v>232.8175</v>
      </c>
      <c r="F116" s="173"/>
      <c r="G116" s="174">
        <f>ROUND(E116*F116,2)</f>
        <v>0</v>
      </c>
      <c r="H116" s="173"/>
      <c r="I116" s="174">
        <f>ROUND(E116*H116,2)</f>
        <v>0</v>
      </c>
      <c r="J116" s="173"/>
      <c r="K116" s="174">
        <f>ROUND(E116*J116,2)</f>
        <v>0</v>
      </c>
      <c r="L116" s="174">
        <v>21</v>
      </c>
      <c r="M116" s="174">
        <f>G116*(1+L116/100)</f>
        <v>0</v>
      </c>
      <c r="N116" s="174">
        <v>0</v>
      </c>
      <c r="O116" s="174">
        <f>ROUND(E116*N116,2)</f>
        <v>0</v>
      </c>
      <c r="P116" s="174">
        <v>0</v>
      </c>
      <c r="Q116" s="174">
        <f>ROUND(E116*P116,2)</f>
        <v>0</v>
      </c>
      <c r="R116" s="174"/>
      <c r="S116" s="174" t="s">
        <v>240</v>
      </c>
      <c r="T116" s="175" t="s">
        <v>218</v>
      </c>
      <c r="U116" s="160">
        <v>0</v>
      </c>
      <c r="V116" s="160">
        <f>ROUND(E116*U116,2)</f>
        <v>0</v>
      </c>
      <c r="W116" s="160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 t="s">
        <v>279</v>
      </c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1" x14ac:dyDescent="0.2">
      <c r="A117" s="157"/>
      <c r="B117" s="158"/>
      <c r="C117" s="201" t="s">
        <v>396</v>
      </c>
      <c r="D117" s="190"/>
      <c r="E117" s="191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 t="s">
        <v>264</v>
      </c>
      <c r="AH117" s="150">
        <v>0</v>
      </c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1" x14ac:dyDescent="0.2">
      <c r="A118" s="157"/>
      <c r="B118" s="158"/>
      <c r="C118" s="201" t="s">
        <v>400</v>
      </c>
      <c r="D118" s="190"/>
      <c r="E118" s="191">
        <v>38.244999999999997</v>
      </c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 t="s">
        <v>264</v>
      </c>
      <c r="AH118" s="150">
        <v>0</v>
      </c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1" x14ac:dyDescent="0.2">
      <c r="A119" s="157"/>
      <c r="B119" s="158"/>
      <c r="C119" s="201" t="s">
        <v>401</v>
      </c>
      <c r="D119" s="190"/>
      <c r="E119" s="191">
        <v>15.5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 t="s">
        <v>264</v>
      </c>
      <c r="AH119" s="150">
        <v>0</v>
      </c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ht="45" outlineLevel="1" x14ac:dyDescent="0.2">
      <c r="A120" s="157"/>
      <c r="B120" s="158"/>
      <c r="C120" s="201" t="s">
        <v>402</v>
      </c>
      <c r="D120" s="190"/>
      <c r="E120" s="191">
        <v>83.137500000000003</v>
      </c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 t="s">
        <v>264</v>
      </c>
      <c r="AH120" s="150">
        <v>0</v>
      </c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1" x14ac:dyDescent="0.2">
      <c r="A121" s="157"/>
      <c r="B121" s="158"/>
      <c r="C121" s="201" t="s">
        <v>403</v>
      </c>
      <c r="D121" s="190"/>
      <c r="E121" s="191">
        <v>11.105</v>
      </c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 t="s">
        <v>264</v>
      </c>
      <c r="AH121" s="150">
        <v>0</v>
      </c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">
      <c r="A122" s="157"/>
      <c r="B122" s="158"/>
      <c r="C122" s="205" t="s">
        <v>404</v>
      </c>
      <c r="D122" s="196"/>
      <c r="E122" s="197">
        <v>147.98750000000001</v>
      </c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 t="s">
        <v>264</v>
      </c>
      <c r="AH122" s="150">
        <v>1</v>
      </c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1" x14ac:dyDescent="0.2">
      <c r="A123" s="157"/>
      <c r="B123" s="158"/>
      <c r="C123" s="201" t="s">
        <v>405</v>
      </c>
      <c r="D123" s="190"/>
      <c r="E123" s="191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 t="s">
        <v>264</v>
      </c>
      <c r="AH123" s="150">
        <v>0</v>
      </c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outlineLevel="1" x14ac:dyDescent="0.2">
      <c r="A124" s="157"/>
      <c r="B124" s="158"/>
      <c r="C124" s="201" t="s">
        <v>406</v>
      </c>
      <c r="D124" s="190"/>
      <c r="E124" s="191">
        <v>16.2</v>
      </c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 t="s">
        <v>264</v>
      </c>
      <c r="AH124" s="150">
        <v>0</v>
      </c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1" x14ac:dyDescent="0.2">
      <c r="A125" s="157"/>
      <c r="B125" s="158"/>
      <c r="C125" s="201" t="s">
        <v>407</v>
      </c>
      <c r="D125" s="190"/>
      <c r="E125" s="191">
        <v>18.48</v>
      </c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 t="s">
        <v>264</v>
      </c>
      <c r="AH125" s="150">
        <v>0</v>
      </c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1" x14ac:dyDescent="0.2">
      <c r="A126" s="157"/>
      <c r="B126" s="158"/>
      <c r="C126" s="201" t="s">
        <v>408</v>
      </c>
      <c r="D126" s="190"/>
      <c r="E126" s="191">
        <v>1.95</v>
      </c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 t="s">
        <v>264</v>
      </c>
      <c r="AH126" s="150">
        <v>0</v>
      </c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outlineLevel="1" x14ac:dyDescent="0.2">
      <c r="A127" s="157"/>
      <c r="B127" s="158"/>
      <c r="C127" s="205" t="s">
        <v>404</v>
      </c>
      <c r="D127" s="196"/>
      <c r="E127" s="197">
        <v>36.630000000000003</v>
      </c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50"/>
      <c r="Y127" s="150"/>
      <c r="Z127" s="150"/>
      <c r="AA127" s="150"/>
      <c r="AB127" s="150"/>
      <c r="AC127" s="150"/>
      <c r="AD127" s="150"/>
      <c r="AE127" s="150"/>
      <c r="AF127" s="150"/>
      <c r="AG127" s="150" t="s">
        <v>264</v>
      </c>
      <c r="AH127" s="150">
        <v>1</v>
      </c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outlineLevel="1" x14ac:dyDescent="0.2">
      <c r="A128" s="157"/>
      <c r="B128" s="158"/>
      <c r="C128" s="201" t="s">
        <v>409</v>
      </c>
      <c r="D128" s="190"/>
      <c r="E128" s="191">
        <v>48.2</v>
      </c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50"/>
      <c r="Y128" s="150"/>
      <c r="Z128" s="150"/>
      <c r="AA128" s="150"/>
      <c r="AB128" s="150"/>
      <c r="AC128" s="150"/>
      <c r="AD128" s="150"/>
      <c r="AE128" s="150"/>
      <c r="AF128" s="150"/>
      <c r="AG128" s="150" t="s">
        <v>264</v>
      </c>
      <c r="AH128" s="150">
        <v>0</v>
      </c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ht="22.5" outlineLevel="1" x14ac:dyDescent="0.2">
      <c r="A129" s="169">
        <v>41</v>
      </c>
      <c r="B129" s="170" t="s">
        <v>410</v>
      </c>
      <c r="C129" s="186" t="s">
        <v>411</v>
      </c>
      <c r="D129" s="171" t="s">
        <v>298</v>
      </c>
      <c r="E129" s="172">
        <v>2</v>
      </c>
      <c r="F129" s="173"/>
      <c r="G129" s="174">
        <f>ROUND(E129*F129,2)</f>
        <v>0</v>
      </c>
      <c r="H129" s="173"/>
      <c r="I129" s="174">
        <f>ROUND(E129*H129,2)</f>
        <v>0</v>
      </c>
      <c r="J129" s="173"/>
      <c r="K129" s="174">
        <f>ROUND(E129*J129,2)</f>
        <v>0</v>
      </c>
      <c r="L129" s="174">
        <v>21</v>
      </c>
      <c r="M129" s="174">
        <f>G129*(1+L129/100)</f>
        <v>0</v>
      </c>
      <c r="N129" s="174">
        <v>0</v>
      </c>
      <c r="O129" s="174">
        <f>ROUND(E129*N129,2)</f>
        <v>0</v>
      </c>
      <c r="P129" s="174">
        <v>0</v>
      </c>
      <c r="Q129" s="174">
        <f>ROUND(E129*P129,2)</f>
        <v>0</v>
      </c>
      <c r="R129" s="174"/>
      <c r="S129" s="174" t="s">
        <v>217</v>
      </c>
      <c r="T129" s="175" t="s">
        <v>218</v>
      </c>
      <c r="U129" s="160">
        <v>0</v>
      </c>
      <c r="V129" s="160">
        <f>ROUND(E129*U129,2)</f>
        <v>0</v>
      </c>
      <c r="W129" s="160"/>
      <c r="X129" s="150"/>
      <c r="Y129" s="150"/>
      <c r="Z129" s="150"/>
      <c r="AA129" s="150"/>
      <c r="AB129" s="150"/>
      <c r="AC129" s="150"/>
      <c r="AD129" s="150"/>
      <c r="AE129" s="150"/>
      <c r="AF129" s="150"/>
      <c r="AG129" s="150" t="s">
        <v>412</v>
      </c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outlineLevel="1" x14ac:dyDescent="0.2">
      <c r="A130" s="157"/>
      <c r="B130" s="158"/>
      <c r="C130" s="201" t="s">
        <v>370</v>
      </c>
      <c r="D130" s="190"/>
      <c r="E130" s="191">
        <v>2</v>
      </c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50"/>
      <c r="Y130" s="150"/>
      <c r="Z130" s="150"/>
      <c r="AA130" s="150"/>
      <c r="AB130" s="150"/>
      <c r="AC130" s="150"/>
      <c r="AD130" s="150"/>
      <c r="AE130" s="150"/>
      <c r="AF130" s="150"/>
      <c r="AG130" s="150" t="s">
        <v>264</v>
      </c>
      <c r="AH130" s="150">
        <v>0</v>
      </c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ht="22.5" outlineLevel="1" x14ac:dyDescent="0.2">
      <c r="A131" s="169">
        <v>42</v>
      </c>
      <c r="B131" s="170" t="s">
        <v>413</v>
      </c>
      <c r="C131" s="186" t="s">
        <v>414</v>
      </c>
      <c r="D131" s="171" t="s">
        <v>298</v>
      </c>
      <c r="E131" s="172">
        <v>2</v>
      </c>
      <c r="F131" s="173"/>
      <c r="G131" s="174">
        <f>ROUND(E131*F131,2)</f>
        <v>0</v>
      </c>
      <c r="H131" s="173"/>
      <c r="I131" s="174">
        <f>ROUND(E131*H131,2)</f>
        <v>0</v>
      </c>
      <c r="J131" s="173"/>
      <c r="K131" s="174">
        <f>ROUND(E131*J131,2)</f>
        <v>0</v>
      </c>
      <c r="L131" s="174">
        <v>21</v>
      </c>
      <c r="M131" s="174">
        <f>G131*(1+L131/100)</f>
        <v>0</v>
      </c>
      <c r="N131" s="174">
        <v>0</v>
      </c>
      <c r="O131" s="174">
        <f>ROUND(E131*N131,2)</f>
        <v>0</v>
      </c>
      <c r="P131" s="174">
        <v>0</v>
      </c>
      <c r="Q131" s="174">
        <f>ROUND(E131*P131,2)</f>
        <v>0</v>
      </c>
      <c r="R131" s="174"/>
      <c r="S131" s="174" t="s">
        <v>217</v>
      </c>
      <c r="T131" s="175" t="s">
        <v>218</v>
      </c>
      <c r="U131" s="160">
        <v>0</v>
      </c>
      <c r="V131" s="160">
        <f>ROUND(E131*U131,2)</f>
        <v>0</v>
      </c>
      <c r="W131" s="160"/>
      <c r="X131" s="150"/>
      <c r="Y131" s="150"/>
      <c r="Z131" s="150"/>
      <c r="AA131" s="150"/>
      <c r="AB131" s="150"/>
      <c r="AC131" s="150"/>
      <c r="AD131" s="150"/>
      <c r="AE131" s="150"/>
      <c r="AF131" s="150"/>
      <c r="AG131" s="150" t="s">
        <v>412</v>
      </c>
      <c r="AH131" s="150"/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outlineLevel="1" x14ac:dyDescent="0.2">
      <c r="A132" s="157"/>
      <c r="B132" s="158"/>
      <c r="C132" s="201" t="s">
        <v>381</v>
      </c>
      <c r="D132" s="190"/>
      <c r="E132" s="191">
        <v>2</v>
      </c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50"/>
      <c r="Y132" s="150"/>
      <c r="Z132" s="150"/>
      <c r="AA132" s="150"/>
      <c r="AB132" s="150"/>
      <c r="AC132" s="150"/>
      <c r="AD132" s="150"/>
      <c r="AE132" s="150"/>
      <c r="AF132" s="150"/>
      <c r="AG132" s="150" t="s">
        <v>264</v>
      </c>
      <c r="AH132" s="150">
        <v>0</v>
      </c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ht="22.5" outlineLevel="1" x14ac:dyDescent="0.2">
      <c r="A133" s="169">
        <v>43</v>
      </c>
      <c r="B133" s="170" t="s">
        <v>415</v>
      </c>
      <c r="C133" s="186" t="s">
        <v>416</v>
      </c>
      <c r="D133" s="171" t="s">
        <v>298</v>
      </c>
      <c r="E133" s="172">
        <v>1</v>
      </c>
      <c r="F133" s="173"/>
      <c r="G133" s="174">
        <f>ROUND(E133*F133,2)</f>
        <v>0</v>
      </c>
      <c r="H133" s="173"/>
      <c r="I133" s="174">
        <f>ROUND(E133*H133,2)</f>
        <v>0</v>
      </c>
      <c r="J133" s="173"/>
      <c r="K133" s="174">
        <f>ROUND(E133*J133,2)</f>
        <v>0</v>
      </c>
      <c r="L133" s="174">
        <v>21</v>
      </c>
      <c r="M133" s="174">
        <f>G133*(1+L133/100)</f>
        <v>0</v>
      </c>
      <c r="N133" s="174">
        <v>0</v>
      </c>
      <c r="O133" s="174">
        <f>ROUND(E133*N133,2)</f>
        <v>0</v>
      </c>
      <c r="P133" s="174">
        <v>0</v>
      </c>
      <c r="Q133" s="174">
        <f>ROUND(E133*P133,2)</f>
        <v>0</v>
      </c>
      <c r="R133" s="174"/>
      <c r="S133" s="174" t="s">
        <v>240</v>
      </c>
      <c r="T133" s="175" t="s">
        <v>218</v>
      </c>
      <c r="U133" s="160">
        <v>0</v>
      </c>
      <c r="V133" s="160">
        <f>ROUND(E133*U133,2)</f>
        <v>0</v>
      </c>
      <c r="W133" s="160"/>
      <c r="X133" s="150"/>
      <c r="Y133" s="150"/>
      <c r="Z133" s="150"/>
      <c r="AA133" s="150"/>
      <c r="AB133" s="150"/>
      <c r="AC133" s="150"/>
      <c r="AD133" s="150"/>
      <c r="AE133" s="150"/>
      <c r="AF133" s="150"/>
      <c r="AG133" s="150" t="s">
        <v>417</v>
      </c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outlineLevel="1" x14ac:dyDescent="0.2">
      <c r="A134" s="157"/>
      <c r="B134" s="158"/>
      <c r="C134" s="201" t="s">
        <v>418</v>
      </c>
      <c r="D134" s="190"/>
      <c r="E134" s="191">
        <v>1</v>
      </c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50"/>
      <c r="Y134" s="150"/>
      <c r="Z134" s="150"/>
      <c r="AA134" s="150"/>
      <c r="AB134" s="150"/>
      <c r="AC134" s="150"/>
      <c r="AD134" s="150"/>
      <c r="AE134" s="150"/>
      <c r="AF134" s="150"/>
      <c r="AG134" s="150" t="s">
        <v>264</v>
      </c>
      <c r="AH134" s="150">
        <v>0</v>
      </c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ht="22.5" outlineLevel="1" x14ac:dyDescent="0.2">
      <c r="A135" s="169">
        <v>44</v>
      </c>
      <c r="B135" s="170" t="s">
        <v>419</v>
      </c>
      <c r="C135" s="186" t="s">
        <v>420</v>
      </c>
      <c r="D135" s="171" t="s">
        <v>298</v>
      </c>
      <c r="E135" s="172">
        <v>4</v>
      </c>
      <c r="F135" s="173"/>
      <c r="G135" s="174">
        <f>ROUND(E135*F135,2)</f>
        <v>0</v>
      </c>
      <c r="H135" s="173"/>
      <c r="I135" s="174">
        <f>ROUND(E135*H135,2)</f>
        <v>0</v>
      </c>
      <c r="J135" s="173"/>
      <c r="K135" s="174">
        <f>ROUND(E135*J135,2)</f>
        <v>0</v>
      </c>
      <c r="L135" s="174">
        <v>21</v>
      </c>
      <c r="M135" s="174">
        <f>G135*(1+L135/100)</f>
        <v>0</v>
      </c>
      <c r="N135" s="174">
        <v>0</v>
      </c>
      <c r="O135" s="174">
        <f>ROUND(E135*N135,2)</f>
        <v>0</v>
      </c>
      <c r="P135" s="174">
        <v>0</v>
      </c>
      <c r="Q135" s="174">
        <f>ROUND(E135*P135,2)</f>
        <v>0</v>
      </c>
      <c r="R135" s="174"/>
      <c r="S135" s="174" t="s">
        <v>240</v>
      </c>
      <c r="T135" s="175" t="s">
        <v>218</v>
      </c>
      <c r="U135" s="160">
        <v>0</v>
      </c>
      <c r="V135" s="160">
        <f>ROUND(E135*U135,2)</f>
        <v>0</v>
      </c>
      <c r="W135" s="160"/>
      <c r="X135" s="150"/>
      <c r="Y135" s="150"/>
      <c r="Z135" s="150"/>
      <c r="AA135" s="150"/>
      <c r="AB135" s="150"/>
      <c r="AC135" s="150"/>
      <c r="AD135" s="150"/>
      <c r="AE135" s="150"/>
      <c r="AF135" s="150"/>
      <c r="AG135" s="150" t="s">
        <v>417</v>
      </c>
      <c r="AH135" s="150"/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outlineLevel="1" x14ac:dyDescent="0.2">
      <c r="A136" s="157"/>
      <c r="B136" s="158"/>
      <c r="C136" s="201" t="s">
        <v>377</v>
      </c>
      <c r="D136" s="190"/>
      <c r="E136" s="191">
        <v>4</v>
      </c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50"/>
      <c r="Y136" s="150"/>
      <c r="Z136" s="150"/>
      <c r="AA136" s="150"/>
      <c r="AB136" s="150"/>
      <c r="AC136" s="150"/>
      <c r="AD136" s="150"/>
      <c r="AE136" s="150"/>
      <c r="AF136" s="150"/>
      <c r="AG136" s="150" t="s">
        <v>264</v>
      </c>
      <c r="AH136" s="150">
        <v>0</v>
      </c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ht="22.5" outlineLevel="1" x14ac:dyDescent="0.2">
      <c r="A137" s="169">
        <v>45</v>
      </c>
      <c r="B137" s="170" t="s">
        <v>421</v>
      </c>
      <c r="C137" s="186" t="s">
        <v>422</v>
      </c>
      <c r="D137" s="171" t="s">
        <v>298</v>
      </c>
      <c r="E137" s="172">
        <v>1</v>
      </c>
      <c r="F137" s="173"/>
      <c r="G137" s="174">
        <f>ROUND(E137*F137,2)</f>
        <v>0</v>
      </c>
      <c r="H137" s="173"/>
      <c r="I137" s="174">
        <f>ROUND(E137*H137,2)</f>
        <v>0</v>
      </c>
      <c r="J137" s="173"/>
      <c r="K137" s="174">
        <f>ROUND(E137*J137,2)</f>
        <v>0</v>
      </c>
      <c r="L137" s="174">
        <v>21</v>
      </c>
      <c r="M137" s="174">
        <f>G137*(1+L137/100)</f>
        <v>0</v>
      </c>
      <c r="N137" s="174">
        <v>0</v>
      </c>
      <c r="O137" s="174">
        <f>ROUND(E137*N137,2)</f>
        <v>0</v>
      </c>
      <c r="P137" s="174">
        <v>0</v>
      </c>
      <c r="Q137" s="174">
        <f>ROUND(E137*P137,2)</f>
        <v>0</v>
      </c>
      <c r="R137" s="174"/>
      <c r="S137" s="174" t="s">
        <v>240</v>
      </c>
      <c r="T137" s="175" t="s">
        <v>218</v>
      </c>
      <c r="U137" s="160">
        <v>0</v>
      </c>
      <c r="V137" s="160">
        <f>ROUND(E137*U137,2)</f>
        <v>0</v>
      </c>
      <c r="W137" s="160"/>
      <c r="X137" s="150"/>
      <c r="Y137" s="150"/>
      <c r="Z137" s="150"/>
      <c r="AA137" s="150"/>
      <c r="AB137" s="150"/>
      <c r="AC137" s="150"/>
      <c r="AD137" s="150"/>
      <c r="AE137" s="150"/>
      <c r="AF137" s="150"/>
      <c r="AG137" s="150" t="s">
        <v>417</v>
      </c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outlineLevel="1" x14ac:dyDescent="0.2">
      <c r="A138" s="157"/>
      <c r="B138" s="158"/>
      <c r="C138" s="201" t="s">
        <v>418</v>
      </c>
      <c r="D138" s="190"/>
      <c r="E138" s="191">
        <v>1</v>
      </c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50"/>
      <c r="Y138" s="150"/>
      <c r="Z138" s="150"/>
      <c r="AA138" s="150"/>
      <c r="AB138" s="150"/>
      <c r="AC138" s="150"/>
      <c r="AD138" s="150"/>
      <c r="AE138" s="150"/>
      <c r="AF138" s="150"/>
      <c r="AG138" s="150" t="s">
        <v>264</v>
      </c>
      <c r="AH138" s="150">
        <v>0</v>
      </c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ht="22.5" outlineLevel="1" x14ac:dyDescent="0.2">
      <c r="A139" s="169">
        <v>46</v>
      </c>
      <c r="B139" s="170" t="s">
        <v>423</v>
      </c>
      <c r="C139" s="186" t="s">
        <v>424</v>
      </c>
      <c r="D139" s="171" t="s">
        <v>363</v>
      </c>
      <c r="E139" s="172">
        <v>0.38719999999999999</v>
      </c>
      <c r="F139" s="173"/>
      <c r="G139" s="174">
        <f>ROUND(E139*F139,2)</f>
        <v>0</v>
      </c>
      <c r="H139" s="173"/>
      <c r="I139" s="174">
        <f>ROUND(E139*H139,2)</f>
        <v>0</v>
      </c>
      <c r="J139" s="173"/>
      <c r="K139" s="174">
        <f>ROUND(E139*J139,2)</f>
        <v>0</v>
      </c>
      <c r="L139" s="174">
        <v>21</v>
      </c>
      <c r="M139" s="174">
        <f>G139*(1+L139/100)</f>
        <v>0</v>
      </c>
      <c r="N139" s="174">
        <v>0</v>
      </c>
      <c r="O139" s="174">
        <f>ROUND(E139*N139,2)</f>
        <v>0</v>
      </c>
      <c r="P139" s="174">
        <v>0</v>
      </c>
      <c r="Q139" s="174">
        <f>ROUND(E139*P139,2)</f>
        <v>0</v>
      </c>
      <c r="R139" s="174" t="s">
        <v>216</v>
      </c>
      <c r="S139" s="174" t="s">
        <v>217</v>
      </c>
      <c r="T139" s="175" t="s">
        <v>218</v>
      </c>
      <c r="U139" s="160">
        <v>0</v>
      </c>
      <c r="V139" s="160">
        <f>ROUND(E139*U139,2)</f>
        <v>0</v>
      </c>
      <c r="W139" s="160"/>
      <c r="X139" s="150"/>
      <c r="Y139" s="150"/>
      <c r="Z139" s="150"/>
      <c r="AA139" s="150"/>
      <c r="AB139" s="150"/>
      <c r="AC139" s="150"/>
      <c r="AD139" s="150"/>
      <c r="AE139" s="150"/>
      <c r="AF139" s="150"/>
      <c r="AG139" s="150" t="s">
        <v>219</v>
      </c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outlineLevel="1" x14ac:dyDescent="0.2">
      <c r="A140" s="157"/>
      <c r="B140" s="158"/>
      <c r="C140" s="201" t="s">
        <v>425</v>
      </c>
      <c r="D140" s="190"/>
      <c r="E140" s="191">
        <v>0.38719999999999999</v>
      </c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50"/>
      <c r="Y140" s="150"/>
      <c r="Z140" s="150"/>
      <c r="AA140" s="150"/>
      <c r="AB140" s="150"/>
      <c r="AC140" s="150"/>
      <c r="AD140" s="150"/>
      <c r="AE140" s="150"/>
      <c r="AF140" s="150"/>
      <c r="AG140" s="150" t="s">
        <v>264</v>
      </c>
      <c r="AH140" s="150">
        <v>0</v>
      </c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ht="22.5" outlineLevel="1" x14ac:dyDescent="0.2">
      <c r="A141" s="169">
        <v>47</v>
      </c>
      <c r="B141" s="170" t="s">
        <v>426</v>
      </c>
      <c r="C141" s="186" t="s">
        <v>427</v>
      </c>
      <c r="D141" s="171" t="s">
        <v>363</v>
      </c>
      <c r="E141" s="172">
        <v>0.39423999999999998</v>
      </c>
      <c r="F141" s="173"/>
      <c r="G141" s="174">
        <f>ROUND(E141*F141,2)</f>
        <v>0</v>
      </c>
      <c r="H141" s="173"/>
      <c r="I141" s="174">
        <f>ROUND(E141*H141,2)</f>
        <v>0</v>
      </c>
      <c r="J141" s="173"/>
      <c r="K141" s="174">
        <f>ROUND(E141*J141,2)</f>
        <v>0</v>
      </c>
      <c r="L141" s="174">
        <v>21</v>
      </c>
      <c r="M141" s="174">
        <f>G141*(1+L141/100)</f>
        <v>0</v>
      </c>
      <c r="N141" s="174">
        <v>0</v>
      </c>
      <c r="O141" s="174">
        <f>ROUND(E141*N141,2)</f>
        <v>0</v>
      </c>
      <c r="P141" s="174">
        <v>0</v>
      </c>
      <c r="Q141" s="174">
        <f>ROUND(E141*P141,2)</f>
        <v>0</v>
      </c>
      <c r="R141" s="174" t="s">
        <v>216</v>
      </c>
      <c r="S141" s="174" t="s">
        <v>217</v>
      </c>
      <c r="T141" s="175" t="s">
        <v>218</v>
      </c>
      <c r="U141" s="160">
        <v>0</v>
      </c>
      <c r="V141" s="160">
        <f>ROUND(E141*U141,2)</f>
        <v>0</v>
      </c>
      <c r="W141" s="160"/>
      <c r="X141" s="150"/>
      <c r="Y141" s="150"/>
      <c r="Z141" s="150"/>
      <c r="AA141" s="150"/>
      <c r="AB141" s="150"/>
      <c r="AC141" s="150"/>
      <c r="AD141" s="150"/>
      <c r="AE141" s="150"/>
      <c r="AF141" s="150"/>
      <c r="AG141" s="150" t="s">
        <v>219</v>
      </c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outlineLevel="1" x14ac:dyDescent="0.2">
      <c r="A142" s="157"/>
      <c r="B142" s="158"/>
      <c r="C142" s="201" t="s">
        <v>428</v>
      </c>
      <c r="D142" s="190"/>
      <c r="E142" s="191">
        <v>0.39423999999999998</v>
      </c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50"/>
      <c r="Y142" s="150"/>
      <c r="Z142" s="150"/>
      <c r="AA142" s="150"/>
      <c r="AB142" s="150"/>
      <c r="AC142" s="150"/>
      <c r="AD142" s="150"/>
      <c r="AE142" s="150"/>
      <c r="AF142" s="150"/>
      <c r="AG142" s="150" t="s">
        <v>264</v>
      </c>
      <c r="AH142" s="150">
        <v>0</v>
      </c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x14ac:dyDescent="0.2">
      <c r="A143" s="163" t="s">
        <v>211</v>
      </c>
      <c r="B143" s="164" t="s">
        <v>79</v>
      </c>
      <c r="C143" s="184" t="s">
        <v>80</v>
      </c>
      <c r="D143" s="165"/>
      <c r="E143" s="166"/>
      <c r="F143" s="167"/>
      <c r="G143" s="167">
        <f>SUMIF(AG144:AG155,"&lt;&gt;NOR",G144:G155)</f>
        <v>0</v>
      </c>
      <c r="H143" s="167"/>
      <c r="I143" s="167">
        <f>SUM(I144:I155)</f>
        <v>0</v>
      </c>
      <c r="J143" s="167"/>
      <c r="K143" s="167">
        <f>SUM(K144:K155)</f>
        <v>0</v>
      </c>
      <c r="L143" s="167"/>
      <c r="M143" s="167">
        <f>SUM(M144:M155)</f>
        <v>0</v>
      </c>
      <c r="N143" s="167"/>
      <c r="O143" s="167">
        <f>SUM(O144:O155)</f>
        <v>0</v>
      </c>
      <c r="P143" s="167"/>
      <c r="Q143" s="167">
        <f>SUM(Q144:Q155)</f>
        <v>0</v>
      </c>
      <c r="R143" s="167"/>
      <c r="S143" s="167"/>
      <c r="T143" s="168"/>
      <c r="U143" s="162"/>
      <c r="V143" s="162">
        <f>SUM(V144:V155)</f>
        <v>0</v>
      </c>
      <c r="W143" s="162"/>
      <c r="AG143" t="s">
        <v>212</v>
      </c>
    </row>
    <row r="144" spans="1:60" ht="33.75" outlineLevel="1" x14ac:dyDescent="0.2">
      <c r="A144" s="169">
        <v>48</v>
      </c>
      <c r="B144" s="170" t="s">
        <v>429</v>
      </c>
      <c r="C144" s="186" t="s">
        <v>430</v>
      </c>
      <c r="D144" s="171" t="s">
        <v>285</v>
      </c>
      <c r="E144" s="172">
        <v>487.84</v>
      </c>
      <c r="F144" s="173"/>
      <c r="G144" s="174">
        <f>ROUND(E144*F144,2)</f>
        <v>0</v>
      </c>
      <c r="H144" s="173"/>
      <c r="I144" s="174">
        <f>ROUND(E144*H144,2)</f>
        <v>0</v>
      </c>
      <c r="J144" s="173"/>
      <c r="K144" s="174">
        <f>ROUND(E144*J144,2)</f>
        <v>0</v>
      </c>
      <c r="L144" s="174">
        <v>21</v>
      </c>
      <c r="M144" s="174">
        <f>G144*(1+L144/100)</f>
        <v>0</v>
      </c>
      <c r="N144" s="174">
        <v>0</v>
      </c>
      <c r="O144" s="174">
        <f>ROUND(E144*N144,2)</f>
        <v>0</v>
      </c>
      <c r="P144" s="174">
        <v>0</v>
      </c>
      <c r="Q144" s="174">
        <f>ROUND(E144*P144,2)</f>
        <v>0</v>
      </c>
      <c r="R144" s="174"/>
      <c r="S144" s="174" t="s">
        <v>217</v>
      </c>
      <c r="T144" s="175" t="s">
        <v>218</v>
      </c>
      <c r="U144" s="160">
        <v>0</v>
      </c>
      <c r="V144" s="160">
        <f>ROUND(E144*U144,2)</f>
        <v>0</v>
      </c>
      <c r="W144" s="160"/>
      <c r="X144" s="150"/>
      <c r="Y144" s="150"/>
      <c r="Z144" s="150"/>
      <c r="AA144" s="150"/>
      <c r="AB144" s="150"/>
      <c r="AC144" s="150"/>
      <c r="AD144" s="150"/>
      <c r="AE144" s="150"/>
      <c r="AF144" s="150"/>
      <c r="AG144" s="150" t="s">
        <v>262</v>
      </c>
      <c r="AH144" s="150"/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outlineLevel="1" x14ac:dyDescent="0.2">
      <c r="A145" s="157"/>
      <c r="B145" s="158"/>
      <c r="C145" s="201" t="s">
        <v>431</v>
      </c>
      <c r="D145" s="190"/>
      <c r="E145" s="191">
        <v>487.84</v>
      </c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50"/>
      <c r="Y145" s="150"/>
      <c r="Z145" s="150"/>
      <c r="AA145" s="150"/>
      <c r="AB145" s="150"/>
      <c r="AC145" s="150"/>
      <c r="AD145" s="150"/>
      <c r="AE145" s="150"/>
      <c r="AF145" s="150"/>
      <c r="AG145" s="150" t="s">
        <v>264</v>
      </c>
      <c r="AH145" s="150">
        <v>0</v>
      </c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ht="22.5" outlineLevel="1" x14ac:dyDescent="0.2">
      <c r="A146" s="176">
        <v>49</v>
      </c>
      <c r="B146" s="177" t="s">
        <v>432</v>
      </c>
      <c r="C146" s="185" t="s">
        <v>433</v>
      </c>
      <c r="D146" s="178" t="s">
        <v>298</v>
      </c>
      <c r="E146" s="179">
        <v>41</v>
      </c>
      <c r="F146" s="180"/>
      <c r="G146" s="181">
        <f>ROUND(E146*F146,2)</f>
        <v>0</v>
      </c>
      <c r="H146" s="180"/>
      <c r="I146" s="181">
        <f>ROUND(E146*H146,2)</f>
        <v>0</v>
      </c>
      <c r="J146" s="180"/>
      <c r="K146" s="181">
        <f>ROUND(E146*J146,2)</f>
        <v>0</v>
      </c>
      <c r="L146" s="181">
        <v>21</v>
      </c>
      <c r="M146" s="181">
        <f>G146*(1+L146/100)</f>
        <v>0</v>
      </c>
      <c r="N146" s="181">
        <v>0</v>
      </c>
      <c r="O146" s="181">
        <f>ROUND(E146*N146,2)</f>
        <v>0</v>
      </c>
      <c r="P146" s="181">
        <v>0</v>
      </c>
      <c r="Q146" s="181">
        <f>ROUND(E146*P146,2)</f>
        <v>0</v>
      </c>
      <c r="R146" s="181"/>
      <c r="S146" s="181" t="s">
        <v>217</v>
      </c>
      <c r="T146" s="182" t="s">
        <v>218</v>
      </c>
      <c r="U146" s="160">
        <v>0</v>
      </c>
      <c r="V146" s="160">
        <f>ROUND(E146*U146,2)</f>
        <v>0</v>
      </c>
      <c r="W146" s="160"/>
      <c r="X146" s="150"/>
      <c r="Y146" s="150"/>
      <c r="Z146" s="150"/>
      <c r="AA146" s="150"/>
      <c r="AB146" s="150"/>
      <c r="AC146" s="150"/>
      <c r="AD146" s="150"/>
      <c r="AE146" s="150"/>
      <c r="AF146" s="150"/>
      <c r="AG146" s="150" t="s">
        <v>262</v>
      </c>
      <c r="AH146" s="150"/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ht="22.5" outlineLevel="1" x14ac:dyDescent="0.2">
      <c r="A147" s="176">
        <v>50</v>
      </c>
      <c r="B147" s="177" t="s">
        <v>434</v>
      </c>
      <c r="C147" s="185" t="s">
        <v>435</v>
      </c>
      <c r="D147" s="178" t="s">
        <v>285</v>
      </c>
      <c r="E147" s="179">
        <v>487.84</v>
      </c>
      <c r="F147" s="180"/>
      <c r="G147" s="181">
        <f>ROUND(E147*F147,2)</f>
        <v>0</v>
      </c>
      <c r="H147" s="180"/>
      <c r="I147" s="181">
        <f>ROUND(E147*H147,2)</f>
        <v>0</v>
      </c>
      <c r="J147" s="180"/>
      <c r="K147" s="181">
        <f>ROUND(E147*J147,2)</f>
        <v>0</v>
      </c>
      <c r="L147" s="181">
        <v>21</v>
      </c>
      <c r="M147" s="181">
        <f>G147*(1+L147/100)</f>
        <v>0</v>
      </c>
      <c r="N147" s="181">
        <v>0</v>
      </c>
      <c r="O147" s="181">
        <f>ROUND(E147*N147,2)</f>
        <v>0</v>
      </c>
      <c r="P147" s="181">
        <v>0</v>
      </c>
      <c r="Q147" s="181">
        <f>ROUND(E147*P147,2)</f>
        <v>0</v>
      </c>
      <c r="R147" s="181"/>
      <c r="S147" s="181" t="s">
        <v>217</v>
      </c>
      <c r="T147" s="182" t="s">
        <v>218</v>
      </c>
      <c r="U147" s="160">
        <v>0</v>
      </c>
      <c r="V147" s="160">
        <f>ROUND(E147*U147,2)</f>
        <v>0</v>
      </c>
      <c r="W147" s="160"/>
      <c r="X147" s="150"/>
      <c r="Y147" s="150"/>
      <c r="Z147" s="150"/>
      <c r="AA147" s="150"/>
      <c r="AB147" s="150"/>
      <c r="AC147" s="150"/>
      <c r="AD147" s="150"/>
      <c r="AE147" s="150"/>
      <c r="AF147" s="150"/>
      <c r="AG147" s="150" t="s">
        <v>262</v>
      </c>
      <c r="AH147" s="150"/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</row>
    <row r="148" spans="1:60" ht="22.5" outlineLevel="1" x14ac:dyDescent="0.2">
      <c r="A148" s="169">
        <v>51</v>
      </c>
      <c r="B148" s="170" t="s">
        <v>436</v>
      </c>
      <c r="C148" s="186" t="s">
        <v>437</v>
      </c>
      <c r="D148" s="171" t="s">
        <v>285</v>
      </c>
      <c r="E148" s="172">
        <v>101.96</v>
      </c>
      <c r="F148" s="173"/>
      <c r="G148" s="174">
        <f>ROUND(E148*F148,2)</f>
        <v>0</v>
      </c>
      <c r="H148" s="173"/>
      <c r="I148" s="174">
        <f>ROUND(E148*H148,2)</f>
        <v>0</v>
      </c>
      <c r="J148" s="173"/>
      <c r="K148" s="174">
        <f>ROUND(E148*J148,2)</f>
        <v>0</v>
      </c>
      <c r="L148" s="174">
        <v>21</v>
      </c>
      <c r="M148" s="174">
        <f>G148*(1+L148/100)</f>
        <v>0</v>
      </c>
      <c r="N148" s="174">
        <v>0</v>
      </c>
      <c r="O148" s="174">
        <f>ROUND(E148*N148,2)</f>
        <v>0</v>
      </c>
      <c r="P148" s="174">
        <v>0</v>
      </c>
      <c r="Q148" s="174">
        <f>ROUND(E148*P148,2)</f>
        <v>0</v>
      </c>
      <c r="R148" s="174"/>
      <c r="S148" s="174" t="s">
        <v>240</v>
      </c>
      <c r="T148" s="175" t="s">
        <v>218</v>
      </c>
      <c r="U148" s="160">
        <v>0</v>
      </c>
      <c r="V148" s="160">
        <f>ROUND(E148*U148,2)</f>
        <v>0</v>
      </c>
      <c r="W148" s="160"/>
      <c r="X148" s="150"/>
      <c r="Y148" s="150"/>
      <c r="Z148" s="150"/>
      <c r="AA148" s="150"/>
      <c r="AB148" s="150"/>
      <c r="AC148" s="150"/>
      <c r="AD148" s="150"/>
      <c r="AE148" s="150"/>
      <c r="AF148" s="150"/>
      <c r="AG148" s="150" t="s">
        <v>279</v>
      </c>
      <c r="AH148" s="150"/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outlineLevel="1" x14ac:dyDescent="0.2">
      <c r="A149" s="157"/>
      <c r="B149" s="158"/>
      <c r="C149" s="201" t="s">
        <v>438</v>
      </c>
      <c r="D149" s="190"/>
      <c r="E149" s="191">
        <v>18</v>
      </c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50"/>
      <c r="Y149" s="150"/>
      <c r="Z149" s="150"/>
      <c r="AA149" s="150"/>
      <c r="AB149" s="150"/>
      <c r="AC149" s="150"/>
      <c r="AD149" s="150"/>
      <c r="AE149" s="150"/>
      <c r="AF149" s="150"/>
      <c r="AG149" s="150" t="s">
        <v>264</v>
      </c>
      <c r="AH149" s="150">
        <v>0</v>
      </c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</row>
    <row r="150" spans="1:60" outlineLevel="1" x14ac:dyDescent="0.2">
      <c r="A150" s="157"/>
      <c r="B150" s="158"/>
      <c r="C150" s="201" t="s">
        <v>439</v>
      </c>
      <c r="D150" s="190"/>
      <c r="E150" s="191">
        <v>26.35</v>
      </c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50"/>
      <c r="Y150" s="150"/>
      <c r="Z150" s="150"/>
      <c r="AA150" s="150"/>
      <c r="AB150" s="150"/>
      <c r="AC150" s="150"/>
      <c r="AD150" s="150"/>
      <c r="AE150" s="150"/>
      <c r="AF150" s="150"/>
      <c r="AG150" s="150" t="s">
        <v>264</v>
      </c>
      <c r="AH150" s="150">
        <v>0</v>
      </c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outlineLevel="1" x14ac:dyDescent="0.2">
      <c r="A151" s="157"/>
      <c r="B151" s="158"/>
      <c r="C151" s="201" t="s">
        <v>440</v>
      </c>
      <c r="D151" s="190"/>
      <c r="E151" s="191">
        <v>23.01</v>
      </c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50"/>
      <c r="Y151" s="150"/>
      <c r="Z151" s="150"/>
      <c r="AA151" s="150"/>
      <c r="AB151" s="150"/>
      <c r="AC151" s="150"/>
      <c r="AD151" s="150"/>
      <c r="AE151" s="150"/>
      <c r="AF151" s="150"/>
      <c r="AG151" s="150" t="s">
        <v>264</v>
      </c>
      <c r="AH151" s="150">
        <v>0</v>
      </c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outlineLevel="1" x14ac:dyDescent="0.2">
      <c r="A152" s="157"/>
      <c r="B152" s="158"/>
      <c r="C152" s="201" t="s">
        <v>441</v>
      </c>
      <c r="D152" s="190"/>
      <c r="E152" s="191">
        <v>12.6</v>
      </c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50"/>
      <c r="Y152" s="150"/>
      <c r="Z152" s="150"/>
      <c r="AA152" s="150"/>
      <c r="AB152" s="150"/>
      <c r="AC152" s="150"/>
      <c r="AD152" s="150"/>
      <c r="AE152" s="150"/>
      <c r="AF152" s="150"/>
      <c r="AG152" s="150" t="s">
        <v>264</v>
      </c>
      <c r="AH152" s="150">
        <v>0</v>
      </c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</row>
    <row r="153" spans="1:60" outlineLevel="1" x14ac:dyDescent="0.2">
      <c r="A153" s="157"/>
      <c r="B153" s="158"/>
      <c r="C153" s="201" t="s">
        <v>442</v>
      </c>
      <c r="D153" s="190"/>
      <c r="E153" s="191">
        <v>22</v>
      </c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50"/>
      <c r="Y153" s="150"/>
      <c r="Z153" s="150"/>
      <c r="AA153" s="150"/>
      <c r="AB153" s="150"/>
      <c r="AC153" s="150"/>
      <c r="AD153" s="150"/>
      <c r="AE153" s="150"/>
      <c r="AF153" s="150"/>
      <c r="AG153" s="150" t="s">
        <v>264</v>
      </c>
      <c r="AH153" s="150">
        <v>0</v>
      </c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</row>
    <row r="154" spans="1:60" ht="22.5" outlineLevel="1" x14ac:dyDescent="0.2">
      <c r="A154" s="169">
        <v>52</v>
      </c>
      <c r="B154" s="170" t="s">
        <v>443</v>
      </c>
      <c r="C154" s="186" t="s">
        <v>444</v>
      </c>
      <c r="D154" s="171" t="s">
        <v>285</v>
      </c>
      <c r="E154" s="172">
        <v>30.4</v>
      </c>
      <c r="F154" s="173"/>
      <c r="G154" s="174">
        <f>ROUND(E154*F154,2)</f>
        <v>0</v>
      </c>
      <c r="H154" s="173"/>
      <c r="I154" s="174">
        <f>ROUND(E154*H154,2)</f>
        <v>0</v>
      </c>
      <c r="J154" s="173"/>
      <c r="K154" s="174">
        <f>ROUND(E154*J154,2)</f>
        <v>0</v>
      </c>
      <c r="L154" s="174">
        <v>21</v>
      </c>
      <c r="M154" s="174">
        <f>G154*(1+L154/100)</f>
        <v>0</v>
      </c>
      <c r="N154" s="174">
        <v>0</v>
      </c>
      <c r="O154" s="174">
        <f>ROUND(E154*N154,2)</f>
        <v>0</v>
      </c>
      <c r="P154" s="174">
        <v>0</v>
      </c>
      <c r="Q154" s="174">
        <f>ROUND(E154*P154,2)</f>
        <v>0</v>
      </c>
      <c r="R154" s="174"/>
      <c r="S154" s="174" t="s">
        <v>240</v>
      </c>
      <c r="T154" s="175" t="s">
        <v>218</v>
      </c>
      <c r="U154" s="160">
        <v>0</v>
      </c>
      <c r="V154" s="160">
        <f>ROUND(E154*U154,2)</f>
        <v>0</v>
      </c>
      <c r="W154" s="160"/>
      <c r="X154" s="150"/>
      <c r="Y154" s="150"/>
      <c r="Z154" s="150"/>
      <c r="AA154" s="150"/>
      <c r="AB154" s="150"/>
      <c r="AC154" s="150"/>
      <c r="AD154" s="150"/>
      <c r="AE154" s="150"/>
      <c r="AF154" s="150"/>
      <c r="AG154" s="150" t="s">
        <v>279</v>
      </c>
      <c r="AH154" s="150"/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outlineLevel="1" x14ac:dyDescent="0.2">
      <c r="A155" s="157"/>
      <c r="B155" s="158"/>
      <c r="C155" s="201" t="s">
        <v>445</v>
      </c>
      <c r="D155" s="190"/>
      <c r="E155" s="191">
        <v>30.4</v>
      </c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50"/>
      <c r="Y155" s="150"/>
      <c r="Z155" s="150"/>
      <c r="AA155" s="150"/>
      <c r="AB155" s="150"/>
      <c r="AC155" s="150"/>
      <c r="AD155" s="150"/>
      <c r="AE155" s="150"/>
      <c r="AF155" s="150"/>
      <c r="AG155" s="150" t="s">
        <v>264</v>
      </c>
      <c r="AH155" s="150">
        <v>0</v>
      </c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x14ac:dyDescent="0.2">
      <c r="A156" s="163" t="s">
        <v>211</v>
      </c>
      <c r="B156" s="164" t="s">
        <v>81</v>
      </c>
      <c r="C156" s="184" t="s">
        <v>82</v>
      </c>
      <c r="D156" s="165"/>
      <c r="E156" s="166"/>
      <c r="F156" s="167"/>
      <c r="G156" s="167">
        <f>SUMIF(AG157:AG203,"&lt;&gt;NOR",G157:G203)</f>
        <v>0</v>
      </c>
      <c r="H156" s="167"/>
      <c r="I156" s="167">
        <f>SUM(I157:I203)</f>
        <v>0</v>
      </c>
      <c r="J156" s="167"/>
      <c r="K156" s="167">
        <f>SUM(K157:K203)</f>
        <v>0</v>
      </c>
      <c r="L156" s="167"/>
      <c r="M156" s="167">
        <f>SUM(M157:M203)</f>
        <v>0</v>
      </c>
      <c r="N156" s="167"/>
      <c r="O156" s="167">
        <f>SUM(O157:O203)</f>
        <v>0</v>
      </c>
      <c r="P156" s="167"/>
      <c r="Q156" s="167">
        <f>SUM(Q157:Q203)</f>
        <v>0</v>
      </c>
      <c r="R156" s="167"/>
      <c r="S156" s="167"/>
      <c r="T156" s="168"/>
      <c r="U156" s="162"/>
      <c r="V156" s="162">
        <f>SUM(V157:V203)</f>
        <v>0</v>
      </c>
      <c r="W156" s="162"/>
      <c r="AG156" t="s">
        <v>212</v>
      </c>
    </row>
    <row r="157" spans="1:60" ht="22.5" outlineLevel="1" x14ac:dyDescent="0.2">
      <c r="A157" s="169">
        <v>53</v>
      </c>
      <c r="B157" s="170" t="s">
        <v>446</v>
      </c>
      <c r="C157" s="186" t="s">
        <v>447</v>
      </c>
      <c r="D157" s="171" t="s">
        <v>363</v>
      </c>
      <c r="E157" s="172">
        <v>5.3328699999999998</v>
      </c>
      <c r="F157" s="173"/>
      <c r="G157" s="174">
        <f>ROUND(E157*F157,2)</f>
        <v>0</v>
      </c>
      <c r="H157" s="173"/>
      <c r="I157" s="174">
        <f>ROUND(E157*H157,2)</f>
        <v>0</v>
      </c>
      <c r="J157" s="173"/>
      <c r="K157" s="174">
        <f>ROUND(E157*J157,2)</f>
        <v>0</v>
      </c>
      <c r="L157" s="174">
        <v>21</v>
      </c>
      <c r="M157" s="174">
        <f>G157*(1+L157/100)</f>
        <v>0</v>
      </c>
      <c r="N157" s="174">
        <v>0</v>
      </c>
      <c r="O157" s="174">
        <f>ROUND(E157*N157,2)</f>
        <v>0</v>
      </c>
      <c r="P157" s="174">
        <v>0</v>
      </c>
      <c r="Q157" s="174">
        <f>ROUND(E157*P157,2)</f>
        <v>0</v>
      </c>
      <c r="R157" s="174"/>
      <c r="S157" s="174" t="s">
        <v>217</v>
      </c>
      <c r="T157" s="175" t="s">
        <v>218</v>
      </c>
      <c r="U157" s="160">
        <v>0</v>
      </c>
      <c r="V157" s="160">
        <f>ROUND(E157*U157,2)</f>
        <v>0</v>
      </c>
      <c r="W157" s="160"/>
      <c r="X157" s="150"/>
      <c r="Y157" s="150"/>
      <c r="Z157" s="150"/>
      <c r="AA157" s="150"/>
      <c r="AB157" s="150"/>
      <c r="AC157" s="150"/>
      <c r="AD157" s="150"/>
      <c r="AE157" s="150"/>
      <c r="AF157" s="150"/>
      <c r="AG157" s="150" t="s">
        <v>262</v>
      </c>
      <c r="AH157" s="150"/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outlineLevel="1" x14ac:dyDescent="0.2">
      <c r="A158" s="157"/>
      <c r="B158" s="158"/>
      <c r="C158" s="201" t="s">
        <v>448</v>
      </c>
      <c r="D158" s="190"/>
      <c r="E158" s="191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50"/>
      <c r="Y158" s="150"/>
      <c r="Z158" s="150"/>
      <c r="AA158" s="150"/>
      <c r="AB158" s="150"/>
      <c r="AC158" s="150"/>
      <c r="AD158" s="150"/>
      <c r="AE158" s="150"/>
      <c r="AF158" s="150"/>
      <c r="AG158" s="150" t="s">
        <v>264</v>
      </c>
      <c r="AH158" s="150">
        <v>0</v>
      </c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ht="22.5" outlineLevel="1" x14ac:dyDescent="0.2">
      <c r="A159" s="157"/>
      <c r="B159" s="158"/>
      <c r="C159" s="201" t="s">
        <v>449</v>
      </c>
      <c r="D159" s="190"/>
      <c r="E159" s="191">
        <v>0.33839999999999998</v>
      </c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50"/>
      <c r="Y159" s="150"/>
      <c r="Z159" s="150"/>
      <c r="AA159" s="150"/>
      <c r="AB159" s="150"/>
      <c r="AC159" s="150"/>
      <c r="AD159" s="150"/>
      <c r="AE159" s="150"/>
      <c r="AF159" s="150"/>
      <c r="AG159" s="150" t="s">
        <v>264</v>
      </c>
      <c r="AH159" s="150">
        <v>0</v>
      </c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</row>
    <row r="160" spans="1:60" outlineLevel="1" x14ac:dyDescent="0.2">
      <c r="A160" s="157"/>
      <c r="B160" s="158"/>
      <c r="C160" s="205" t="s">
        <v>404</v>
      </c>
      <c r="D160" s="196"/>
      <c r="E160" s="197">
        <v>0.33839999999999998</v>
      </c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50"/>
      <c r="Y160" s="150"/>
      <c r="Z160" s="150"/>
      <c r="AA160" s="150"/>
      <c r="AB160" s="150"/>
      <c r="AC160" s="150"/>
      <c r="AD160" s="150"/>
      <c r="AE160" s="150"/>
      <c r="AF160" s="150"/>
      <c r="AG160" s="150" t="s">
        <v>264</v>
      </c>
      <c r="AH160" s="150">
        <v>1</v>
      </c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</row>
    <row r="161" spans="1:60" outlineLevel="1" x14ac:dyDescent="0.2">
      <c r="A161" s="157"/>
      <c r="B161" s="158"/>
      <c r="C161" s="201" t="s">
        <v>450</v>
      </c>
      <c r="D161" s="190"/>
      <c r="E161" s="191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50"/>
      <c r="Y161" s="150"/>
      <c r="Z161" s="150"/>
      <c r="AA161" s="150"/>
      <c r="AB161" s="150"/>
      <c r="AC161" s="150"/>
      <c r="AD161" s="150"/>
      <c r="AE161" s="150"/>
      <c r="AF161" s="150"/>
      <c r="AG161" s="150" t="s">
        <v>264</v>
      </c>
      <c r="AH161" s="150">
        <v>0</v>
      </c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</row>
    <row r="162" spans="1:60" outlineLevel="1" x14ac:dyDescent="0.2">
      <c r="A162" s="157"/>
      <c r="B162" s="158"/>
      <c r="C162" s="201" t="s">
        <v>451</v>
      </c>
      <c r="D162" s="190"/>
      <c r="E162" s="191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50"/>
      <c r="Y162" s="150"/>
      <c r="Z162" s="150"/>
      <c r="AA162" s="150"/>
      <c r="AB162" s="150"/>
      <c r="AC162" s="150"/>
      <c r="AD162" s="150"/>
      <c r="AE162" s="150"/>
      <c r="AF162" s="150"/>
      <c r="AG162" s="150" t="s">
        <v>264</v>
      </c>
      <c r="AH162" s="150">
        <v>0</v>
      </c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</row>
    <row r="163" spans="1:60" outlineLevel="1" x14ac:dyDescent="0.2">
      <c r="A163" s="157"/>
      <c r="B163" s="158"/>
      <c r="C163" s="201" t="s">
        <v>452</v>
      </c>
      <c r="D163" s="190"/>
      <c r="E163" s="191">
        <v>3.79392</v>
      </c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50"/>
      <c r="Y163" s="150"/>
      <c r="Z163" s="150"/>
      <c r="AA163" s="150"/>
      <c r="AB163" s="150"/>
      <c r="AC163" s="150"/>
      <c r="AD163" s="150"/>
      <c r="AE163" s="150"/>
      <c r="AF163" s="150"/>
      <c r="AG163" s="150" t="s">
        <v>264</v>
      </c>
      <c r="AH163" s="150">
        <v>0</v>
      </c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</row>
    <row r="164" spans="1:60" outlineLevel="1" x14ac:dyDescent="0.2">
      <c r="A164" s="157"/>
      <c r="B164" s="158"/>
      <c r="C164" s="201" t="s">
        <v>453</v>
      </c>
      <c r="D164" s="190"/>
      <c r="E164" s="191">
        <v>0.28621000000000002</v>
      </c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50"/>
      <c r="Y164" s="150"/>
      <c r="Z164" s="150"/>
      <c r="AA164" s="150"/>
      <c r="AB164" s="150"/>
      <c r="AC164" s="150"/>
      <c r="AD164" s="150"/>
      <c r="AE164" s="150"/>
      <c r="AF164" s="150"/>
      <c r="AG164" s="150" t="s">
        <v>264</v>
      </c>
      <c r="AH164" s="150">
        <v>0</v>
      </c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</row>
    <row r="165" spans="1:60" outlineLevel="1" x14ac:dyDescent="0.2">
      <c r="A165" s="157"/>
      <c r="B165" s="158"/>
      <c r="C165" s="201" t="s">
        <v>454</v>
      </c>
      <c r="D165" s="190"/>
      <c r="E165" s="191">
        <v>0.43958000000000003</v>
      </c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50"/>
      <c r="Y165" s="150"/>
      <c r="Z165" s="150"/>
      <c r="AA165" s="150"/>
      <c r="AB165" s="150"/>
      <c r="AC165" s="150"/>
      <c r="AD165" s="150"/>
      <c r="AE165" s="150"/>
      <c r="AF165" s="150"/>
      <c r="AG165" s="150" t="s">
        <v>264</v>
      </c>
      <c r="AH165" s="150">
        <v>0</v>
      </c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</row>
    <row r="166" spans="1:60" outlineLevel="1" x14ac:dyDescent="0.2">
      <c r="A166" s="157"/>
      <c r="B166" s="158"/>
      <c r="C166" s="201" t="s">
        <v>455</v>
      </c>
      <c r="D166" s="190"/>
      <c r="E166" s="191">
        <v>6.608E-2</v>
      </c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50"/>
      <c r="Y166" s="150"/>
      <c r="Z166" s="150"/>
      <c r="AA166" s="150"/>
      <c r="AB166" s="150"/>
      <c r="AC166" s="150"/>
      <c r="AD166" s="150"/>
      <c r="AE166" s="150"/>
      <c r="AF166" s="150"/>
      <c r="AG166" s="150" t="s">
        <v>264</v>
      </c>
      <c r="AH166" s="150">
        <v>0</v>
      </c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</row>
    <row r="167" spans="1:60" outlineLevel="1" x14ac:dyDescent="0.2">
      <c r="A167" s="157"/>
      <c r="B167" s="158"/>
      <c r="C167" s="201" t="s">
        <v>456</v>
      </c>
      <c r="D167" s="190"/>
      <c r="E167" s="191">
        <v>2.299E-2</v>
      </c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50"/>
      <c r="Y167" s="150"/>
      <c r="Z167" s="150"/>
      <c r="AA167" s="150"/>
      <c r="AB167" s="150"/>
      <c r="AC167" s="150"/>
      <c r="AD167" s="150"/>
      <c r="AE167" s="150"/>
      <c r="AF167" s="150"/>
      <c r="AG167" s="150" t="s">
        <v>264</v>
      </c>
      <c r="AH167" s="150">
        <v>0</v>
      </c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</row>
    <row r="168" spans="1:60" outlineLevel="1" x14ac:dyDescent="0.2">
      <c r="A168" s="157"/>
      <c r="B168" s="158"/>
      <c r="C168" s="201" t="s">
        <v>457</v>
      </c>
      <c r="D168" s="190"/>
      <c r="E168" s="191">
        <v>0.15226999999999999</v>
      </c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50"/>
      <c r="Y168" s="150"/>
      <c r="Z168" s="150"/>
      <c r="AA168" s="150"/>
      <c r="AB168" s="150"/>
      <c r="AC168" s="150"/>
      <c r="AD168" s="150"/>
      <c r="AE168" s="150"/>
      <c r="AF168" s="150"/>
      <c r="AG168" s="150" t="s">
        <v>264</v>
      </c>
      <c r="AH168" s="150">
        <v>0</v>
      </c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</row>
    <row r="169" spans="1:60" outlineLevel="1" x14ac:dyDescent="0.2">
      <c r="A169" s="157"/>
      <c r="B169" s="158"/>
      <c r="C169" s="201" t="s">
        <v>458</v>
      </c>
      <c r="D169" s="190"/>
      <c r="E169" s="191">
        <v>8.8319999999999996E-2</v>
      </c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50"/>
      <c r="Y169" s="150"/>
      <c r="Z169" s="150"/>
      <c r="AA169" s="150"/>
      <c r="AB169" s="150"/>
      <c r="AC169" s="150"/>
      <c r="AD169" s="150"/>
      <c r="AE169" s="150"/>
      <c r="AF169" s="150"/>
      <c r="AG169" s="150" t="s">
        <v>264</v>
      </c>
      <c r="AH169" s="150">
        <v>0</v>
      </c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</row>
    <row r="170" spans="1:60" outlineLevel="1" x14ac:dyDescent="0.2">
      <c r="A170" s="157"/>
      <c r="B170" s="158"/>
      <c r="C170" s="201" t="s">
        <v>459</v>
      </c>
      <c r="D170" s="190"/>
      <c r="E170" s="191">
        <v>0.14510000000000001</v>
      </c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50"/>
      <c r="Y170" s="150"/>
      <c r="Z170" s="150"/>
      <c r="AA170" s="150"/>
      <c r="AB170" s="150"/>
      <c r="AC170" s="150"/>
      <c r="AD170" s="150"/>
      <c r="AE170" s="150"/>
      <c r="AF170" s="150"/>
      <c r="AG170" s="150" t="s">
        <v>264</v>
      </c>
      <c r="AH170" s="150">
        <v>0</v>
      </c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</row>
    <row r="171" spans="1:60" ht="22.5" outlineLevel="1" x14ac:dyDescent="0.2">
      <c r="A171" s="169">
        <v>54</v>
      </c>
      <c r="B171" s="170" t="s">
        <v>460</v>
      </c>
      <c r="C171" s="186" t="s">
        <v>461</v>
      </c>
      <c r="D171" s="171" t="s">
        <v>363</v>
      </c>
      <c r="E171" s="172">
        <v>6.2929700000000004</v>
      </c>
      <c r="F171" s="173"/>
      <c r="G171" s="174">
        <f>ROUND(E171*F171,2)</f>
        <v>0</v>
      </c>
      <c r="H171" s="173"/>
      <c r="I171" s="174">
        <f>ROUND(E171*H171,2)</f>
        <v>0</v>
      </c>
      <c r="J171" s="173"/>
      <c r="K171" s="174">
        <f>ROUND(E171*J171,2)</f>
        <v>0</v>
      </c>
      <c r="L171" s="174">
        <v>21</v>
      </c>
      <c r="M171" s="174">
        <f>G171*(1+L171/100)</f>
        <v>0</v>
      </c>
      <c r="N171" s="174">
        <v>0</v>
      </c>
      <c r="O171" s="174">
        <f>ROUND(E171*N171,2)</f>
        <v>0</v>
      </c>
      <c r="P171" s="174">
        <v>0</v>
      </c>
      <c r="Q171" s="174">
        <f>ROUND(E171*P171,2)</f>
        <v>0</v>
      </c>
      <c r="R171" s="174"/>
      <c r="S171" s="174" t="s">
        <v>217</v>
      </c>
      <c r="T171" s="175" t="s">
        <v>218</v>
      </c>
      <c r="U171" s="160">
        <v>0</v>
      </c>
      <c r="V171" s="160">
        <f>ROUND(E171*U171,2)</f>
        <v>0</v>
      </c>
      <c r="W171" s="160"/>
      <c r="X171" s="150"/>
      <c r="Y171" s="150"/>
      <c r="Z171" s="150"/>
      <c r="AA171" s="150"/>
      <c r="AB171" s="150"/>
      <c r="AC171" s="150"/>
      <c r="AD171" s="150"/>
      <c r="AE171" s="150"/>
      <c r="AF171" s="150"/>
      <c r="AG171" s="150" t="s">
        <v>262</v>
      </c>
      <c r="AH171" s="150"/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</row>
    <row r="172" spans="1:60" outlineLevel="1" x14ac:dyDescent="0.2">
      <c r="A172" s="157"/>
      <c r="B172" s="158"/>
      <c r="C172" s="201" t="s">
        <v>450</v>
      </c>
      <c r="D172" s="190"/>
      <c r="E172" s="191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50"/>
      <c r="Y172" s="150"/>
      <c r="Z172" s="150"/>
      <c r="AA172" s="150"/>
      <c r="AB172" s="150"/>
      <c r="AC172" s="150"/>
      <c r="AD172" s="150"/>
      <c r="AE172" s="150"/>
      <c r="AF172" s="150"/>
      <c r="AG172" s="150" t="s">
        <v>264</v>
      </c>
      <c r="AH172" s="150">
        <v>0</v>
      </c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</row>
    <row r="173" spans="1:60" outlineLevel="1" x14ac:dyDescent="0.2">
      <c r="A173" s="157"/>
      <c r="B173" s="158"/>
      <c r="C173" s="201" t="s">
        <v>451</v>
      </c>
      <c r="D173" s="190"/>
      <c r="E173" s="191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50"/>
      <c r="Y173" s="150"/>
      <c r="Z173" s="150"/>
      <c r="AA173" s="150"/>
      <c r="AB173" s="150"/>
      <c r="AC173" s="150"/>
      <c r="AD173" s="150"/>
      <c r="AE173" s="150"/>
      <c r="AF173" s="150"/>
      <c r="AG173" s="150" t="s">
        <v>264</v>
      </c>
      <c r="AH173" s="150">
        <v>0</v>
      </c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</row>
    <row r="174" spans="1:60" outlineLevel="1" x14ac:dyDescent="0.2">
      <c r="A174" s="157"/>
      <c r="B174" s="158"/>
      <c r="C174" s="201" t="s">
        <v>462</v>
      </c>
      <c r="D174" s="190"/>
      <c r="E174" s="191">
        <v>3.2424900000000001</v>
      </c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50"/>
      <c r="Y174" s="150"/>
      <c r="Z174" s="150"/>
      <c r="AA174" s="150"/>
      <c r="AB174" s="150"/>
      <c r="AC174" s="150"/>
      <c r="AD174" s="150"/>
      <c r="AE174" s="150"/>
      <c r="AF174" s="150"/>
      <c r="AG174" s="150" t="s">
        <v>264</v>
      </c>
      <c r="AH174" s="150">
        <v>0</v>
      </c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</row>
    <row r="175" spans="1:60" outlineLevel="1" x14ac:dyDescent="0.2">
      <c r="A175" s="157"/>
      <c r="B175" s="158"/>
      <c r="C175" s="201" t="s">
        <v>463</v>
      </c>
      <c r="D175" s="190"/>
      <c r="E175" s="191">
        <v>2.3582399999999999</v>
      </c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50"/>
      <c r="Y175" s="150"/>
      <c r="Z175" s="150"/>
      <c r="AA175" s="150"/>
      <c r="AB175" s="150"/>
      <c r="AC175" s="150"/>
      <c r="AD175" s="150"/>
      <c r="AE175" s="150"/>
      <c r="AF175" s="150"/>
      <c r="AG175" s="150" t="s">
        <v>264</v>
      </c>
      <c r="AH175" s="150">
        <v>0</v>
      </c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</row>
    <row r="176" spans="1:60" outlineLevel="1" x14ac:dyDescent="0.2">
      <c r="A176" s="157"/>
      <c r="B176" s="158"/>
      <c r="C176" s="201" t="s">
        <v>464</v>
      </c>
      <c r="D176" s="190"/>
      <c r="E176" s="191">
        <v>0.45760000000000001</v>
      </c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50"/>
      <c r="Y176" s="150"/>
      <c r="Z176" s="150"/>
      <c r="AA176" s="150"/>
      <c r="AB176" s="150"/>
      <c r="AC176" s="150"/>
      <c r="AD176" s="150"/>
      <c r="AE176" s="150"/>
      <c r="AF176" s="150"/>
      <c r="AG176" s="150" t="s">
        <v>264</v>
      </c>
      <c r="AH176" s="150">
        <v>0</v>
      </c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</row>
    <row r="177" spans="1:60" outlineLevel="1" x14ac:dyDescent="0.2">
      <c r="A177" s="157"/>
      <c r="B177" s="158"/>
      <c r="C177" s="201" t="s">
        <v>465</v>
      </c>
      <c r="D177" s="190"/>
      <c r="E177" s="191">
        <v>0.23463999999999999</v>
      </c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50"/>
      <c r="Y177" s="150"/>
      <c r="Z177" s="150"/>
      <c r="AA177" s="150"/>
      <c r="AB177" s="150"/>
      <c r="AC177" s="150"/>
      <c r="AD177" s="150"/>
      <c r="AE177" s="150"/>
      <c r="AF177" s="150"/>
      <c r="AG177" s="150" t="s">
        <v>264</v>
      </c>
      <c r="AH177" s="150">
        <v>0</v>
      </c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</row>
    <row r="178" spans="1:60" ht="22.5" outlineLevel="1" x14ac:dyDescent="0.2">
      <c r="A178" s="176">
        <v>55</v>
      </c>
      <c r="B178" s="177" t="s">
        <v>466</v>
      </c>
      <c r="C178" s="185" t="s">
        <v>467</v>
      </c>
      <c r="D178" s="178" t="s">
        <v>261</v>
      </c>
      <c r="E178" s="179">
        <v>1</v>
      </c>
      <c r="F178" s="180"/>
      <c r="G178" s="181">
        <f>ROUND(E178*F178,2)</f>
        <v>0</v>
      </c>
      <c r="H178" s="180"/>
      <c r="I178" s="181">
        <f>ROUND(E178*H178,2)</f>
        <v>0</v>
      </c>
      <c r="J178" s="180"/>
      <c r="K178" s="181">
        <f>ROUND(E178*J178,2)</f>
        <v>0</v>
      </c>
      <c r="L178" s="181">
        <v>21</v>
      </c>
      <c r="M178" s="181">
        <f>G178*(1+L178/100)</f>
        <v>0</v>
      </c>
      <c r="N178" s="181">
        <v>0</v>
      </c>
      <c r="O178" s="181">
        <f>ROUND(E178*N178,2)</f>
        <v>0</v>
      </c>
      <c r="P178" s="181">
        <v>0</v>
      </c>
      <c r="Q178" s="181">
        <f>ROUND(E178*P178,2)</f>
        <v>0</v>
      </c>
      <c r="R178" s="181"/>
      <c r="S178" s="181" t="s">
        <v>217</v>
      </c>
      <c r="T178" s="182" t="s">
        <v>218</v>
      </c>
      <c r="U178" s="160">
        <v>0</v>
      </c>
      <c r="V178" s="160">
        <f>ROUND(E178*U178,2)</f>
        <v>0</v>
      </c>
      <c r="W178" s="160"/>
      <c r="X178" s="150"/>
      <c r="Y178" s="150"/>
      <c r="Z178" s="150"/>
      <c r="AA178" s="150"/>
      <c r="AB178" s="150"/>
      <c r="AC178" s="150"/>
      <c r="AD178" s="150"/>
      <c r="AE178" s="150"/>
      <c r="AF178" s="150"/>
      <c r="AG178" s="150" t="s">
        <v>262</v>
      </c>
      <c r="AH178" s="150"/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</row>
    <row r="179" spans="1:60" outlineLevel="1" x14ac:dyDescent="0.2">
      <c r="A179" s="169">
        <v>56</v>
      </c>
      <c r="B179" s="170" t="s">
        <v>468</v>
      </c>
      <c r="C179" s="186" t="s">
        <v>469</v>
      </c>
      <c r="D179" s="171" t="s">
        <v>291</v>
      </c>
      <c r="E179" s="172">
        <v>5</v>
      </c>
      <c r="F179" s="173"/>
      <c r="G179" s="174">
        <f>ROUND(E179*F179,2)</f>
        <v>0</v>
      </c>
      <c r="H179" s="173"/>
      <c r="I179" s="174">
        <f>ROUND(E179*H179,2)</f>
        <v>0</v>
      </c>
      <c r="J179" s="173"/>
      <c r="K179" s="174">
        <f>ROUND(E179*J179,2)</f>
        <v>0</v>
      </c>
      <c r="L179" s="174">
        <v>21</v>
      </c>
      <c r="M179" s="174">
        <f>G179*(1+L179/100)</f>
        <v>0</v>
      </c>
      <c r="N179" s="174">
        <v>0</v>
      </c>
      <c r="O179" s="174">
        <f>ROUND(E179*N179,2)</f>
        <v>0</v>
      </c>
      <c r="P179" s="174">
        <v>0</v>
      </c>
      <c r="Q179" s="174">
        <f>ROUND(E179*P179,2)</f>
        <v>0</v>
      </c>
      <c r="R179" s="174"/>
      <c r="S179" s="174" t="s">
        <v>217</v>
      </c>
      <c r="T179" s="175" t="s">
        <v>218</v>
      </c>
      <c r="U179" s="160">
        <v>0</v>
      </c>
      <c r="V179" s="160">
        <f>ROUND(E179*U179,2)</f>
        <v>0</v>
      </c>
      <c r="W179" s="160"/>
      <c r="X179" s="150"/>
      <c r="Y179" s="150"/>
      <c r="Z179" s="150"/>
      <c r="AA179" s="150"/>
      <c r="AB179" s="150"/>
      <c r="AC179" s="150"/>
      <c r="AD179" s="150"/>
      <c r="AE179" s="150"/>
      <c r="AF179" s="150"/>
      <c r="AG179" s="150" t="s">
        <v>262</v>
      </c>
      <c r="AH179" s="150"/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</row>
    <row r="180" spans="1:60" outlineLevel="1" x14ac:dyDescent="0.2">
      <c r="A180" s="157"/>
      <c r="B180" s="158"/>
      <c r="C180" s="201" t="s">
        <v>470</v>
      </c>
      <c r="D180" s="190"/>
      <c r="E180" s="191">
        <v>5</v>
      </c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50"/>
      <c r="Y180" s="150"/>
      <c r="Z180" s="150"/>
      <c r="AA180" s="150"/>
      <c r="AB180" s="150"/>
      <c r="AC180" s="150"/>
      <c r="AD180" s="150"/>
      <c r="AE180" s="150"/>
      <c r="AF180" s="150"/>
      <c r="AG180" s="150" t="s">
        <v>264</v>
      </c>
      <c r="AH180" s="150">
        <v>0</v>
      </c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</row>
    <row r="181" spans="1:60" ht="22.5" outlineLevel="1" x14ac:dyDescent="0.2">
      <c r="A181" s="169">
        <v>57</v>
      </c>
      <c r="B181" s="170" t="s">
        <v>471</v>
      </c>
      <c r="C181" s="186" t="s">
        <v>472</v>
      </c>
      <c r="D181" s="171" t="s">
        <v>363</v>
      </c>
      <c r="E181" s="172">
        <v>0.58152000000000004</v>
      </c>
      <c r="F181" s="173"/>
      <c r="G181" s="174">
        <f>ROUND(E181*F181,2)</f>
        <v>0</v>
      </c>
      <c r="H181" s="173"/>
      <c r="I181" s="174">
        <f>ROUND(E181*H181,2)</f>
        <v>0</v>
      </c>
      <c r="J181" s="173"/>
      <c r="K181" s="174">
        <f>ROUND(E181*J181,2)</f>
        <v>0</v>
      </c>
      <c r="L181" s="174">
        <v>21</v>
      </c>
      <c r="M181" s="174">
        <f>G181*(1+L181/100)</f>
        <v>0</v>
      </c>
      <c r="N181" s="174">
        <v>0</v>
      </c>
      <c r="O181" s="174">
        <f>ROUND(E181*N181,2)</f>
        <v>0</v>
      </c>
      <c r="P181" s="174">
        <v>0</v>
      </c>
      <c r="Q181" s="174">
        <f>ROUND(E181*P181,2)</f>
        <v>0</v>
      </c>
      <c r="R181" s="174" t="s">
        <v>216</v>
      </c>
      <c r="S181" s="174" t="s">
        <v>217</v>
      </c>
      <c r="T181" s="175" t="s">
        <v>218</v>
      </c>
      <c r="U181" s="160">
        <v>0</v>
      </c>
      <c r="V181" s="160">
        <f>ROUND(E181*U181,2)</f>
        <v>0</v>
      </c>
      <c r="W181" s="160"/>
      <c r="X181" s="150"/>
      <c r="Y181" s="150"/>
      <c r="Z181" s="150"/>
      <c r="AA181" s="150"/>
      <c r="AB181" s="150"/>
      <c r="AC181" s="150"/>
      <c r="AD181" s="150"/>
      <c r="AE181" s="150"/>
      <c r="AF181" s="150"/>
      <c r="AG181" s="150" t="s">
        <v>219</v>
      </c>
      <c r="AH181" s="150"/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</row>
    <row r="182" spans="1:60" outlineLevel="1" x14ac:dyDescent="0.2">
      <c r="A182" s="157"/>
      <c r="B182" s="158"/>
      <c r="C182" s="201" t="s">
        <v>473</v>
      </c>
      <c r="D182" s="190"/>
      <c r="E182" s="191">
        <v>0.48354000000000003</v>
      </c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50"/>
      <c r="Y182" s="150"/>
      <c r="Z182" s="150"/>
      <c r="AA182" s="150"/>
      <c r="AB182" s="150"/>
      <c r="AC182" s="150"/>
      <c r="AD182" s="150"/>
      <c r="AE182" s="150"/>
      <c r="AF182" s="150"/>
      <c r="AG182" s="150" t="s">
        <v>264</v>
      </c>
      <c r="AH182" s="150">
        <v>0</v>
      </c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</row>
    <row r="183" spans="1:60" outlineLevel="1" x14ac:dyDescent="0.2">
      <c r="A183" s="157"/>
      <c r="B183" s="158"/>
      <c r="C183" s="201" t="s">
        <v>474</v>
      </c>
      <c r="D183" s="190"/>
      <c r="E183" s="191">
        <v>7.2690000000000005E-2</v>
      </c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50"/>
      <c r="Y183" s="150"/>
      <c r="Z183" s="150"/>
      <c r="AA183" s="150"/>
      <c r="AB183" s="150"/>
      <c r="AC183" s="150"/>
      <c r="AD183" s="150"/>
      <c r="AE183" s="150"/>
      <c r="AF183" s="150"/>
      <c r="AG183" s="150" t="s">
        <v>264</v>
      </c>
      <c r="AH183" s="150">
        <v>0</v>
      </c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</row>
    <row r="184" spans="1:60" outlineLevel="1" x14ac:dyDescent="0.2">
      <c r="A184" s="157"/>
      <c r="B184" s="158"/>
      <c r="C184" s="201" t="s">
        <v>475</v>
      </c>
      <c r="D184" s="190"/>
      <c r="E184" s="191">
        <v>2.528E-2</v>
      </c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50"/>
      <c r="Y184" s="150"/>
      <c r="Z184" s="150"/>
      <c r="AA184" s="150"/>
      <c r="AB184" s="150"/>
      <c r="AC184" s="150"/>
      <c r="AD184" s="150"/>
      <c r="AE184" s="150"/>
      <c r="AF184" s="150"/>
      <c r="AG184" s="150" t="s">
        <v>264</v>
      </c>
      <c r="AH184" s="150">
        <v>0</v>
      </c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</row>
    <row r="185" spans="1:60" ht="22.5" outlineLevel="1" x14ac:dyDescent="0.2">
      <c r="A185" s="169">
        <v>58</v>
      </c>
      <c r="B185" s="170" t="s">
        <v>476</v>
      </c>
      <c r="C185" s="186" t="s">
        <v>477</v>
      </c>
      <c r="D185" s="171" t="s">
        <v>363</v>
      </c>
      <c r="E185" s="172">
        <v>0.25675999999999999</v>
      </c>
      <c r="F185" s="173"/>
      <c r="G185" s="174">
        <f>ROUND(E185*F185,2)</f>
        <v>0</v>
      </c>
      <c r="H185" s="173"/>
      <c r="I185" s="174">
        <f>ROUND(E185*H185,2)</f>
        <v>0</v>
      </c>
      <c r="J185" s="173"/>
      <c r="K185" s="174">
        <f>ROUND(E185*J185,2)</f>
        <v>0</v>
      </c>
      <c r="L185" s="174">
        <v>21</v>
      </c>
      <c r="M185" s="174">
        <f>G185*(1+L185/100)</f>
        <v>0</v>
      </c>
      <c r="N185" s="174">
        <v>0</v>
      </c>
      <c r="O185" s="174">
        <f>ROUND(E185*N185,2)</f>
        <v>0</v>
      </c>
      <c r="P185" s="174">
        <v>0</v>
      </c>
      <c r="Q185" s="174">
        <f>ROUND(E185*P185,2)</f>
        <v>0</v>
      </c>
      <c r="R185" s="174" t="s">
        <v>216</v>
      </c>
      <c r="S185" s="174" t="s">
        <v>217</v>
      </c>
      <c r="T185" s="175" t="s">
        <v>218</v>
      </c>
      <c r="U185" s="160">
        <v>0</v>
      </c>
      <c r="V185" s="160">
        <f>ROUND(E185*U185,2)</f>
        <v>0</v>
      </c>
      <c r="W185" s="160"/>
      <c r="X185" s="150"/>
      <c r="Y185" s="150"/>
      <c r="Z185" s="150"/>
      <c r="AA185" s="150"/>
      <c r="AB185" s="150"/>
      <c r="AC185" s="150"/>
      <c r="AD185" s="150"/>
      <c r="AE185" s="150"/>
      <c r="AF185" s="150"/>
      <c r="AG185" s="150" t="s">
        <v>219</v>
      </c>
      <c r="AH185" s="150"/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</row>
    <row r="186" spans="1:60" outlineLevel="1" x14ac:dyDescent="0.2">
      <c r="A186" s="157"/>
      <c r="B186" s="158"/>
      <c r="C186" s="201" t="s">
        <v>478</v>
      </c>
      <c r="D186" s="190"/>
      <c r="E186" s="191">
        <v>9.715E-2</v>
      </c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50"/>
      <c r="Y186" s="150"/>
      <c r="Z186" s="150"/>
      <c r="AA186" s="150"/>
      <c r="AB186" s="150"/>
      <c r="AC186" s="150"/>
      <c r="AD186" s="150"/>
      <c r="AE186" s="150"/>
      <c r="AF186" s="150"/>
      <c r="AG186" s="150" t="s">
        <v>264</v>
      </c>
      <c r="AH186" s="150">
        <v>0</v>
      </c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</row>
    <row r="187" spans="1:60" outlineLevel="1" x14ac:dyDescent="0.2">
      <c r="A187" s="157"/>
      <c r="B187" s="158"/>
      <c r="C187" s="201" t="s">
        <v>479</v>
      </c>
      <c r="D187" s="190"/>
      <c r="E187" s="191">
        <v>0.15961</v>
      </c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50"/>
      <c r="Y187" s="150"/>
      <c r="Z187" s="150"/>
      <c r="AA187" s="150"/>
      <c r="AB187" s="150"/>
      <c r="AC187" s="150"/>
      <c r="AD187" s="150"/>
      <c r="AE187" s="150"/>
      <c r="AF187" s="150"/>
      <c r="AG187" s="150" t="s">
        <v>264</v>
      </c>
      <c r="AH187" s="150">
        <v>0</v>
      </c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</row>
    <row r="188" spans="1:60" ht="22.5" outlineLevel="1" x14ac:dyDescent="0.2">
      <c r="A188" s="169">
        <v>59</v>
      </c>
      <c r="B188" s="170" t="s">
        <v>480</v>
      </c>
      <c r="C188" s="186" t="s">
        <v>481</v>
      </c>
      <c r="D188" s="171" t="s">
        <v>363</v>
      </c>
      <c r="E188" s="172">
        <v>3.5667399999999998</v>
      </c>
      <c r="F188" s="173"/>
      <c r="G188" s="174">
        <f>ROUND(E188*F188,2)</f>
        <v>0</v>
      </c>
      <c r="H188" s="173"/>
      <c r="I188" s="174">
        <f>ROUND(E188*H188,2)</f>
        <v>0</v>
      </c>
      <c r="J188" s="173"/>
      <c r="K188" s="174">
        <f>ROUND(E188*J188,2)</f>
        <v>0</v>
      </c>
      <c r="L188" s="174">
        <v>21</v>
      </c>
      <c r="M188" s="174">
        <f>G188*(1+L188/100)</f>
        <v>0</v>
      </c>
      <c r="N188" s="174">
        <v>0</v>
      </c>
      <c r="O188" s="174">
        <f>ROUND(E188*N188,2)</f>
        <v>0</v>
      </c>
      <c r="P188" s="174">
        <v>0</v>
      </c>
      <c r="Q188" s="174">
        <f>ROUND(E188*P188,2)</f>
        <v>0</v>
      </c>
      <c r="R188" s="174" t="s">
        <v>216</v>
      </c>
      <c r="S188" s="174" t="s">
        <v>217</v>
      </c>
      <c r="T188" s="175" t="s">
        <v>218</v>
      </c>
      <c r="U188" s="160">
        <v>0</v>
      </c>
      <c r="V188" s="160">
        <f>ROUND(E188*U188,2)</f>
        <v>0</v>
      </c>
      <c r="W188" s="160"/>
      <c r="X188" s="150"/>
      <c r="Y188" s="150"/>
      <c r="Z188" s="150"/>
      <c r="AA188" s="150"/>
      <c r="AB188" s="150"/>
      <c r="AC188" s="150"/>
      <c r="AD188" s="150"/>
      <c r="AE188" s="150"/>
      <c r="AF188" s="150"/>
      <c r="AG188" s="150" t="s">
        <v>219</v>
      </c>
      <c r="AH188" s="150"/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</row>
    <row r="189" spans="1:60" outlineLevel="1" x14ac:dyDescent="0.2">
      <c r="A189" s="157"/>
      <c r="B189" s="158"/>
      <c r="C189" s="201" t="s">
        <v>482</v>
      </c>
      <c r="D189" s="190"/>
      <c r="E189" s="191">
        <v>3.5667399999999998</v>
      </c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50"/>
      <c r="Y189" s="150"/>
      <c r="Z189" s="150"/>
      <c r="AA189" s="150"/>
      <c r="AB189" s="150"/>
      <c r="AC189" s="150"/>
      <c r="AD189" s="150"/>
      <c r="AE189" s="150"/>
      <c r="AF189" s="150"/>
      <c r="AG189" s="150" t="s">
        <v>264</v>
      </c>
      <c r="AH189" s="150">
        <v>0</v>
      </c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</row>
    <row r="190" spans="1:60" ht="22.5" outlineLevel="1" x14ac:dyDescent="0.2">
      <c r="A190" s="169">
        <v>60</v>
      </c>
      <c r="B190" s="170" t="s">
        <v>483</v>
      </c>
      <c r="C190" s="186" t="s">
        <v>484</v>
      </c>
      <c r="D190" s="171" t="s">
        <v>363</v>
      </c>
      <c r="E190" s="172">
        <v>0.2581</v>
      </c>
      <c r="F190" s="173"/>
      <c r="G190" s="174">
        <f>ROUND(E190*F190,2)</f>
        <v>0</v>
      </c>
      <c r="H190" s="173"/>
      <c r="I190" s="174">
        <f>ROUND(E190*H190,2)</f>
        <v>0</v>
      </c>
      <c r="J190" s="173"/>
      <c r="K190" s="174">
        <f>ROUND(E190*J190,2)</f>
        <v>0</v>
      </c>
      <c r="L190" s="174">
        <v>21</v>
      </c>
      <c r="M190" s="174">
        <f>G190*(1+L190/100)</f>
        <v>0</v>
      </c>
      <c r="N190" s="174">
        <v>0</v>
      </c>
      <c r="O190" s="174">
        <f>ROUND(E190*N190,2)</f>
        <v>0</v>
      </c>
      <c r="P190" s="174">
        <v>0</v>
      </c>
      <c r="Q190" s="174">
        <f>ROUND(E190*P190,2)</f>
        <v>0</v>
      </c>
      <c r="R190" s="174" t="s">
        <v>216</v>
      </c>
      <c r="S190" s="174" t="s">
        <v>217</v>
      </c>
      <c r="T190" s="175" t="s">
        <v>218</v>
      </c>
      <c r="U190" s="160">
        <v>0</v>
      </c>
      <c r="V190" s="160">
        <f>ROUND(E190*U190,2)</f>
        <v>0</v>
      </c>
      <c r="W190" s="160"/>
      <c r="X190" s="150"/>
      <c r="Y190" s="150"/>
      <c r="Z190" s="150"/>
      <c r="AA190" s="150"/>
      <c r="AB190" s="150"/>
      <c r="AC190" s="150"/>
      <c r="AD190" s="150"/>
      <c r="AE190" s="150"/>
      <c r="AF190" s="150"/>
      <c r="AG190" s="150" t="s">
        <v>219</v>
      </c>
      <c r="AH190" s="150"/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</row>
    <row r="191" spans="1:60" outlineLevel="1" x14ac:dyDescent="0.2">
      <c r="A191" s="157"/>
      <c r="B191" s="158"/>
      <c r="C191" s="201" t="s">
        <v>485</v>
      </c>
      <c r="D191" s="190"/>
      <c r="E191" s="191">
        <v>0.2581</v>
      </c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50"/>
      <c r="Y191" s="150"/>
      <c r="Z191" s="150"/>
      <c r="AA191" s="150"/>
      <c r="AB191" s="150"/>
      <c r="AC191" s="150"/>
      <c r="AD191" s="150"/>
      <c r="AE191" s="150"/>
      <c r="AF191" s="150"/>
      <c r="AG191" s="150" t="s">
        <v>264</v>
      </c>
      <c r="AH191" s="150">
        <v>0</v>
      </c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</row>
    <row r="192" spans="1:60" ht="22.5" outlineLevel="1" x14ac:dyDescent="0.2">
      <c r="A192" s="169">
        <v>61</v>
      </c>
      <c r="B192" s="170" t="s">
        <v>486</v>
      </c>
      <c r="C192" s="186" t="s">
        <v>487</v>
      </c>
      <c r="D192" s="171" t="s">
        <v>363</v>
      </c>
      <c r="E192" s="172">
        <v>0.16750000000000001</v>
      </c>
      <c r="F192" s="173"/>
      <c r="G192" s="174">
        <f>ROUND(E192*F192,2)</f>
        <v>0</v>
      </c>
      <c r="H192" s="173"/>
      <c r="I192" s="174">
        <f>ROUND(E192*H192,2)</f>
        <v>0</v>
      </c>
      <c r="J192" s="173"/>
      <c r="K192" s="174">
        <f>ROUND(E192*J192,2)</f>
        <v>0</v>
      </c>
      <c r="L192" s="174">
        <v>21</v>
      </c>
      <c r="M192" s="174">
        <f>G192*(1+L192/100)</f>
        <v>0</v>
      </c>
      <c r="N192" s="174">
        <v>0</v>
      </c>
      <c r="O192" s="174">
        <f>ROUND(E192*N192,2)</f>
        <v>0</v>
      </c>
      <c r="P192" s="174">
        <v>0</v>
      </c>
      <c r="Q192" s="174">
        <f>ROUND(E192*P192,2)</f>
        <v>0</v>
      </c>
      <c r="R192" s="174" t="s">
        <v>216</v>
      </c>
      <c r="S192" s="174" t="s">
        <v>217</v>
      </c>
      <c r="T192" s="175" t="s">
        <v>218</v>
      </c>
      <c r="U192" s="160">
        <v>0</v>
      </c>
      <c r="V192" s="160">
        <f>ROUND(E192*U192,2)</f>
        <v>0</v>
      </c>
      <c r="W192" s="160"/>
      <c r="X192" s="150"/>
      <c r="Y192" s="150"/>
      <c r="Z192" s="150"/>
      <c r="AA192" s="150"/>
      <c r="AB192" s="150"/>
      <c r="AC192" s="150"/>
      <c r="AD192" s="150"/>
      <c r="AE192" s="150"/>
      <c r="AF192" s="150"/>
      <c r="AG192" s="150" t="s">
        <v>219</v>
      </c>
      <c r="AH192" s="150"/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</row>
    <row r="193" spans="1:60" outlineLevel="1" x14ac:dyDescent="0.2">
      <c r="A193" s="157"/>
      <c r="B193" s="158"/>
      <c r="C193" s="201" t="s">
        <v>488</v>
      </c>
      <c r="D193" s="190"/>
      <c r="E193" s="191">
        <v>0.16750000000000001</v>
      </c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50"/>
      <c r="Y193" s="150"/>
      <c r="Z193" s="150"/>
      <c r="AA193" s="150"/>
      <c r="AB193" s="150"/>
      <c r="AC193" s="150"/>
      <c r="AD193" s="150"/>
      <c r="AE193" s="150"/>
      <c r="AF193" s="150"/>
      <c r="AG193" s="150" t="s">
        <v>264</v>
      </c>
      <c r="AH193" s="150">
        <v>0</v>
      </c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</row>
    <row r="194" spans="1:60" ht="22.5" outlineLevel="1" x14ac:dyDescent="0.2">
      <c r="A194" s="169">
        <v>62</v>
      </c>
      <c r="B194" s="170" t="s">
        <v>486</v>
      </c>
      <c r="C194" s="186" t="s">
        <v>487</v>
      </c>
      <c r="D194" s="171" t="s">
        <v>363</v>
      </c>
      <c r="E194" s="172">
        <v>0.37224000000000002</v>
      </c>
      <c r="F194" s="173"/>
      <c r="G194" s="174">
        <f>ROUND(E194*F194,2)</f>
        <v>0</v>
      </c>
      <c r="H194" s="173"/>
      <c r="I194" s="174">
        <f>ROUND(E194*H194,2)</f>
        <v>0</v>
      </c>
      <c r="J194" s="173"/>
      <c r="K194" s="174">
        <f>ROUND(E194*J194,2)</f>
        <v>0</v>
      </c>
      <c r="L194" s="174">
        <v>21</v>
      </c>
      <c r="M194" s="174">
        <f>G194*(1+L194/100)</f>
        <v>0</v>
      </c>
      <c r="N194" s="174">
        <v>0</v>
      </c>
      <c r="O194" s="174">
        <f>ROUND(E194*N194,2)</f>
        <v>0</v>
      </c>
      <c r="P194" s="174">
        <v>0</v>
      </c>
      <c r="Q194" s="174">
        <f>ROUND(E194*P194,2)</f>
        <v>0</v>
      </c>
      <c r="R194" s="174" t="s">
        <v>216</v>
      </c>
      <c r="S194" s="174" t="s">
        <v>217</v>
      </c>
      <c r="T194" s="175" t="s">
        <v>218</v>
      </c>
      <c r="U194" s="160">
        <v>0</v>
      </c>
      <c r="V194" s="160">
        <f>ROUND(E194*U194,2)</f>
        <v>0</v>
      </c>
      <c r="W194" s="160"/>
      <c r="X194" s="150"/>
      <c r="Y194" s="150"/>
      <c r="Z194" s="150"/>
      <c r="AA194" s="150"/>
      <c r="AB194" s="150"/>
      <c r="AC194" s="150"/>
      <c r="AD194" s="150"/>
      <c r="AE194" s="150"/>
      <c r="AF194" s="150"/>
      <c r="AG194" s="150" t="s">
        <v>219</v>
      </c>
      <c r="AH194" s="150"/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</row>
    <row r="195" spans="1:60" ht="22.5" outlineLevel="1" x14ac:dyDescent="0.2">
      <c r="A195" s="157"/>
      <c r="B195" s="158"/>
      <c r="C195" s="201" t="s">
        <v>489</v>
      </c>
      <c r="D195" s="190"/>
      <c r="E195" s="191">
        <v>0.37224000000000002</v>
      </c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50"/>
      <c r="Y195" s="150"/>
      <c r="Z195" s="150"/>
      <c r="AA195" s="150"/>
      <c r="AB195" s="150"/>
      <c r="AC195" s="150"/>
      <c r="AD195" s="150"/>
      <c r="AE195" s="150"/>
      <c r="AF195" s="150"/>
      <c r="AG195" s="150" t="s">
        <v>264</v>
      </c>
      <c r="AH195" s="150">
        <v>0</v>
      </c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</row>
    <row r="196" spans="1:60" ht="22.5" outlineLevel="1" x14ac:dyDescent="0.2">
      <c r="A196" s="169">
        <v>63</v>
      </c>
      <c r="B196" s="170" t="s">
        <v>490</v>
      </c>
      <c r="C196" s="186" t="s">
        <v>491</v>
      </c>
      <c r="D196" s="171" t="s">
        <v>363</v>
      </c>
      <c r="E196" s="172">
        <v>0.31483</v>
      </c>
      <c r="F196" s="173"/>
      <c r="G196" s="174">
        <f>ROUND(E196*F196,2)</f>
        <v>0</v>
      </c>
      <c r="H196" s="173"/>
      <c r="I196" s="174">
        <f>ROUND(E196*H196,2)</f>
        <v>0</v>
      </c>
      <c r="J196" s="173"/>
      <c r="K196" s="174">
        <f>ROUND(E196*J196,2)</f>
        <v>0</v>
      </c>
      <c r="L196" s="174">
        <v>21</v>
      </c>
      <c r="M196" s="174">
        <f>G196*(1+L196/100)</f>
        <v>0</v>
      </c>
      <c r="N196" s="174">
        <v>0</v>
      </c>
      <c r="O196" s="174">
        <f>ROUND(E196*N196,2)</f>
        <v>0</v>
      </c>
      <c r="P196" s="174">
        <v>0</v>
      </c>
      <c r="Q196" s="174">
        <f>ROUND(E196*P196,2)</f>
        <v>0</v>
      </c>
      <c r="R196" s="174" t="s">
        <v>216</v>
      </c>
      <c r="S196" s="174" t="s">
        <v>217</v>
      </c>
      <c r="T196" s="175" t="s">
        <v>218</v>
      </c>
      <c r="U196" s="160">
        <v>0</v>
      </c>
      <c r="V196" s="160">
        <f>ROUND(E196*U196,2)</f>
        <v>0</v>
      </c>
      <c r="W196" s="160"/>
      <c r="X196" s="150"/>
      <c r="Y196" s="150"/>
      <c r="Z196" s="150"/>
      <c r="AA196" s="150"/>
      <c r="AB196" s="150"/>
      <c r="AC196" s="150"/>
      <c r="AD196" s="150"/>
      <c r="AE196" s="150"/>
      <c r="AF196" s="150"/>
      <c r="AG196" s="150" t="s">
        <v>219</v>
      </c>
      <c r="AH196" s="150"/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</row>
    <row r="197" spans="1:60" outlineLevel="1" x14ac:dyDescent="0.2">
      <c r="A197" s="157"/>
      <c r="B197" s="158"/>
      <c r="C197" s="201" t="s">
        <v>492</v>
      </c>
      <c r="D197" s="190"/>
      <c r="E197" s="191">
        <v>0.31483</v>
      </c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50"/>
      <c r="Y197" s="150"/>
      <c r="Z197" s="150"/>
      <c r="AA197" s="150"/>
      <c r="AB197" s="150"/>
      <c r="AC197" s="150"/>
      <c r="AD197" s="150"/>
      <c r="AE197" s="150"/>
      <c r="AF197" s="150"/>
      <c r="AG197" s="150" t="s">
        <v>264</v>
      </c>
      <c r="AH197" s="150">
        <v>0</v>
      </c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  <c r="BE197" s="150"/>
      <c r="BF197" s="150"/>
      <c r="BG197" s="150"/>
      <c r="BH197" s="150"/>
    </row>
    <row r="198" spans="1:60" ht="22.5" outlineLevel="1" x14ac:dyDescent="0.2">
      <c r="A198" s="169">
        <v>64</v>
      </c>
      <c r="B198" s="170" t="s">
        <v>493</v>
      </c>
      <c r="C198" s="186" t="s">
        <v>494</v>
      </c>
      <c r="D198" s="171" t="s">
        <v>363</v>
      </c>
      <c r="E198" s="172">
        <v>2.5940599999999998</v>
      </c>
      <c r="F198" s="173"/>
      <c r="G198" s="174">
        <f>ROUND(E198*F198,2)</f>
        <v>0</v>
      </c>
      <c r="H198" s="173"/>
      <c r="I198" s="174">
        <f>ROUND(E198*H198,2)</f>
        <v>0</v>
      </c>
      <c r="J198" s="173"/>
      <c r="K198" s="174">
        <f>ROUND(E198*J198,2)</f>
        <v>0</v>
      </c>
      <c r="L198" s="174">
        <v>21</v>
      </c>
      <c r="M198" s="174">
        <f>G198*(1+L198/100)</f>
        <v>0</v>
      </c>
      <c r="N198" s="174">
        <v>0</v>
      </c>
      <c r="O198" s="174">
        <f>ROUND(E198*N198,2)</f>
        <v>0</v>
      </c>
      <c r="P198" s="174">
        <v>0</v>
      </c>
      <c r="Q198" s="174">
        <f>ROUND(E198*P198,2)</f>
        <v>0</v>
      </c>
      <c r="R198" s="174" t="s">
        <v>216</v>
      </c>
      <c r="S198" s="174" t="s">
        <v>217</v>
      </c>
      <c r="T198" s="175" t="s">
        <v>218</v>
      </c>
      <c r="U198" s="160">
        <v>0</v>
      </c>
      <c r="V198" s="160">
        <f>ROUND(E198*U198,2)</f>
        <v>0</v>
      </c>
      <c r="W198" s="160"/>
      <c r="X198" s="150"/>
      <c r="Y198" s="150"/>
      <c r="Z198" s="150"/>
      <c r="AA198" s="150"/>
      <c r="AB198" s="150"/>
      <c r="AC198" s="150"/>
      <c r="AD198" s="150"/>
      <c r="AE198" s="150"/>
      <c r="AF198" s="150"/>
      <c r="AG198" s="150" t="s">
        <v>219</v>
      </c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  <c r="BE198" s="150"/>
      <c r="BF198" s="150"/>
      <c r="BG198" s="150"/>
      <c r="BH198" s="150"/>
    </row>
    <row r="199" spans="1:60" outlineLevel="1" x14ac:dyDescent="0.2">
      <c r="A199" s="157"/>
      <c r="B199" s="158"/>
      <c r="C199" s="201" t="s">
        <v>495</v>
      </c>
      <c r="D199" s="190"/>
      <c r="E199" s="191">
        <v>2.5940599999999998</v>
      </c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50"/>
      <c r="Y199" s="150"/>
      <c r="Z199" s="150"/>
      <c r="AA199" s="150"/>
      <c r="AB199" s="150"/>
      <c r="AC199" s="150"/>
      <c r="AD199" s="150"/>
      <c r="AE199" s="150"/>
      <c r="AF199" s="150"/>
      <c r="AG199" s="150" t="s">
        <v>264</v>
      </c>
      <c r="AH199" s="150">
        <v>0</v>
      </c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50"/>
      <c r="AZ199" s="150"/>
      <c r="BA199" s="150"/>
      <c r="BB199" s="150"/>
      <c r="BC199" s="150"/>
      <c r="BD199" s="150"/>
      <c r="BE199" s="150"/>
      <c r="BF199" s="150"/>
      <c r="BG199" s="150"/>
      <c r="BH199" s="150"/>
    </row>
    <row r="200" spans="1:60" ht="22.5" outlineLevel="1" x14ac:dyDescent="0.2">
      <c r="A200" s="169">
        <v>65</v>
      </c>
      <c r="B200" s="170" t="s">
        <v>496</v>
      </c>
      <c r="C200" s="186" t="s">
        <v>497</v>
      </c>
      <c r="D200" s="171" t="s">
        <v>363</v>
      </c>
      <c r="E200" s="172">
        <v>4.1733099999999999</v>
      </c>
      <c r="F200" s="173"/>
      <c r="G200" s="174">
        <f>ROUND(E200*F200,2)</f>
        <v>0</v>
      </c>
      <c r="H200" s="173"/>
      <c r="I200" s="174">
        <f>ROUND(E200*H200,2)</f>
        <v>0</v>
      </c>
      <c r="J200" s="173"/>
      <c r="K200" s="174">
        <f>ROUND(E200*J200,2)</f>
        <v>0</v>
      </c>
      <c r="L200" s="174">
        <v>21</v>
      </c>
      <c r="M200" s="174">
        <f>G200*(1+L200/100)</f>
        <v>0</v>
      </c>
      <c r="N200" s="174">
        <v>0</v>
      </c>
      <c r="O200" s="174">
        <f>ROUND(E200*N200,2)</f>
        <v>0</v>
      </c>
      <c r="P200" s="174">
        <v>0</v>
      </c>
      <c r="Q200" s="174">
        <f>ROUND(E200*P200,2)</f>
        <v>0</v>
      </c>
      <c r="R200" s="174" t="s">
        <v>216</v>
      </c>
      <c r="S200" s="174" t="s">
        <v>217</v>
      </c>
      <c r="T200" s="175" t="s">
        <v>218</v>
      </c>
      <c r="U200" s="160">
        <v>0</v>
      </c>
      <c r="V200" s="160">
        <f>ROUND(E200*U200,2)</f>
        <v>0</v>
      </c>
      <c r="W200" s="160"/>
      <c r="X200" s="150"/>
      <c r="Y200" s="150"/>
      <c r="Z200" s="150"/>
      <c r="AA200" s="150"/>
      <c r="AB200" s="150"/>
      <c r="AC200" s="150"/>
      <c r="AD200" s="150"/>
      <c r="AE200" s="150"/>
      <c r="AF200" s="150"/>
      <c r="AG200" s="150" t="s">
        <v>219</v>
      </c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150"/>
      <c r="BE200" s="150"/>
      <c r="BF200" s="150"/>
      <c r="BG200" s="150"/>
      <c r="BH200" s="150"/>
    </row>
    <row r="201" spans="1:60" outlineLevel="1" x14ac:dyDescent="0.2">
      <c r="A201" s="157"/>
      <c r="B201" s="158"/>
      <c r="C201" s="201" t="s">
        <v>498</v>
      </c>
      <c r="D201" s="190"/>
      <c r="E201" s="191">
        <v>4.1733099999999999</v>
      </c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50"/>
      <c r="Y201" s="150"/>
      <c r="Z201" s="150"/>
      <c r="AA201" s="150"/>
      <c r="AB201" s="150"/>
      <c r="AC201" s="150"/>
      <c r="AD201" s="150"/>
      <c r="AE201" s="150"/>
      <c r="AF201" s="150"/>
      <c r="AG201" s="150" t="s">
        <v>264</v>
      </c>
      <c r="AH201" s="150">
        <v>0</v>
      </c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  <c r="BE201" s="150"/>
      <c r="BF201" s="150"/>
      <c r="BG201" s="150"/>
      <c r="BH201" s="150"/>
    </row>
    <row r="202" spans="1:60" ht="22.5" outlineLevel="1" x14ac:dyDescent="0.2">
      <c r="A202" s="169">
        <v>66</v>
      </c>
      <c r="B202" s="170" t="s">
        <v>423</v>
      </c>
      <c r="C202" s="186" t="s">
        <v>424</v>
      </c>
      <c r="D202" s="171" t="s">
        <v>363</v>
      </c>
      <c r="E202" s="172">
        <v>0.50336000000000003</v>
      </c>
      <c r="F202" s="173"/>
      <c r="G202" s="174">
        <f>ROUND(E202*F202,2)</f>
        <v>0</v>
      </c>
      <c r="H202" s="173"/>
      <c r="I202" s="174">
        <f>ROUND(E202*H202,2)</f>
        <v>0</v>
      </c>
      <c r="J202" s="173"/>
      <c r="K202" s="174">
        <f>ROUND(E202*J202,2)</f>
        <v>0</v>
      </c>
      <c r="L202" s="174">
        <v>21</v>
      </c>
      <c r="M202" s="174">
        <f>G202*(1+L202/100)</f>
        <v>0</v>
      </c>
      <c r="N202" s="174">
        <v>0</v>
      </c>
      <c r="O202" s="174">
        <f>ROUND(E202*N202,2)</f>
        <v>0</v>
      </c>
      <c r="P202" s="174">
        <v>0</v>
      </c>
      <c r="Q202" s="174">
        <f>ROUND(E202*P202,2)</f>
        <v>0</v>
      </c>
      <c r="R202" s="174" t="s">
        <v>216</v>
      </c>
      <c r="S202" s="174" t="s">
        <v>217</v>
      </c>
      <c r="T202" s="175" t="s">
        <v>218</v>
      </c>
      <c r="U202" s="160">
        <v>0</v>
      </c>
      <c r="V202" s="160">
        <f>ROUND(E202*U202,2)</f>
        <v>0</v>
      </c>
      <c r="W202" s="160"/>
      <c r="X202" s="150"/>
      <c r="Y202" s="150"/>
      <c r="Z202" s="150"/>
      <c r="AA202" s="150"/>
      <c r="AB202" s="150"/>
      <c r="AC202" s="150"/>
      <c r="AD202" s="150"/>
      <c r="AE202" s="150"/>
      <c r="AF202" s="150"/>
      <c r="AG202" s="150" t="s">
        <v>219</v>
      </c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</row>
    <row r="203" spans="1:60" outlineLevel="1" x14ac:dyDescent="0.2">
      <c r="A203" s="157"/>
      <c r="B203" s="158"/>
      <c r="C203" s="201" t="s">
        <v>499</v>
      </c>
      <c r="D203" s="190"/>
      <c r="E203" s="191">
        <v>0.50336000000000003</v>
      </c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50"/>
      <c r="Y203" s="150"/>
      <c r="Z203" s="150"/>
      <c r="AA203" s="150"/>
      <c r="AB203" s="150"/>
      <c r="AC203" s="150"/>
      <c r="AD203" s="150"/>
      <c r="AE203" s="150"/>
      <c r="AF203" s="150"/>
      <c r="AG203" s="150" t="s">
        <v>264</v>
      </c>
      <c r="AH203" s="150">
        <v>0</v>
      </c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  <c r="BE203" s="150"/>
      <c r="BF203" s="150"/>
      <c r="BG203" s="150"/>
      <c r="BH203" s="150"/>
    </row>
    <row r="204" spans="1:60" x14ac:dyDescent="0.2">
      <c r="A204" s="163" t="s">
        <v>211</v>
      </c>
      <c r="B204" s="164" t="s">
        <v>83</v>
      </c>
      <c r="C204" s="184" t="s">
        <v>84</v>
      </c>
      <c r="D204" s="165"/>
      <c r="E204" s="166"/>
      <c r="F204" s="167"/>
      <c r="G204" s="167">
        <f>SUMIF(AG205:AG226,"&lt;&gt;NOR",G205:G226)</f>
        <v>0</v>
      </c>
      <c r="H204" s="167"/>
      <c r="I204" s="167">
        <f>SUM(I205:I226)</f>
        <v>0</v>
      </c>
      <c r="J204" s="167"/>
      <c r="K204" s="167">
        <f>SUM(K205:K226)</f>
        <v>0</v>
      </c>
      <c r="L204" s="167"/>
      <c r="M204" s="167">
        <f>SUM(M205:M226)</f>
        <v>0</v>
      </c>
      <c r="N204" s="167"/>
      <c r="O204" s="167">
        <f>SUM(O205:O226)</f>
        <v>0</v>
      </c>
      <c r="P204" s="167"/>
      <c r="Q204" s="167">
        <f>SUM(Q205:Q226)</f>
        <v>0</v>
      </c>
      <c r="R204" s="167"/>
      <c r="S204" s="167"/>
      <c r="T204" s="168"/>
      <c r="U204" s="162"/>
      <c r="V204" s="162">
        <f>SUM(V205:V226)</f>
        <v>0</v>
      </c>
      <c r="W204" s="162"/>
      <c r="AG204" t="s">
        <v>212</v>
      </c>
    </row>
    <row r="205" spans="1:60" ht="33.75" outlineLevel="1" x14ac:dyDescent="0.2">
      <c r="A205" s="169">
        <v>67</v>
      </c>
      <c r="B205" s="170" t="s">
        <v>500</v>
      </c>
      <c r="C205" s="186" t="s">
        <v>501</v>
      </c>
      <c r="D205" s="171" t="s">
        <v>285</v>
      </c>
      <c r="E205" s="172">
        <v>13</v>
      </c>
      <c r="F205" s="173"/>
      <c r="G205" s="174">
        <f>ROUND(E205*F205,2)</f>
        <v>0</v>
      </c>
      <c r="H205" s="173"/>
      <c r="I205" s="174">
        <f>ROUND(E205*H205,2)</f>
        <v>0</v>
      </c>
      <c r="J205" s="173"/>
      <c r="K205" s="174">
        <f>ROUND(E205*J205,2)</f>
        <v>0</v>
      </c>
      <c r="L205" s="174">
        <v>21</v>
      </c>
      <c r="M205" s="174">
        <f>G205*(1+L205/100)</f>
        <v>0</v>
      </c>
      <c r="N205" s="174">
        <v>0</v>
      </c>
      <c r="O205" s="174">
        <f>ROUND(E205*N205,2)</f>
        <v>0</v>
      </c>
      <c r="P205" s="174">
        <v>0</v>
      </c>
      <c r="Q205" s="174">
        <f>ROUND(E205*P205,2)</f>
        <v>0</v>
      </c>
      <c r="R205" s="174"/>
      <c r="S205" s="174" t="s">
        <v>217</v>
      </c>
      <c r="T205" s="175" t="s">
        <v>218</v>
      </c>
      <c r="U205" s="160">
        <v>0</v>
      </c>
      <c r="V205" s="160">
        <f>ROUND(E205*U205,2)</f>
        <v>0</v>
      </c>
      <c r="W205" s="160"/>
      <c r="X205" s="150"/>
      <c r="Y205" s="150"/>
      <c r="Z205" s="150"/>
      <c r="AA205" s="150"/>
      <c r="AB205" s="150"/>
      <c r="AC205" s="150"/>
      <c r="AD205" s="150"/>
      <c r="AE205" s="150"/>
      <c r="AF205" s="150"/>
      <c r="AG205" s="150" t="s">
        <v>262</v>
      </c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</row>
    <row r="206" spans="1:60" outlineLevel="1" x14ac:dyDescent="0.2">
      <c r="A206" s="157"/>
      <c r="B206" s="158"/>
      <c r="C206" s="201" t="s">
        <v>502</v>
      </c>
      <c r="D206" s="190"/>
      <c r="E206" s="191">
        <v>13</v>
      </c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50"/>
      <c r="Y206" s="150"/>
      <c r="Z206" s="150"/>
      <c r="AA206" s="150"/>
      <c r="AB206" s="150"/>
      <c r="AC206" s="150"/>
      <c r="AD206" s="150"/>
      <c r="AE206" s="150"/>
      <c r="AF206" s="150"/>
      <c r="AG206" s="150" t="s">
        <v>264</v>
      </c>
      <c r="AH206" s="150">
        <v>0</v>
      </c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  <c r="BE206" s="150"/>
      <c r="BF206" s="150"/>
      <c r="BG206" s="150"/>
      <c r="BH206" s="150"/>
    </row>
    <row r="207" spans="1:60" ht="22.5" outlineLevel="1" x14ac:dyDescent="0.2">
      <c r="A207" s="169">
        <v>68</v>
      </c>
      <c r="B207" s="170" t="s">
        <v>503</v>
      </c>
      <c r="C207" s="186" t="s">
        <v>504</v>
      </c>
      <c r="D207" s="171" t="s">
        <v>261</v>
      </c>
      <c r="E207" s="172">
        <v>3.69</v>
      </c>
      <c r="F207" s="173"/>
      <c r="G207" s="174">
        <f>ROUND(E207*F207,2)</f>
        <v>0</v>
      </c>
      <c r="H207" s="173"/>
      <c r="I207" s="174">
        <f>ROUND(E207*H207,2)</f>
        <v>0</v>
      </c>
      <c r="J207" s="173"/>
      <c r="K207" s="174">
        <f>ROUND(E207*J207,2)</f>
        <v>0</v>
      </c>
      <c r="L207" s="174">
        <v>21</v>
      </c>
      <c r="M207" s="174">
        <f>G207*(1+L207/100)</f>
        <v>0</v>
      </c>
      <c r="N207" s="174">
        <v>0</v>
      </c>
      <c r="O207" s="174">
        <f>ROUND(E207*N207,2)</f>
        <v>0</v>
      </c>
      <c r="P207" s="174">
        <v>0</v>
      </c>
      <c r="Q207" s="174">
        <f>ROUND(E207*P207,2)</f>
        <v>0</v>
      </c>
      <c r="R207" s="174"/>
      <c r="S207" s="174" t="s">
        <v>217</v>
      </c>
      <c r="T207" s="175" t="s">
        <v>218</v>
      </c>
      <c r="U207" s="160">
        <v>0</v>
      </c>
      <c r="V207" s="160">
        <f>ROUND(E207*U207,2)</f>
        <v>0</v>
      </c>
      <c r="W207" s="160"/>
      <c r="X207" s="150"/>
      <c r="Y207" s="150"/>
      <c r="Z207" s="150"/>
      <c r="AA207" s="150"/>
      <c r="AB207" s="150"/>
      <c r="AC207" s="150"/>
      <c r="AD207" s="150"/>
      <c r="AE207" s="150"/>
      <c r="AF207" s="150"/>
      <c r="AG207" s="150" t="s">
        <v>262</v>
      </c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  <c r="BE207" s="150"/>
      <c r="BF207" s="150"/>
      <c r="BG207" s="150"/>
      <c r="BH207" s="150"/>
    </row>
    <row r="208" spans="1:60" ht="22.5" outlineLevel="1" x14ac:dyDescent="0.2">
      <c r="A208" s="157"/>
      <c r="B208" s="158"/>
      <c r="C208" s="201" t="s">
        <v>505</v>
      </c>
      <c r="D208" s="190"/>
      <c r="E208" s="191">
        <v>3.69</v>
      </c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50"/>
      <c r="Y208" s="150"/>
      <c r="Z208" s="150"/>
      <c r="AA208" s="150"/>
      <c r="AB208" s="150"/>
      <c r="AC208" s="150"/>
      <c r="AD208" s="150"/>
      <c r="AE208" s="150"/>
      <c r="AF208" s="150"/>
      <c r="AG208" s="150" t="s">
        <v>264</v>
      </c>
      <c r="AH208" s="150">
        <v>0</v>
      </c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  <c r="BE208" s="150"/>
      <c r="BF208" s="150"/>
      <c r="BG208" s="150"/>
      <c r="BH208" s="150"/>
    </row>
    <row r="209" spans="1:60" ht="22.5" outlineLevel="1" x14ac:dyDescent="0.2">
      <c r="A209" s="169">
        <v>69</v>
      </c>
      <c r="B209" s="170" t="s">
        <v>506</v>
      </c>
      <c r="C209" s="186" t="s">
        <v>507</v>
      </c>
      <c r="D209" s="171" t="s">
        <v>261</v>
      </c>
      <c r="E209" s="172">
        <v>1.548</v>
      </c>
      <c r="F209" s="173"/>
      <c r="G209" s="174">
        <f>ROUND(E209*F209,2)</f>
        <v>0</v>
      </c>
      <c r="H209" s="173"/>
      <c r="I209" s="174">
        <f>ROUND(E209*H209,2)</f>
        <v>0</v>
      </c>
      <c r="J209" s="173"/>
      <c r="K209" s="174">
        <f>ROUND(E209*J209,2)</f>
        <v>0</v>
      </c>
      <c r="L209" s="174">
        <v>21</v>
      </c>
      <c r="M209" s="174">
        <f>G209*(1+L209/100)</f>
        <v>0</v>
      </c>
      <c r="N209" s="174">
        <v>0</v>
      </c>
      <c r="O209" s="174">
        <f>ROUND(E209*N209,2)</f>
        <v>0</v>
      </c>
      <c r="P209" s="174">
        <v>0</v>
      </c>
      <c r="Q209" s="174">
        <f>ROUND(E209*P209,2)</f>
        <v>0</v>
      </c>
      <c r="R209" s="174"/>
      <c r="S209" s="174" t="s">
        <v>217</v>
      </c>
      <c r="T209" s="175" t="s">
        <v>218</v>
      </c>
      <c r="U209" s="160">
        <v>0</v>
      </c>
      <c r="V209" s="160">
        <f>ROUND(E209*U209,2)</f>
        <v>0</v>
      </c>
      <c r="W209" s="160"/>
      <c r="X209" s="150"/>
      <c r="Y209" s="150"/>
      <c r="Z209" s="150"/>
      <c r="AA209" s="150"/>
      <c r="AB209" s="150"/>
      <c r="AC209" s="150"/>
      <c r="AD209" s="150"/>
      <c r="AE209" s="150"/>
      <c r="AF209" s="150"/>
      <c r="AG209" s="150" t="s">
        <v>262</v>
      </c>
      <c r="AH209" s="150"/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50"/>
      <c r="AY209" s="150"/>
      <c r="AZ209" s="150"/>
      <c r="BA209" s="150"/>
      <c r="BB209" s="150"/>
      <c r="BC209" s="150"/>
      <c r="BD209" s="150"/>
      <c r="BE209" s="150"/>
      <c r="BF209" s="150"/>
      <c r="BG209" s="150"/>
      <c r="BH209" s="150"/>
    </row>
    <row r="210" spans="1:60" outlineLevel="1" x14ac:dyDescent="0.2">
      <c r="A210" s="157"/>
      <c r="B210" s="158"/>
      <c r="C210" s="201" t="s">
        <v>450</v>
      </c>
      <c r="D210" s="190"/>
      <c r="E210" s="191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50"/>
      <c r="Y210" s="150"/>
      <c r="Z210" s="150"/>
      <c r="AA210" s="150"/>
      <c r="AB210" s="150"/>
      <c r="AC210" s="150"/>
      <c r="AD210" s="150"/>
      <c r="AE210" s="150"/>
      <c r="AF210" s="150"/>
      <c r="AG210" s="150" t="s">
        <v>264</v>
      </c>
      <c r="AH210" s="150">
        <v>0</v>
      </c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50"/>
      <c r="AY210" s="150"/>
      <c r="AZ210" s="150"/>
      <c r="BA210" s="150"/>
      <c r="BB210" s="150"/>
      <c r="BC210" s="150"/>
      <c r="BD210" s="150"/>
      <c r="BE210" s="150"/>
      <c r="BF210" s="150"/>
      <c r="BG210" s="150"/>
      <c r="BH210" s="150"/>
    </row>
    <row r="211" spans="1:60" outlineLevel="1" x14ac:dyDescent="0.2">
      <c r="A211" s="157"/>
      <c r="B211" s="158"/>
      <c r="C211" s="201" t="s">
        <v>508</v>
      </c>
      <c r="D211" s="190"/>
      <c r="E211" s="191">
        <v>1.548</v>
      </c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50"/>
      <c r="Y211" s="150"/>
      <c r="Z211" s="150"/>
      <c r="AA211" s="150"/>
      <c r="AB211" s="150"/>
      <c r="AC211" s="150"/>
      <c r="AD211" s="150"/>
      <c r="AE211" s="150"/>
      <c r="AF211" s="150"/>
      <c r="AG211" s="150" t="s">
        <v>264</v>
      </c>
      <c r="AH211" s="150">
        <v>0</v>
      </c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50"/>
      <c r="AY211" s="150"/>
      <c r="AZ211" s="150"/>
      <c r="BA211" s="150"/>
      <c r="BB211" s="150"/>
      <c r="BC211" s="150"/>
      <c r="BD211" s="150"/>
      <c r="BE211" s="150"/>
      <c r="BF211" s="150"/>
      <c r="BG211" s="150"/>
      <c r="BH211" s="150"/>
    </row>
    <row r="212" spans="1:60" ht="33.75" outlineLevel="1" x14ac:dyDescent="0.2">
      <c r="A212" s="169">
        <v>70</v>
      </c>
      <c r="B212" s="170" t="s">
        <v>509</v>
      </c>
      <c r="C212" s="186" t="s">
        <v>510</v>
      </c>
      <c r="D212" s="171" t="s">
        <v>363</v>
      </c>
      <c r="E212" s="172">
        <v>0.65110000000000001</v>
      </c>
      <c r="F212" s="173"/>
      <c r="G212" s="174">
        <f>ROUND(E212*F212,2)</f>
        <v>0</v>
      </c>
      <c r="H212" s="173"/>
      <c r="I212" s="174">
        <f>ROUND(E212*H212,2)</f>
        <v>0</v>
      </c>
      <c r="J212" s="173"/>
      <c r="K212" s="174">
        <f>ROUND(E212*J212,2)</f>
        <v>0</v>
      </c>
      <c r="L212" s="174">
        <v>21</v>
      </c>
      <c r="M212" s="174">
        <f>G212*(1+L212/100)</f>
        <v>0</v>
      </c>
      <c r="N212" s="174">
        <v>0</v>
      </c>
      <c r="O212" s="174">
        <f>ROUND(E212*N212,2)</f>
        <v>0</v>
      </c>
      <c r="P212" s="174">
        <v>0</v>
      </c>
      <c r="Q212" s="174">
        <f>ROUND(E212*P212,2)</f>
        <v>0</v>
      </c>
      <c r="R212" s="174"/>
      <c r="S212" s="174" t="s">
        <v>217</v>
      </c>
      <c r="T212" s="175" t="s">
        <v>218</v>
      </c>
      <c r="U212" s="160">
        <v>0</v>
      </c>
      <c r="V212" s="160">
        <f>ROUND(E212*U212,2)</f>
        <v>0</v>
      </c>
      <c r="W212" s="160"/>
      <c r="X212" s="150"/>
      <c r="Y212" s="150"/>
      <c r="Z212" s="150"/>
      <c r="AA212" s="150"/>
      <c r="AB212" s="150"/>
      <c r="AC212" s="150"/>
      <c r="AD212" s="150"/>
      <c r="AE212" s="150"/>
      <c r="AF212" s="150"/>
      <c r="AG212" s="150" t="s">
        <v>262</v>
      </c>
      <c r="AH212" s="150"/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50"/>
      <c r="AZ212" s="150"/>
      <c r="BA212" s="150"/>
      <c r="BB212" s="150"/>
      <c r="BC212" s="150"/>
      <c r="BD212" s="150"/>
      <c r="BE212" s="150"/>
      <c r="BF212" s="150"/>
      <c r="BG212" s="150"/>
      <c r="BH212" s="150"/>
    </row>
    <row r="213" spans="1:60" outlineLevel="1" x14ac:dyDescent="0.2">
      <c r="A213" s="157"/>
      <c r="B213" s="158"/>
      <c r="C213" s="201" t="s">
        <v>511</v>
      </c>
      <c r="D213" s="190"/>
      <c r="E213" s="191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50"/>
      <c r="Y213" s="150"/>
      <c r="Z213" s="150"/>
      <c r="AA213" s="150"/>
      <c r="AB213" s="150"/>
      <c r="AC213" s="150"/>
      <c r="AD213" s="150"/>
      <c r="AE213" s="150"/>
      <c r="AF213" s="150"/>
      <c r="AG213" s="150" t="s">
        <v>264</v>
      </c>
      <c r="AH213" s="150">
        <v>0</v>
      </c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50"/>
      <c r="AY213" s="150"/>
      <c r="AZ213" s="150"/>
      <c r="BA213" s="150"/>
      <c r="BB213" s="150"/>
      <c r="BC213" s="150"/>
      <c r="BD213" s="150"/>
      <c r="BE213" s="150"/>
      <c r="BF213" s="150"/>
      <c r="BG213" s="150"/>
      <c r="BH213" s="150"/>
    </row>
    <row r="214" spans="1:60" outlineLevel="1" x14ac:dyDescent="0.2">
      <c r="A214" s="157"/>
      <c r="B214" s="158"/>
      <c r="C214" s="201" t="s">
        <v>512</v>
      </c>
      <c r="D214" s="190"/>
      <c r="E214" s="191">
        <v>0.31900000000000001</v>
      </c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50"/>
      <c r="Y214" s="150"/>
      <c r="Z214" s="150"/>
      <c r="AA214" s="150"/>
      <c r="AB214" s="150"/>
      <c r="AC214" s="150"/>
      <c r="AD214" s="150"/>
      <c r="AE214" s="150"/>
      <c r="AF214" s="150"/>
      <c r="AG214" s="150" t="s">
        <v>264</v>
      </c>
      <c r="AH214" s="150">
        <v>0</v>
      </c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50"/>
      <c r="AY214" s="150"/>
      <c r="AZ214" s="150"/>
      <c r="BA214" s="150"/>
      <c r="BB214" s="150"/>
      <c r="BC214" s="150"/>
      <c r="BD214" s="150"/>
      <c r="BE214" s="150"/>
      <c r="BF214" s="150"/>
      <c r="BG214" s="150"/>
      <c r="BH214" s="150"/>
    </row>
    <row r="215" spans="1:60" ht="22.5" outlineLevel="1" x14ac:dyDescent="0.2">
      <c r="A215" s="157"/>
      <c r="B215" s="158"/>
      <c r="C215" s="201" t="s">
        <v>513</v>
      </c>
      <c r="D215" s="190"/>
      <c r="E215" s="191">
        <v>0.33210000000000001</v>
      </c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50"/>
      <c r="Y215" s="150"/>
      <c r="Z215" s="150"/>
      <c r="AA215" s="150"/>
      <c r="AB215" s="150"/>
      <c r="AC215" s="150"/>
      <c r="AD215" s="150"/>
      <c r="AE215" s="150"/>
      <c r="AF215" s="150"/>
      <c r="AG215" s="150" t="s">
        <v>264</v>
      </c>
      <c r="AH215" s="150">
        <v>0</v>
      </c>
      <c r="AI215" s="150"/>
      <c r="AJ215" s="150"/>
      <c r="AK215" s="150"/>
      <c r="AL215" s="150"/>
      <c r="AM215" s="150"/>
      <c r="AN215" s="150"/>
      <c r="AO215" s="150"/>
      <c r="AP215" s="150"/>
      <c r="AQ215" s="150"/>
      <c r="AR215" s="150"/>
      <c r="AS215" s="150"/>
      <c r="AT215" s="150"/>
      <c r="AU215" s="150"/>
      <c r="AV215" s="150"/>
      <c r="AW215" s="150"/>
      <c r="AX215" s="150"/>
      <c r="AY215" s="150"/>
      <c r="AZ215" s="150"/>
      <c r="BA215" s="150"/>
      <c r="BB215" s="150"/>
      <c r="BC215" s="150"/>
      <c r="BD215" s="150"/>
      <c r="BE215" s="150"/>
      <c r="BF215" s="150"/>
      <c r="BG215" s="150"/>
      <c r="BH215" s="150"/>
    </row>
    <row r="216" spans="1:60" ht="22.5" outlineLevel="1" x14ac:dyDescent="0.2">
      <c r="A216" s="169">
        <v>71</v>
      </c>
      <c r="B216" s="170" t="s">
        <v>514</v>
      </c>
      <c r="C216" s="186" t="s">
        <v>515</v>
      </c>
      <c r="D216" s="171" t="s">
        <v>285</v>
      </c>
      <c r="E216" s="172">
        <v>7.74</v>
      </c>
      <c r="F216" s="173"/>
      <c r="G216" s="174">
        <f>ROUND(E216*F216,2)</f>
        <v>0</v>
      </c>
      <c r="H216" s="173"/>
      <c r="I216" s="174">
        <f>ROUND(E216*H216,2)</f>
        <v>0</v>
      </c>
      <c r="J216" s="173"/>
      <c r="K216" s="174">
        <f>ROUND(E216*J216,2)</f>
        <v>0</v>
      </c>
      <c r="L216" s="174">
        <v>21</v>
      </c>
      <c r="M216" s="174">
        <f>G216*(1+L216/100)</f>
        <v>0</v>
      </c>
      <c r="N216" s="174">
        <v>0</v>
      </c>
      <c r="O216" s="174">
        <f>ROUND(E216*N216,2)</f>
        <v>0</v>
      </c>
      <c r="P216" s="174">
        <v>0</v>
      </c>
      <c r="Q216" s="174">
        <f>ROUND(E216*P216,2)</f>
        <v>0</v>
      </c>
      <c r="R216" s="174"/>
      <c r="S216" s="174" t="s">
        <v>217</v>
      </c>
      <c r="T216" s="175" t="s">
        <v>218</v>
      </c>
      <c r="U216" s="160">
        <v>0</v>
      </c>
      <c r="V216" s="160">
        <f>ROUND(E216*U216,2)</f>
        <v>0</v>
      </c>
      <c r="W216" s="160"/>
      <c r="X216" s="150"/>
      <c r="Y216" s="150"/>
      <c r="Z216" s="150"/>
      <c r="AA216" s="150"/>
      <c r="AB216" s="150"/>
      <c r="AC216" s="150"/>
      <c r="AD216" s="150"/>
      <c r="AE216" s="150"/>
      <c r="AF216" s="150"/>
      <c r="AG216" s="150" t="s">
        <v>262</v>
      </c>
      <c r="AH216" s="150"/>
      <c r="AI216" s="150"/>
      <c r="AJ216" s="150"/>
      <c r="AK216" s="150"/>
      <c r="AL216" s="150"/>
      <c r="AM216" s="150"/>
      <c r="AN216" s="150"/>
      <c r="AO216" s="150"/>
      <c r="AP216" s="150"/>
      <c r="AQ216" s="150"/>
      <c r="AR216" s="150"/>
      <c r="AS216" s="150"/>
      <c r="AT216" s="150"/>
      <c r="AU216" s="150"/>
      <c r="AV216" s="150"/>
      <c r="AW216" s="150"/>
      <c r="AX216" s="150"/>
      <c r="AY216" s="150"/>
      <c r="AZ216" s="150"/>
      <c r="BA216" s="150"/>
      <c r="BB216" s="150"/>
      <c r="BC216" s="150"/>
      <c r="BD216" s="150"/>
      <c r="BE216" s="150"/>
      <c r="BF216" s="150"/>
      <c r="BG216" s="150"/>
      <c r="BH216" s="150"/>
    </row>
    <row r="217" spans="1:60" outlineLevel="1" x14ac:dyDescent="0.2">
      <c r="A217" s="157"/>
      <c r="B217" s="158"/>
      <c r="C217" s="201" t="s">
        <v>450</v>
      </c>
      <c r="D217" s="190"/>
      <c r="E217" s="191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50"/>
      <c r="Y217" s="150"/>
      <c r="Z217" s="150"/>
      <c r="AA217" s="150"/>
      <c r="AB217" s="150"/>
      <c r="AC217" s="150"/>
      <c r="AD217" s="150"/>
      <c r="AE217" s="150"/>
      <c r="AF217" s="150"/>
      <c r="AG217" s="150" t="s">
        <v>264</v>
      </c>
      <c r="AH217" s="150">
        <v>0</v>
      </c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  <c r="AS217" s="150"/>
      <c r="AT217" s="150"/>
      <c r="AU217" s="150"/>
      <c r="AV217" s="150"/>
      <c r="AW217" s="150"/>
      <c r="AX217" s="150"/>
      <c r="AY217" s="150"/>
      <c r="AZ217" s="150"/>
      <c r="BA217" s="150"/>
      <c r="BB217" s="150"/>
      <c r="BC217" s="150"/>
      <c r="BD217" s="150"/>
      <c r="BE217" s="150"/>
      <c r="BF217" s="150"/>
      <c r="BG217" s="150"/>
      <c r="BH217" s="150"/>
    </row>
    <row r="218" spans="1:60" outlineLevel="1" x14ac:dyDescent="0.2">
      <c r="A218" s="157"/>
      <c r="B218" s="158"/>
      <c r="C218" s="201" t="s">
        <v>516</v>
      </c>
      <c r="D218" s="190"/>
      <c r="E218" s="191">
        <v>7.74</v>
      </c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50"/>
      <c r="Y218" s="150"/>
      <c r="Z218" s="150"/>
      <c r="AA218" s="150"/>
      <c r="AB218" s="150"/>
      <c r="AC218" s="150"/>
      <c r="AD218" s="150"/>
      <c r="AE218" s="150"/>
      <c r="AF218" s="150"/>
      <c r="AG218" s="150" t="s">
        <v>264</v>
      </c>
      <c r="AH218" s="150">
        <v>0</v>
      </c>
      <c r="AI218" s="150"/>
      <c r="AJ218" s="150"/>
      <c r="AK218" s="150"/>
      <c r="AL218" s="150"/>
      <c r="AM218" s="150"/>
      <c r="AN218" s="150"/>
      <c r="AO218" s="150"/>
      <c r="AP218" s="150"/>
      <c r="AQ218" s="150"/>
      <c r="AR218" s="150"/>
      <c r="AS218" s="150"/>
      <c r="AT218" s="150"/>
      <c r="AU218" s="150"/>
      <c r="AV218" s="150"/>
      <c r="AW218" s="150"/>
      <c r="AX218" s="150"/>
      <c r="AY218" s="150"/>
      <c r="AZ218" s="150"/>
      <c r="BA218" s="150"/>
      <c r="BB218" s="150"/>
      <c r="BC218" s="150"/>
      <c r="BD218" s="150"/>
      <c r="BE218" s="150"/>
      <c r="BF218" s="150"/>
      <c r="BG218" s="150"/>
      <c r="BH218" s="150"/>
    </row>
    <row r="219" spans="1:60" ht="22.5" outlineLevel="1" x14ac:dyDescent="0.2">
      <c r="A219" s="176">
        <v>72</v>
      </c>
      <c r="B219" s="177" t="s">
        <v>517</v>
      </c>
      <c r="C219" s="185" t="s">
        <v>518</v>
      </c>
      <c r="D219" s="178" t="s">
        <v>285</v>
      </c>
      <c r="E219" s="179">
        <v>7.74</v>
      </c>
      <c r="F219" s="180"/>
      <c r="G219" s="181">
        <f>ROUND(E219*F219,2)</f>
        <v>0</v>
      </c>
      <c r="H219" s="180"/>
      <c r="I219" s="181">
        <f>ROUND(E219*H219,2)</f>
        <v>0</v>
      </c>
      <c r="J219" s="180"/>
      <c r="K219" s="181">
        <f>ROUND(E219*J219,2)</f>
        <v>0</v>
      </c>
      <c r="L219" s="181">
        <v>21</v>
      </c>
      <c r="M219" s="181">
        <f>G219*(1+L219/100)</f>
        <v>0</v>
      </c>
      <c r="N219" s="181">
        <v>0</v>
      </c>
      <c r="O219" s="181">
        <f>ROUND(E219*N219,2)</f>
        <v>0</v>
      </c>
      <c r="P219" s="181">
        <v>0</v>
      </c>
      <c r="Q219" s="181">
        <f>ROUND(E219*P219,2)</f>
        <v>0</v>
      </c>
      <c r="R219" s="181"/>
      <c r="S219" s="181" t="s">
        <v>217</v>
      </c>
      <c r="T219" s="182" t="s">
        <v>218</v>
      </c>
      <c r="U219" s="160">
        <v>0</v>
      </c>
      <c r="V219" s="160">
        <f>ROUND(E219*U219,2)</f>
        <v>0</v>
      </c>
      <c r="W219" s="160"/>
      <c r="X219" s="150"/>
      <c r="Y219" s="150"/>
      <c r="Z219" s="150"/>
      <c r="AA219" s="150"/>
      <c r="AB219" s="150"/>
      <c r="AC219" s="150"/>
      <c r="AD219" s="150"/>
      <c r="AE219" s="150"/>
      <c r="AF219" s="150"/>
      <c r="AG219" s="150" t="s">
        <v>262</v>
      </c>
      <c r="AH219" s="150"/>
      <c r="AI219" s="150"/>
      <c r="AJ219" s="150"/>
      <c r="AK219" s="150"/>
      <c r="AL219" s="150"/>
      <c r="AM219" s="150"/>
      <c r="AN219" s="150"/>
      <c r="AO219" s="150"/>
      <c r="AP219" s="150"/>
      <c r="AQ219" s="150"/>
      <c r="AR219" s="150"/>
      <c r="AS219" s="150"/>
      <c r="AT219" s="150"/>
      <c r="AU219" s="150"/>
      <c r="AV219" s="150"/>
      <c r="AW219" s="150"/>
      <c r="AX219" s="150"/>
      <c r="AY219" s="150"/>
      <c r="AZ219" s="150"/>
      <c r="BA219" s="150"/>
      <c r="BB219" s="150"/>
      <c r="BC219" s="150"/>
      <c r="BD219" s="150"/>
      <c r="BE219" s="150"/>
      <c r="BF219" s="150"/>
      <c r="BG219" s="150"/>
      <c r="BH219" s="150"/>
    </row>
    <row r="220" spans="1:60" outlineLevel="1" x14ac:dyDescent="0.2">
      <c r="A220" s="169">
        <v>73</v>
      </c>
      <c r="B220" s="170" t="s">
        <v>519</v>
      </c>
      <c r="C220" s="186" t="s">
        <v>520</v>
      </c>
      <c r="D220" s="171" t="s">
        <v>291</v>
      </c>
      <c r="E220" s="172">
        <v>36</v>
      </c>
      <c r="F220" s="173"/>
      <c r="G220" s="174">
        <f>ROUND(E220*F220,2)</f>
        <v>0</v>
      </c>
      <c r="H220" s="173"/>
      <c r="I220" s="174">
        <f>ROUND(E220*H220,2)</f>
        <v>0</v>
      </c>
      <c r="J220" s="173"/>
      <c r="K220" s="174">
        <f>ROUND(E220*J220,2)</f>
        <v>0</v>
      </c>
      <c r="L220" s="174">
        <v>21</v>
      </c>
      <c r="M220" s="174">
        <f>G220*(1+L220/100)</f>
        <v>0</v>
      </c>
      <c r="N220" s="174">
        <v>0</v>
      </c>
      <c r="O220" s="174">
        <f>ROUND(E220*N220,2)</f>
        <v>0</v>
      </c>
      <c r="P220" s="174">
        <v>0</v>
      </c>
      <c r="Q220" s="174">
        <f>ROUND(E220*P220,2)</f>
        <v>0</v>
      </c>
      <c r="R220" s="174"/>
      <c r="S220" s="174" t="s">
        <v>217</v>
      </c>
      <c r="T220" s="175" t="s">
        <v>218</v>
      </c>
      <c r="U220" s="160">
        <v>0</v>
      </c>
      <c r="V220" s="160">
        <f>ROUND(E220*U220,2)</f>
        <v>0</v>
      </c>
      <c r="W220" s="160"/>
      <c r="X220" s="150"/>
      <c r="Y220" s="150"/>
      <c r="Z220" s="150"/>
      <c r="AA220" s="150"/>
      <c r="AB220" s="150"/>
      <c r="AC220" s="150"/>
      <c r="AD220" s="150"/>
      <c r="AE220" s="150"/>
      <c r="AF220" s="150"/>
      <c r="AG220" s="150" t="s">
        <v>262</v>
      </c>
      <c r="AH220" s="150"/>
      <c r="AI220" s="150"/>
      <c r="AJ220" s="150"/>
      <c r="AK220" s="150"/>
      <c r="AL220" s="150"/>
      <c r="AM220" s="150"/>
      <c r="AN220" s="150"/>
      <c r="AO220" s="150"/>
      <c r="AP220" s="150"/>
      <c r="AQ220" s="150"/>
      <c r="AR220" s="150"/>
      <c r="AS220" s="150"/>
      <c r="AT220" s="150"/>
      <c r="AU220" s="150"/>
      <c r="AV220" s="150"/>
      <c r="AW220" s="150"/>
      <c r="AX220" s="150"/>
      <c r="AY220" s="150"/>
      <c r="AZ220" s="150"/>
      <c r="BA220" s="150"/>
      <c r="BB220" s="150"/>
      <c r="BC220" s="150"/>
      <c r="BD220" s="150"/>
      <c r="BE220" s="150"/>
      <c r="BF220" s="150"/>
      <c r="BG220" s="150"/>
      <c r="BH220" s="150"/>
    </row>
    <row r="221" spans="1:60" outlineLevel="1" x14ac:dyDescent="0.2">
      <c r="A221" s="157"/>
      <c r="B221" s="158"/>
      <c r="C221" s="201" t="s">
        <v>521</v>
      </c>
      <c r="D221" s="190"/>
      <c r="E221" s="191">
        <v>36</v>
      </c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50"/>
      <c r="Y221" s="150"/>
      <c r="Z221" s="150"/>
      <c r="AA221" s="150"/>
      <c r="AB221" s="150"/>
      <c r="AC221" s="150"/>
      <c r="AD221" s="150"/>
      <c r="AE221" s="150"/>
      <c r="AF221" s="150"/>
      <c r="AG221" s="150" t="s">
        <v>264</v>
      </c>
      <c r="AH221" s="150">
        <v>0</v>
      </c>
      <c r="AI221" s="150"/>
      <c r="AJ221" s="150"/>
      <c r="AK221" s="150"/>
      <c r="AL221" s="150"/>
      <c r="AM221" s="150"/>
      <c r="AN221" s="150"/>
      <c r="AO221" s="150"/>
      <c r="AP221" s="150"/>
      <c r="AQ221" s="150"/>
      <c r="AR221" s="150"/>
      <c r="AS221" s="150"/>
      <c r="AT221" s="150"/>
      <c r="AU221" s="150"/>
      <c r="AV221" s="150"/>
      <c r="AW221" s="150"/>
      <c r="AX221" s="150"/>
      <c r="AY221" s="150"/>
      <c r="AZ221" s="150"/>
      <c r="BA221" s="150"/>
      <c r="BB221" s="150"/>
      <c r="BC221" s="150"/>
      <c r="BD221" s="150"/>
      <c r="BE221" s="150"/>
      <c r="BF221" s="150"/>
      <c r="BG221" s="150"/>
      <c r="BH221" s="150"/>
    </row>
    <row r="222" spans="1:60" ht="22.5" outlineLevel="1" x14ac:dyDescent="0.2">
      <c r="A222" s="169">
        <v>74</v>
      </c>
      <c r="B222" s="170" t="s">
        <v>522</v>
      </c>
      <c r="C222" s="186" t="s">
        <v>523</v>
      </c>
      <c r="D222" s="171" t="s">
        <v>285</v>
      </c>
      <c r="E222" s="172">
        <v>5.76</v>
      </c>
      <c r="F222" s="173"/>
      <c r="G222" s="174">
        <f>ROUND(E222*F222,2)</f>
        <v>0</v>
      </c>
      <c r="H222" s="173"/>
      <c r="I222" s="174">
        <f>ROUND(E222*H222,2)</f>
        <v>0</v>
      </c>
      <c r="J222" s="173"/>
      <c r="K222" s="174">
        <f>ROUND(E222*J222,2)</f>
        <v>0</v>
      </c>
      <c r="L222" s="174">
        <v>21</v>
      </c>
      <c r="M222" s="174">
        <f>G222*(1+L222/100)</f>
        <v>0</v>
      </c>
      <c r="N222" s="174">
        <v>0</v>
      </c>
      <c r="O222" s="174">
        <f>ROUND(E222*N222,2)</f>
        <v>0</v>
      </c>
      <c r="P222" s="174">
        <v>0</v>
      </c>
      <c r="Q222" s="174">
        <f>ROUND(E222*P222,2)</f>
        <v>0</v>
      </c>
      <c r="R222" s="174"/>
      <c r="S222" s="174" t="s">
        <v>217</v>
      </c>
      <c r="T222" s="175" t="s">
        <v>218</v>
      </c>
      <c r="U222" s="160">
        <v>0</v>
      </c>
      <c r="V222" s="160">
        <f>ROUND(E222*U222,2)</f>
        <v>0</v>
      </c>
      <c r="W222" s="160"/>
      <c r="X222" s="150"/>
      <c r="Y222" s="150"/>
      <c r="Z222" s="150"/>
      <c r="AA222" s="150"/>
      <c r="AB222" s="150"/>
      <c r="AC222" s="150"/>
      <c r="AD222" s="150"/>
      <c r="AE222" s="150"/>
      <c r="AF222" s="150"/>
      <c r="AG222" s="150" t="s">
        <v>262</v>
      </c>
      <c r="AH222" s="150"/>
      <c r="AI222" s="150"/>
      <c r="AJ222" s="150"/>
      <c r="AK222" s="150"/>
      <c r="AL222" s="150"/>
      <c r="AM222" s="150"/>
      <c r="AN222" s="150"/>
      <c r="AO222" s="150"/>
      <c r="AP222" s="150"/>
      <c r="AQ222" s="150"/>
      <c r="AR222" s="150"/>
      <c r="AS222" s="150"/>
      <c r="AT222" s="150"/>
      <c r="AU222" s="150"/>
      <c r="AV222" s="150"/>
      <c r="AW222" s="150"/>
      <c r="AX222" s="150"/>
      <c r="AY222" s="150"/>
      <c r="AZ222" s="150"/>
      <c r="BA222" s="150"/>
      <c r="BB222" s="150"/>
      <c r="BC222" s="150"/>
      <c r="BD222" s="150"/>
      <c r="BE222" s="150"/>
      <c r="BF222" s="150"/>
      <c r="BG222" s="150"/>
      <c r="BH222" s="150"/>
    </row>
    <row r="223" spans="1:60" outlineLevel="1" x14ac:dyDescent="0.2">
      <c r="A223" s="157"/>
      <c r="B223" s="158"/>
      <c r="C223" s="201" t="s">
        <v>524</v>
      </c>
      <c r="D223" s="190"/>
      <c r="E223" s="191">
        <v>5.76</v>
      </c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50"/>
      <c r="Y223" s="150"/>
      <c r="Z223" s="150"/>
      <c r="AA223" s="150"/>
      <c r="AB223" s="150"/>
      <c r="AC223" s="150"/>
      <c r="AD223" s="150"/>
      <c r="AE223" s="150"/>
      <c r="AF223" s="150"/>
      <c r="AG223" s="150" t="s">
        <v>264</v>
      </c>
      <c r="AH223" s="150">
        <v>0</v>
      </c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50"/>
      <c r="AY223" s="150"/>
      <c r="AZ223" s="150"/>
      <c r="BA223" s="150"/>
      <c r="BB223" s="150"/>
      <c r="BC223" s="150"/>
      <c r="BD223" s="150"/>
      <c r="BE223" s="150"/>
      <c r="BF223" s="150"/>
      <c r="BG223" s="150"/>
      <c r="BH223" s="150"/>
    </row>
    <row r="224" spans="1:60" ht="22.5" outlineLevel="1" x14ac:dyDescent="0.2">
      <c r="A224" s="176">
        <v>75</v>
      </c>
      <c r="B224" s="177" t="s">
        <v>525</v>
      </c>
      <c r="C224" s="185" t="s">
        <v>526</v>
      </c>
      <c r="D224" s="178" t="s">
        <v>285</v>
      </c>
      <c r="E224" s="179">
        <v>5.76</v>
      </c>
      <c r="F224" s="180"/>
      <c r="G224" s="181">
        <f>ROUND(E224*F224,2)</f>
        <v>0</v>
      </c>
      <c r="H224" s="180"/>
      <c r="I224" s="181">
        <f>ROUND(E224*H224,2)</f>
        <v>0</v>
      </c>
      <c r="J224" s="180"/>
      <c r="K224" s="181">
        <f>ROUND(E224*J224,2)</f>
        <v>0</v>
      </c>
      <c r="L224" s="181">
        <v>21</v>
      </c>
      <c r="M224" s="181">
        <f>G224*(1+L224/100)</f>
        <v>0</v>
      </c>
      <c r="N224" s="181">
        <v>0</v>
      </c>
      <c r="O224" s="181">
        <f>ROUND(E224*N224,2)</f>
        <v>0</v>
      </c>
      <c r="P224" s="181">
        <v>0</v>
      </c>
      <c r="Q224" s="181">
        <f>ROUND(E224*P224,2)</f>
        <v>0</v>
      </c>
      <c r="R224" s="181"/>
      <c r="S224" s="181" t="s">
        <v>217</v>
      </c>
      <c r="T224" s="182" t="s">
        <v>218</v>
      </c>
      <c r="U224" s="160">
        <v>0</v>
      </c>
      <c r="V224" s="160">
        <f>ROUND(E224*U224,2)</f>
        <v>0</v>
      </c>
      <c r="W224" s="160"/>
      <c r="X224" s="150"/>
      <c r="Y224" s="150"/>
      <c r="Z224" s="150"/>
      <c r="AA224" s="150"/>
      <c r="AB224" s="150"/>
      <c r="AC224" s="150"/>
      <c r="AD224" s="150"/>
      <c r="AE224" s="150"/>
      <c r="AF224" s="150"/>
      <c r="AG224" s="150" t="s">
        <v>262</v>
      </c>
      <c r="AH224" s="150"/>
      <c r="AI224" s="150"/>
      <c r="AJ224" s="150"/>
      <c r="AK224" s="150"/>
      <c r="AL224" s="150"/>
      <c r="AM224" s="150"/>
      <c r="AN224" s="150"/>
      <c r="AO224" s="150"/>
      <c r="AP224" s="150"/>
      <c r="AQ224" s="150"/>
      <c r="AR224" s="150"/>
      <c r="AS224" s="150"/>
      <c r="AT224" s="150"/>
      <c r="AU224" s="150"/>
      <c r="AV224" s="150"/>
      <c r="AW224" s="150"/>
      <c r="AX224" s="150"/>
      <c r="AY224" s="150"/>
      <c r="AZ224" s="150"/>
      <c r="BA224" s="150"/>
      <c r="BB224" s="150"/>
      <c r="BC224" s="150"/>
      <c r="BD224" s="150"/>
      <c r="BE224" s="150"/>
      <c r="BF224" s="150"/>
      <c r="BG224" s="150"/>
      <c r="BH224" s="150"/>
    </row>
    <row r="225" spans="1:60" ht="56.25" outlineLevel="1" x14ac:dyDescent="0.2">
      <c r="A225" s="169">
        <v>76</v>
      </c>
      <c r="B225" s="170" t="s">
        <v>527</v>
      </c>
      <c r="C225" s="186" t="s">
        <v>528</v>
      </c>
      <c r="D225" s="171" t="s">
        <v>298</v>
      </c>
      <c r="E225" s="172">
        <v>20</v>
      </c>
      <c r="F225" s="173"/>
      <c r="G225" s="174">
        <f>ROUND(E225*F225,2)</f>
        <v>0</v>
      </c>
      <c r="H225" s="173"/>
      <c r="I225" s="174">
        <f>ROUND(E225*H225,2)</f>
        <v>0</v>
      </c>
      <c r="J225" s="173"/>
      <c r="K225" s="174">
        <f>ROUND(E225*J225,2)</f>
        <v>0</v>
      </c>
      <c r="L225" s="174">
        <v>21</v>
      </c>
      <c r="M225" s="174">
        <f>G225*(1+L225/100)</f>
        <v>0</v>
      </c>
      <c r="N225" s="174">
        <v>0</v>
      </c>
      <c r="O225" s="174">
        <f>ROUND(E225*N225,2)</f>
        <v>0</v>
      </c>
      <c r="P225" s="174">
        <v>0</v>
      </c>
      <c r="Q225" s="174">
        <f>ROUND(E225*P225,2)</f>
        <v>0</v>
      </c>
      <c r="R225" s="174"/>
      <c r="S225" s="174" t="s">
        <v>217</v>
      </c>
      <c r="T225" s="175" t="s">
        <v>218</v>
      </c>
      <c r="U225" s="160">
        <v>0</v>
      </c>
      <c r="V225" s="160">
        <f>ROUND(E225*U225,2)</f>
        <v>0</v>
      </c>
      <c r="W225" s="160"/>
      <c r="X225" s="150"/>
      <c r="Y225" s="150"/>
      <c r="Z225" s="150"/>
      <c r="AA225" s="150"/>
      <c r="AB225" s="150"/>
      <c r="AC225" s="150"/>
      <c r="AD225" s="150"/>
      <c r="AE225" s="150"/>
      <c r="AF225" s="150"/>
      <c r="AG225" s="150" t="s">
        <v>279</v>
      </c>
      <c r="AH225" s="150"/>
      <c r="AI225" s="150"/>
      <c r="AJ225" s="150"/>
      <c r="AK225" s="150"/>
      <c r="AL225" s="150"/>
      <c r="AM225" s="150"/>
      <c r="AN225" s="150"/>
      <c r="AO225" s="150"/>
      <c r="AP225" s="150"/>
      <c r="AQ225" s="150"/>
      <c r="AR225" s="150"/>
      <c r="AS225" s="150"/>
      <c r="AT225" s="150"/>
      <c r="AU225" s="150"/>
      <c r="AV225" s="150"/>
      <c r="AW225" s="150"/>
      <c r="AX225" s="150"/>
      <c r="AY225" s="150"/>
      <c r="AZ225" s="150"/>
      <c r="BA225" s="150"/>
      <c r="BB225" s="150"/>
      <c r="BC225" s="150"/>
      <c r="BD225" s="150"/>
      <c r="BE225" s="150"/>
      <c r="BF225" s="150"/>
      <c r="BG225" s="150"/>
      <c r="BH225" s="150"/>
    </row>
    <row r="226" spans="1:60" ht="22.5" outlineLevel="1" x14ac:dyDescent="0.2">
      <c r="A226" s="157"/>
      <c r="B226" s="158"/>
      <c r="C226" s="201" t="s">
        <v>529</v>
      </c>
      <c r="D226" s="190"/>
      <c r="E226" s="191">
        <v>20</v>
      </c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50"/>
      <c r="Y226" s="150"/>
      <c r="Z226" s="150"/>
      <c r="AA226" s="150"/>
      <c r="AB226" s="150"/>
      <c r="AC226" s="150"/>
      <c r="AD226" s="150"/>
      <c r="AE226" s="150"/>
      <c r="AF226" s="150"/>
      <c r="AG226" s="150" t="s">
        <v>264</v>
      </c>
      <c r="AH226" s="150">
        <v>0</v>
      </c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50"/>
      <c r="AY226" s="150"/>
      <c r="AZ226" s="150"/>
      <c r="BA226" s="150"/>
      <c r="BB226" s="150"/>
      <c r="BC226" s="150"/>
      <c r="BD226" s="150"/>
      <c r="BE226" s="150"/>
      <c r="BF226" s="150"/>
      <c r="BG226" s="150"/>
      <c r="BH226" s="150"/>
    </row>
    <row r="227" spans="1:60" x14ac:dyDescent="0.2">
      <c r="A227" s="163" t="s">
        <v>211</v>
      </c>
      <c r="B227" s="164" t="s">
        <v>85</v>
      </c>
      <c r="C227" s="184" t="s">
        <v>86</v>
      </c>
      <c r="D227" s="165"/>
      <c r="E227" s="166"/>
      <c r="F227" s="167"/>
      <c r="G227" s="167">
        <f>SUMIF(AG228:AG305,"&lt;&gt;NOR",G228:G305)</f>
        <v>0</v>
      </c>
      <c r="H227" s="167"/>
      <c r="I227" s="167">
        <f>SUM(I228:I305)</f>
        <v>0</v>
      </c>
      <c r="J227" s="167"/>
      <c r="K227" s="167">
        <f>SUM(K228:K305)</f>
        <v>0</v>
      </c>
      <c r="L227" s="167"/>
      <c r="M227" s="167">
        <f>SUM(M228:M305)</f>
        <v>0</v>
      </c>
      <c r="N227" s="167"/>
      <c r="O227" s="167">
        <f>SUM(O228:O305)</f>
        <v>0</v>
      </c>
      <c r="P227" s="167"/>
      <c r="Q227" s="167">
        <f>SUM(Q228:Q305)</f>
        <v>0</v>
      </c>
      <c r="R227" s="167"/>
      <c r="S227" s="167"/>
      <c r="T227" s="168"/>
      <c r="U227" s="162"/>
      <c r="V227" s="162">
        <f>SUM(V228:V305)</f>
        <v>0</v>
      </c>
      <c r="W227" s="162"/>
      <c r="AG227" t="s">
        <v>212</v>
      </c>
    </row>
    <row r="228" spans="1:60" ht="45" outlineLevel="1" x14ac:dyDescent="0.2">
      <c r="A228" s="169">
        <v>77</v>
      </c>
      <c r="B228" s="170" t="s">
        <v>530</v>
      </c>
      <c r="C228" s="186" t="s">
        <v>531</v>
      </c>
      <c r="D228" s="171" t="s">
        <v>285</v>
      </c>
      <c r="E228" s="172">
        <v>39</v>
      </c>
      <c r="F228" s="173"/>
      <c r="G228" s="174">
        <f>ROUND(E228*F228,2)</f>
        <v>0</v>
      </c>
      <c r="H228" s="173"/>
      <c r="I228" s="174">
        <f>ROUND(E228*H228,2)</f>
        <v>0</v>
      </c>
      <c r="J228" s="173"/>
      <c r="K228" s="174">
        <f>ROUND(E228*J228,2)</f>
        <v>0</v>
      </c>
      <c r="L228" s="174">
        <v>21</v>
      </c>
      <c r="M228" s="174">
        <f>G228*(1+L228/100)</f>
        <v>0</v>
      </c>
      <c r="N228" s="174">
        <v>0</v>
      </c>
      <c r="O228" s="174">
        <f>ROUND(E228*N228,2)</f>
        <v>0</v>
      </c>
      <c r="P228" s="174">
        <v>0</v>
      </c>
      <c r="Q228" s="174">
        <f>ROUND(E228*P228,2)</f>
        <v>0</v>
      </c>
      <c r="R228" s="174"/>
      <c r="S228" s="174" t="s">
        <v>217</v>
      </c>
      <c r="T228" s="175" t="s">
        <v>218</v>
      </c>
      <c r="U228" s="160">
        <v>0</v>
      </c>
      <c r="V228" s="160">
        <f>ROUND(E228*U228,2)</f>
        <v>0</v>
      </c>
      <c r="W228" s="160"/>
      <c r="X228" s="150"/>
      <c r="Y228" s="150"/>
      <c r="Z228" s="150"/>
      <c r="AA228" s="150"/>
      <c r="AB228" s="150"/>
      <c r="AC228" s="150"/>
      <c r="AD228" s="150"/>
      <c r="AE228" s="150"/>
      <c r="AF228" s="150"/>
      <c r="AG228" s="150" t="s">
        <v>262</v>
      </c>
      <c r="AH228" s="150"/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50"/>
      <c r="AY228" s="150"/>
      <c r="AZ228" s="150"/>
      <c r="BA228" s="150"/>
      <c r="BB228" s="150"/>
      <c r="BC228" s="150"/>
      <c r="BD228" s="150"/>
      <c r="BE228" s="150"/>
      <c r="BF228" s="150"/>
      <c r="BG228" s="150"/>
      <c r="BH228" s="150"/>
    </row>
    <row r="229" spans="1:60" outlineLevel="1" x14ac:dyDescent="0.2">
      <c r="A229" s="157"/>
      <c r="B229" s="158"/>
      <c r="C229" s="201" t="s">
        <v>532</v>
      </c>
      <c r="D229" s="190"/>
      <c r="E229" s="191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50"/>
      <c r="Y229" s="150"/>
      <c r="Z229" s="150"/>
      <c r="AA229" s="150"/>
      <c r="AB229" s="150"/>
      <c r="AC229" s="150"/>
      <c r="AD229" s="150"/>
      <c r="AE229" s="150"/>
      <c r="AF229" s="150"/>
      <c r="AG229" s="150" t="s">
        <v>264</v>
      </c>
      <c r="AH229" s="150">
        <v>0</v>
      </c>
      <c r="AI229" s="150"/>
      <c r="AJ229" s="150"/>
      <c r="AK229" s="150"/>
      <c r="AL229" s="150"/>
      <c r="AM229" s="150"/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</row>
    <row r="230" spans="1:60" outlineLevel="1" x14ac:dyDescent="0.2">
      <c r="A230" s="157"/>
      <c r="B230" s="158"/>
      <c r="C230" s="201" t="s">
        <v>533</v>
      </c>
      <c r="D230" s="190"/>
      <c r="E230" s="191">
        <v>11.5</v>
      </c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50"/>
      <c r="Y230" s="150"/>
      <c r="Z230" s="150"/>
      <c r="AA230" s="150"/>
      <c r="AB230" s="150"/>
      <c r="AC230" s="150"/>
      <c r="AD230" s="150"/>
      <c r="AE230" s="150"/>
      <c r="AF230" s="150"/>
      <c r="AG230" s="150" t="s">
        <v>264</v>
      </c>
      <c r="AH230" s="150">
        <v>0</v>
      </c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50"/>
      <c r="AY230" s="150"/>
      <c r="AZ230" s="150"/>
      <c r="BA230" s="150"/>
      <c r="BB230" s="150"/>
      <c r="BC230" s="150"/>
      <c r="BD230" s="150"/>
      <c r="BE230" s="150"/>
      <c r="BF230" s="150"/>
      <c r="BG230" s="150"/>
      <c r="BH230" s="150"/>
    </row>
    <row r="231" spans="1:60" outlineLevel="1" x14ac:dyDescent="0.2">
      <c r="A231" s="157"/>
      <c r="B231" s="158"/>
      <c r="C231" s="201" t="s">
        <v>534</v>
      </c>
      <c r="D231" s="190"/>
      <c r="E231" s="191">
        <v>8.4</v>
      </c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50"/>
      <c r="Y231" s="150"/>
      <c r="Z231" s="150"/>
      <c r="AA231" s="150"/>
      <c r="AB231" s="150"/>
      <c r="AC231" s="150"/>
      <c r="AD231" s="150"/>
      <c r="AE231" s="150"/>
      <c r="AF231" s="150"/>
      <c r="AG231" s="150" t="s">
        <v>264</v>
      </c>
      <c r="AH231" s="150">
        <v>0</v>
      </c>
      <c r="AI231" s="150"/>
      <c r="AJ231" s="150"/>
      <c r="AK231" s="150"/>
      <c r="AL231" s="150"/>
      <c r="AM231" s="150"/>
      <c r="AN231" s="150"/>
      <c r="AO231" s="150"/>
      <c r="AP231" s="150"/>
      <c r="AQ231" s="150"/>
      <c r="AR231" s="150"/>
      <c r="AS231" s="150"/>
      <c r="AT231" s="150"/>
      <c r="AU231" s="150"/>
      <c r="AV231" s="150"/>
      <c r="AW231" s="150"/>
      <c r="AX231" s="150"/>
      <c r="AY231" s="150"/>
      <c r="AZ231" s="150"/>
      <c r="BA231" s="150"/>
      <c r="BB231" s="150"/>
      <c r="BC231" s="150"/>
      <c r="BD231" s="150"/>
      <c r="BE231" s="150"/>
      <c r="BF231" s="150"/>
      <c r="BG231" s="150"/>
      <c r="BH231" s="150"/>
    </row>
    <row r="232" spans="1:60" outlineLevel="1" x14ac:dyDescent="0.2">
      <c r="A232" s="157"/>
      <c r="B232" s="158"/>
      <c r="C232" s="201" t="s">
        <v>535</v>
      </c>
      <c r="D232" s="190"/>
      <c r="E232" s="191">
        <v>7.4</v>
      </c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50"/>
      <c r="Y232" s="150"/>
      <c r="Z232" s="150"/>
      <c r="AA232" s="150"/>
      <c r="AB232" s="150"/>
      <c r="AC232" s="150"/>
      <c r="AD232" s="150"/>
      <c r="AE232" s="150"/>
      <c r="AF232" s="150"/>
      <c r="AG232" s="150" t="s">
        <v>264</v>
      </c>
      <c r="AH232" s="150">
        <v>0</v>
      </c>
      <c r="AI232" s="150"/>
      <c r="AJ232" s="150"/>
      <c r="AK232" s="150"/>
      <c r="AL232" s="150"/>
      <c r="AM232" s="150"/>
      <c r="AN232" s="150"/>
      <c r="AO232" s="150"/>
      <c r="AP232" s="150"/>
      <c r="AQ232" s="150"/>
      <c r="AR232" s="150"/>
      <c r="AS232" s="150"/>
      <c r="AT232" s="150"/>
      <c r="AU232" s="150"/>
      <c r="AV232" s="150"/>
      <c r="AW232" s="150"/>
      <c r="AX232" s="150"/>
      <c r="AY232" s="150"/>
      <c r="AZ232" s="150"/>
      <c r="BA232" s="150"/>
      <c r="BB232" s="150"/>
      <c r="BC232" s="150"/>
      <c r="BD232" s="150"/>
      <c r="BE232" s="150"/>
      <c r="BF232" s="150"/>
      <c r="BG232" s="150"/>
      <c r="BH232" s="150"/>
    </row>
    <row r="233" spans="1:60" outlineLevel="1" x14ac:dyDescent="0.2">
      <c r="A233" s="157"/>
      <c r="B233" s="158"/>
      <c r="C233" s="201" t="s">
        <v>536</v>
      </c>
      <c r="D233" s="190"/>
      <c r="E233" s="191">
        <v>7.2</v>
      </c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50"/>
      <c r="Y233" s="150"/>
      <c r="Z233" s="150"/>
      <c r="AA233" s="150"/>
      <c r="AB233" s="150"/>
      <c r="AC233" s="150"/>
      <c r="AD233" s="150"/>
      <c r="AE233" s="150"/>
      <c r="AF233" s="150"/>
      <c r="AG233" s="150" t="s">
        <v>264</v>
      </c>
      <c r="AH233" s="150">
        <v>0</v>
      </c>
      <c r="AI233" s="150"/>
      <c r="AJ233" s="150"/>
      <c r="AK233" s="150"/>
      <c r="AL233" s="150"/>
      <c r="AM233" s="150"/>
      <c r="AN233" s="150"/>
      <c r="AO233" s="150"/>
      <c r="AP233" s="150"/>
      <c r="AQ233" s="150"/>
      <c r="AR233" s="150"/>
      <c r="AS233" s="150"/>
      <c r="AT233" s="150"/>
      <c r="AU233" s="150"/>
      <c r="AV233" s="150"/>
      <c r="AW233" s="150"/>
      <c r="AX233" s="150"/>
      <c r="AY233" s="150"/>
      <c r="AZ233" s="150"/>
      <c r="BA233" s="150"/>
      <c r="BB233" s="150"/>
      <c r="BC233" s="150"/>
      <c r="BD233" s="150"/>
      <c r="BE233" s="150"/>
      <c r="BF233" s="150"/>
      <c r="BG233" s="150"/>
      <c r="BH233" s="150"/>
    </row>
    <row r="234" spans="1:60" outlineLevel="1" x14ac:dyDescent="0.2">
      <c r="A234" s="157"/>
      <c r="B234" s="158"/>
      <c r="C234" s="201" t="s">
        <v>537</v>
      </c>
      <c r="D234" s="190"/>
      <c r="E234" s="191">
        <v>4.5</v>
      </c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50"/>
      <c r="Y234" s="150"/>
      <c r="Z234" s="150"/>
      <c r="AA234" s="150"/>
      <c r="AB234" s="150"/>
      <c r="AC234" s="150"/>
      <c r="AD234" s="150"/>
      <c r="AE234" s="150"/>
      <c r="AF234" s="150"/>
      <c r="AG234" s="150" t="s">
        <v>264</v>
      </c>
      <c r="AH234" s="150">
        <v>0</v>
      </c>
      <c r="AI234" s="150"/>
      <c r="AJ234" s="150"/>
      <c r="AK234" s="150"/>
      <c r="AL234" s="150"/>
      <c r="AM234" s="150"/>
      <c r="AN234" s="150"/>
      <c r="AO234" s="150"/>
      <c r="AP234" s="150"/>
      <c r="AQ234" s="150"/>
      <c r="AR234" s="150"/>
      <c r="AS234" s="150"/>
      <c r="AT234" s="150"/>
      <c r="AU234" s="150"/>
      <c r="AV234" s="150"/>
      <c r="AW234" s="150"/>
      <c r="AX234" s="150"/>
      <c r="AY234" s="150"/>
      <c r="AZ234" s="150"/>
      <c r="BA234" s="150"/>
      <c r="BB234" s="150"/>
      <c r="BC234" s="150"/>
      <c r="BD234" s="150"/>
      <c r="BE234" s="150"/>
      <c r="BF234" s="150"/>
      <c r="BG234" s="150"/>
      <c r="BH234" s="150"/>
    </row>
    <row r="235" spans="1:60" ht="45" outlineLevel="1" x14ac:dyDescent="0.2">
      <c r="A235" s="169">
        <v>78</v>
      </c>
      <c r="B235" s="170" t="s">
        <v>538</v>
      </c>
      <c r="C235" s="186" t="s">
        <v>539</v>
      </c>
      <c r="D235" s="171" t="s">
        <v>285</v>
      </c>
      <c r="E235" s="172">
        <v>15</v>
      </c>
      <c r="F235" s="173"/>
      <c r="G235" s="174">
        <f>ROUND(E235*F235,2)</f>
        <v>0</v>
      </c>
      <c r="H235" s="173"/>
      <c r="I235" s="174">
        <f>ROUND(E235*H235,2)</f>
        <v>0</v>
      </c>
      <c r="J235" s="173"/>
      <c r="K235" s="174">
        <f>ROUND(E235*J235,2)</f>
        <v>0</v>
      </c>
      <c r="L235" s="174">
        <v>21</v>
      </c>
      <c r="M235" s="174">
        <f>G235*(1+L235/100)</f>
        <v>0</v>
      </c>
      <c r="N235" s="174">
        <v>0</v>
      </c>
      <c r="O235" s="174">
        <f>ROUND(E235*N235,2)</f>
        <v>0</v>
      </c>
      <c r="P235" s="174">
        <v>0</v>
      </c>
      <c r="Q235" s="174">
        <f>ROUND(E235*P235,2)</f>
        <v>0</v>
      </c>
      <c r="R235" s="174"/>
      <c r="S235" s="174" t="s">
        <v>217</v>
      </c>
      <c r="T235" s="175" t="s">
        <v>218</v>
      </c>
      <c r="U235" s="160">
        <v>0</v>
      </c>
      <c r="V235" s="160">
        <f>ROUND(E235*U235,2)</f>
        <v>0</v>
      </c>
      <c r="W235" s="160"/>
      <c r="X235" s="150"/>
      <c r="Y235" s="150"/>
      <c r="Z235" s="150"/>
      <c r="AA235" s="150"/>
      <c r="AB235" s="150"/>
      <c r="AC235" s="150"/>
      <c r="AD235" s="150"/>
      <c r="AE235" s="150"/>
      <c r="AF235" s="150"/>
      <c r="AG235" s="150" t="s">
        <v>262</v>
      </c>
      <c r="AH235" s="150"/>
      <c r="AI235" s="150"/>
      <c r="AJ235" s="150"/>
      <c r="AK235" s="150"/>
      <c r="AL235" s="150"/>
      <c r="AM235" s="150"/>
      <c r="AN235" s="150"/>
      <c r="AO235" s="150"/>
      <c r="AP235" s="150"/>
      <c r="AQ235" s="150"/>
      <c r="AR235" s="150"/>
      <c r="AS235" s="150"/>
      <c r="AT235" s="150"/>
      <c r="AU235" s="150"/>
      <c r="AV235" s="150"/>
      <c r="AW235" s="150"/>
      <c r="AX235" s="150"/>
      <c r="AY235" s="150"/>
      <c r="AZ235" s="150"/>
      <c r="BA235" s="150"/>
      <c r="BB235" s="150"/>
      <c r="BC235" s="150"/>
      <c r="BD235" s="150"/>
      <c r="BE235" s="150"/>
      <c r="BF235" s="150"/>
      <c r="BG235" s="150"/>
      <c r="BH235" s="150"/>
    </row>
    <row r="236" spans="1:60" outlineLevel="1" x14ac:dyDescent="0.2">
      <c r="A236" s="157"/>
      <c r="B236" s="158"/>
      <c r="C236" s="201" t="s">
        <v>540</v>
      </c>
      <c r="D236" s="190"/>
      <c r="E236" s="191">
        <v>15</v>
      </c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50"/>
      <c r="Y236" s="150"/>
      <c r="Z236" s="150"/>
      <c r="AA236" s="150"/>
      <c r="AB236" s="150"/>
      <c r="AC236" s="150"/>
      <c r="AD236" s="150"/>
      <c r="AE236" s="150"/>
      <c r="AF236" s="150"/>
      <c r="AG236" s="150" t="s">
        <v>264</v>
      </c>
      <c r="AH236" s="150">
        <v>0</v>
      </c>
      <c r="AI236" s="150"/>
      <c r="AJ236" s="150"/>
      <c r="AK236" s="150"/>
      <c r="AL236" s="150"/>
      <c r="AM236" s="150"/>
      <c r="AN236" s="150"/>
      <c r="AO236" s="150"/>
      <c r="AP236" s="150"/>
      <c r="AQ236" s="150"/>
      <c r="AR236" s="150"/>
      <c r="AS236" s="150"/>
      <c r="AT236" s="150"/>
      <c r="AU236" s="150"/>
      <c r="AV236" s="150"/>
      <c r="AW236" s="150"/>
      <c r="AX236" s="150"/>
      <c r="AY236" s="150"/>
      <c r="AZ236" s="150"/>
      <c r="BA236" s="150"/>
      <c r="BB236" s="150"/>
      <c r="BC236" s="150"/>
      <c r="BD236" s="150"/>
      <c r="BE236" s="150"/>
      <c r="BF236" s="150"/>
      <c r="BG236" s="150"/>
      <c r="BH236" s="150"/>
    </row>
    <row r="237" spans="1:60" ht="45" outlineLevel="1" x14ac:dyDescent="0.2">
      <c r="A237" s="169">
        <v>79</v>
      </c>
      <c r="B237" s="170" t="s">
        <v>541</v>
      </c>
      <c r="C237" s="186" t="s">
        <v>542</v>
      </c>
      <c r="D237" s="171" t="s">
        <v>285</v>
      </c>
      <c r="E237" s="172">
        <v>63.6</v>
      </c>
      <c r="F237" s="173"/>
      <c r="G237" s="174">
        <f>ROUND(E237*F237,2)</f>
        <v>0</v>
      </c>
      <c r="H237" s="173"/>
      <c r="I237" s="174">
        <f>ROUND(E237*H237,2)</f>
        <v>0</v>
      </c>
      <c r="J237" s="173"/>
      <c r="K237" s="174">
        <f>ROUND(E237*J237,2)</f>
        <v>0</v>
      </c>
      <c r="L237" s="174">
        <v>21</v>
      </c>
      <c r="M237" s="174">
        <f>G237*(1+L237/100)</f>
        <v>0</v>
      </c>
      <c r="N237" s="174">
        <v>0</v>
      </c>
      <c r="O237" s="174">
        <f>ROUND(E237*N237,2)</f>
        <v>0</v>
      </c>
      <c r="P237" s="174">
        <v>0</v>
      </c>
      <c r="Q237" s="174">
        <f>ROUND(E237*P237,2)</f>
        <v>0</v>
      </c>
      <c r="R237" s="174"/>
      <c r="S237" s="174" t="s">
        <v>217</v>
      </c>
      <c r="T237" s="175" t="s">
        <v>218</v>
      </c>
      <c r="U237" s="160">
        <v>0</v>
      </c>
      <c r="V237" s="160">
        <f>ROUND(E237*U237,2)</f>
        <v>0</v>
      </c>
      <c r="W237" s="160"/>
      <c r="X237" s="150"/>
      <c r="Y237" s="150"/>
      <c r="Z237" s="150"/>
      <c r="AA237" s="150"/>
      <c r="AB237" s="150"/>
      <c r="AC237" s="150"/>
      <c r="AD237" s="150"/>
      <c r="AE237" s="150"/>
      <c r="AF237" s="150"/>
      <c r="AG237" s="150" t="s">
        <v>262</v>
      </c>
      <c r="AH237" s="150"/>
      <c r="AI237" s="150"/>
      <c r="AJ237" s="150"/>
      <c r="AK237" s="150"/>
      <c r="AL237" s="150"/>
      <c r="AM237" s="150"/>
      <c r="AN237" s="150"/>
      <c r="AO237" s="150"/>
      <c r="AP237" s="150"/>
      <c r="AQ237" s="150"/>
      <c r="AR237" s="150"/>
      <c r="AS237" s="150"/>
      <c r="AT237" s="150"/>
      <c r="AU237" s="150"/>
      <c r="AV237" s="150"/>
      <c r="AW237" s="150"/>
      <c r="AX237" s="150"/>
      <c r="AY237" s="150"/>
      <c r="AZ237" s="150"/>
      <c r="BA237" s="150"/>
      <c r="BB237" s="150"/>
      <c r="BC237" s="150"/>
      <c r="BD237" s="150"/>
      <c r="BE237" s="150"/>
      <c r="BF237" s="150"/>
      <c r="BG237" s="150"/>
      <c r="BH237" s="150"/>
    </row>
    <row r="238" spans="1:60" outlineLevel="1" x14ac:dyDescent="0.2">
      <c r="A238" s="157"/>
      <c r="B238" s="158"/>
      <c r="C238" s="201" t="s">
        <v>543</v>
      </c>
      <c r="D238" s="190"/>
      <c r="E238" s="191"/>
      <c r="F238" s="160"/>
      <c r="G238" s="160"/>
      <c r="H238" s="160"/>
      <c r="I238" s="160"/>
      <c r="J238" s="160"/>
      <c r="K238" s="160"/>
      <c r="L238" s="160"/>
      <c r="M238" s="160"/>
      <c r="N238" s="160"/>
      <c r="O238" s="160"/>
      <c r="P238" s="160"/>
      <c r="Q238" s="160"/>
      <c r="R238" s="160"/>
      <c r="S238" s="160"/>
      <c r="T238" s="160"/>
      <c r="U238" s="160"/>
      <c r="V238" s="160"/>
      <c r="W238" s="160"/>
      <c r="X238" s="150"/>
      <c r="Y238" s="150"/>
      <c r="Z238" s="150"/>
      <c r="AA238" s="150"/>
      <c r="AB238" s="150"/>
      <c r="AC238" s="150"/>
      <c r="AD238" s="150"/>
      <c r="AE238" s="150"/>
      <c r="AF238" s="150"/>
      <c r="AG238" s="150" t="s">
        <v>264</v>
      </c>
      <c r="AH238" s="150">
        <v>0</v>
      </c>
      <c r="AI238" s="150"/>
      <c r="AJ238" s="150"/>
      <c r="AK238" s="150"/>
      <c r="AL238" s="150"/>
      <c r="AM238" s="150"/>
      <c r="AN238" s="150"/>
      <c r="AO238" s="150"/>
      <c r="AP238" s="150"/>
      <c r="AQ238" s="150"/>
      <c r="AR238" s="150"/>
      <c r="AS238" s="150"/>
      <c r="AT238" s="150"/>
      <c r="AU238" s="150"/>
      <c r="AV238" s="150"/>
      <c r="AW238" s="150"/>
      <c r="AX238" s="150"/>
      <c r="AY238" s="150"/>
      <c r="AZ238" s="150"/>
      <c r="BA238" s="150"/>
      <c r="BB238" s="150"/>
      <c r="BC238" s="150"/>
      <c r="BD238" s="150"/>
      <c r="BE238" s="150"/>
      <c r="BF238" s="150"/>
      <c r="BG238" s="150"/>
      <c r="BH238" s="150"/>
    </row>
    <row r="239" spans="1:60" outlineLevel="1" x14ac:dyDescent="0.2">
      <c r="A239" s="157"/>
      <c r="B239" s="158"/>
      <c r="C239" s="201" t="s">
        <v>544</v>
      </c>
      <c r="D239" s="190"/>
      <c r="E239" s="191">
        <v>2.2999999999999998</v>
      </c>
      <c r="F239" s="160"/>
      <c r="G239" s="160"/>
      <c r="H239" s="160"/>
      <c r="I239" s="160"/>
      <c r="J239" s="160"/>
      <c r="K239" s="160"/>
      <c r="L239" s="160"/>
      <c r="M239" s="160"/>
      <c r="N239" s="160"/>
      <c r="O239" s="160"/>
      <c r="P239" s="160"/>
      <c r="Q239" s="160"/>
      <c r="R239" s="160"/>
      <c r="S239" s="160"/>
      <c r="T239" s="160"/>
      <c r="U239" s="160"/>
      <c r="V239" s="160"/>
      <c r="W239" s="160"/>
      <c r="X239" s="150"/>
      <c r="Y239" s="150"/>
      <c r="Z239" s="150"/>
      <c r="AA239" s="150"/>
      <c r="AB239" s="150"/>
      <c r="AC239" s="150"/>
      <c r="AD239" s="150"/>
      <c r="AE239" s="150"/>
      <c r="AF239" s="150"/>
      <c r="AG239" s="150" t="s">
        <v>264</v>
      </c>
      <c r="AH239" s="150">
        <v>0</v>
      </c>
      <c r="AI239" s="150"/>
      <c r="AJ239" s="150"/>
      <c r="AK239" s="150"/>
      <c r="AL239" s="150"/>
      <c r="AM239" s="150"/>
      <c r="AN239" s="150"/>
      <c r="AO239" s="150"/>
      <c r="AP239" s="150"/>
      <c r="AQ239" s="150"/>
      <c r="AR239" s="150"/>
      <c r="AS239" s="150"/>
      <c r="AT239" s="150"/>
      <c r="AU239" s="150"/>
      <c r="AV239" s="150"/>
      <c r="AW239" s="150"/>
      <c r="AX239" s="150"/>
      <c r="AY239" s="150"/>
      <c r="AZ239" s="150"/>
      <c r="BA239" s="150"/>
      <c r="BB239" s="150"/>
      <c r="BC239" s="150"/>
      <c r="BD239" s="150"/>
      <c r="BE239" s="150"/>
      <c r="BF239" s="150"/>
      <c r="BG239" s="150"/>
      <c r="BH239" s="150"/>
    </row>
    <row r="240" spans="1:60" outlineLevel="1" x14ac:dyDescent="0.2">
      <c r="A240" s="157"/>
      <c r="B240" s="158"/>
      <c r="C240" s="201" t="s">
        <v>545</v>
      </c>
      <c r="D240" s="190"/>
      <c r="E240" s="191">
        <v>4.5</v>
      </c>
      <c r="F240" s="160"/>
      <c r="G240" s="160"/>
      <c r="H240" s="160"/>
      <c r="I240" s="160"/>
      <c r="J240" s="160"/>
      <c r="K240" s="160"/>
      <c r="L240" s="160"/>
      <c r="M240" s="160"/>
      <c r="N240" s="160"/>
      <c r="O240" s="160"/>
      <c r="P240" s="160"/>
      <c r="Q240" s="160"/>
      <c r="R240" s="160"/>
      <c r="S240" s="160"/>
      <c r="T240" s="160"/>
      <c r="U240" s="160"/>
      <c r="V240" s="160"/>
      <c r="W240" s="160"/>
      <c r="X240" s="150"/>
      <c r="Y240" s="150"/>
      <c r="Z240" s="150"/>
      <c r="AA240" s="150"/>
      <c r="AB240" s="150"/>
      <c r="AC240" s="150"/>
      <c r="AD240" s="150"/>
      <c r="AE240" s="150"/>
      <c r="AF240" s="150"/>
      <c r="AG240" s="150" t="s">
        <v>264</v>
      </c>
      <c r="AH240" s="150">
        <v>0</v>
      </c>
      <c r="AI240" s="150"/>
      <c r="AJ240" s="150"/>
      <c r="AK240" s="150"/>
      <c r="AL240" s="150"/>
      <c r="AM240" s="150"/>
      <c r="AN240" s="150"/>
      <c r="AO240" s="150"/>
      <c r="AP240" s="150"/>
      <c r="AQ240" s="150"/>
      <c r="AR240" s="150"/>
      <c r="AS240" s="150"/>
      <c r="AT240" s="150"/>
      <c r="AU240" s="150"/>
      <c r="AV240" s="150"/>
      <c r="AW240" s="150"/>
      <c r="AX240" s="150"/>
      <c r="AY240" s="150"/>
      <c r="AZ240" s="150"/>
      <c r="BA240" s="150"/>
      <c r="BB240" s="150"/>
      <c r="BC240" s="150"/>
      <c r="BD240" s="150"/>
      <c r="BE240" s="150"/>
      <c r="BF240" s="150"/>
      <c r="BG240" s="150"/>
      <c r="BH240" s="150"/>
    </row>
    <row r="241" spans="1:60" outlineLevel="1" x14ac:dyDescent="0.2">
      <c r="A241" s="157"/>
      <c r="B241" s="158"/>
      <c r="C241" s="201" t="s">
        <v>546</v>
      </c>
      <c r="D241" s="190"/>
      <c r="E241" s="191">
        <v>1.2</v>
      </c>
      <c r="F241" s="160"/>
      <c r="G241" s="160"/>
      <c r="H241" s="160"/>
      <c r="I241" s="160"/>
      <c r="J241" s="160"/>
      <c r="K241" s="160"/>
      <c r="L241" s="160"/>
      <c r="M241" s="160"/>
      <c r="N241" s="160"/>
      <c r="O241" s="160"/>
      <c r="P241" s="160"/>
      <c r="Q241" s="160"/>
      <c r="R241" s="160"/>
      <c r="S241" s="160"/>
      <c r="T241" s="160"/>
      <c r="U241" s="160"/>
      <c r="V241" s="160"/>
      <c r="W241" s="160"/>
      <c r="X241" s="150"/>
      <c r="Y241" s="150"/>
      <c r="Z241" s="150"/>
      <c r="AA241" s="150"/>
      <c r="AB241" s="150"/>
      <c r="AC241" s="150"/>
      <c r="AD241" s="150"/>
      <c r="AE241" s="150"/>
      <c r="AF241" s="150"/>
      <c r="AG241" s="150" t="s">
        <v>264</v>
      </c>
      <c r="AH241" s="150">
        <v>0</v>
      </c>
      <c r="AI241" s="150"/>
      <c r="AJ241" s="150"/>
      <c r="AK241" s="150"/>
      <c r="AL241" s="150"/>
      <c r="AM241" s="150"/>
      <c r="AN241" s="150"/>
      <c r="AO241" s="150"/>
      <c r="AP241" s="150"/>
      <c r="AQ241" s="150"/>
      <c r="AR241" s="150"/>
      <c r="AS241" s="150"/>
      <c r="AT241" s="150"/>
      <c r="AU241" s="150"/>
      <c r="AV241" s="150"/>
      <c r="AW241" s="150"/>
      <c r="AX241" s="150"/>
      <c r="AY241" s="150"/>
      <c r="AZ241" s="150"/>
      <c r="BA241" s="150"/>
      <c r="BB241" s="150"/>
      <c r="BC241" s="150"/>
      <c r="BD241" s="150"/>
      <c r="BE241" s="150"/>
      <c r="BF241" s="150"/>
      <c r="BG241" s="150"/>
      <c r="BH241" s="150"/>
    </row>
    <row r="242" spans="1:60" outlineLevel="1" x14ac:dyDescent="0.2">
      <c r="A242" s="157"/>
      <c r="B242" s="158"/>
      <c r="C242" s="201" t="s">
        <v>547</v>
      </c>
      <c r="D242" s="190"/>
      <c r="E242" s="191">
        <v>1.2</v>
      </c>
      <c r="F242" s="160"/>
      <c r="G242" s="160"/>
      <c r="H242" s="160"/>
      <c r="I242" s="160"/>
      <c r="J242" s="160"/>
      <c r="K242" s="160"/>
      <c r="L242" s="160"/>
      <c r="M242" s="160"/>
      <c r="N242" s="160"/>
      <c r="O242" s="160"/>
      <c r="P242" s="160"/>
      <c r="Q242" s="160"/>
      <c r="R242" s="160"/>
      <c r="S242" s="160"/>
      <c r="T242" s="160"/>
      <c r="U242" s="160"/>
      <c r="V242" s="160"/>
      <c r="W242" s="160"/>
      <c r="X242" s="150"/>
      <c r="Y242" s="150"/>
      <c r="Z242" s="150"/>
      <c r="AA242" s="150"/>
      <c r="AB242" s="150"/>
      <c r="AC242" s="150"/>
      <c r="AD242" s="150"/>
      <c r="AE242" s="150"/>
      <c r="AF242" s="150"/>
      <c r="AG242" s="150" t="s">
        <v>264</v>
      </c>
      <c r="AH242" s="150">
        <v>0</v>
      </c>
      <c r="AI242" s="150"/>
      <c r="AJ242" s="150"/>
      <c r="AK242" s="150"/>
      <c r="AL242" s="150"/>
      <c r="AM242" s="150"/>
      <c r="AN242" s="150"/>
      <c r="AO242" s="150"/>
      <c r="AP242" s="150"/>
      <c r="AQ242" s="150"/>
      <c r="AR242" s="150"/>
      <c r="AS242" s="150"/>
      <c r="AT242" s="150"/>
      <c r="AU242" s="150"/>
      <c r="AV242" s="150"/>
      <c r="AW242" s="150"/>
      <c r="AX242" s="150"/>
      <c r="AY242" s="150"/>
      <c r="AZ242" s="150"/>
      <c r="BA242" s="150"/>
      <c r="BB242" s="150"/>
      <c r="BC242" s="150"/>
      <c r="BD242" s="150"/>
      <c r="BE242" s="150"/>
      <c r="BF242" s="150"/>
      <c r="BG242" s="150"/>
      <c r="BH242" s="150"/>
    </row>
    <row r="243" spans="1:60" outlineLevel="1" x14ac:dyDescent="0.2">
      <c r="A243" s="157"/>
      <c r="B243" s="158"/>
      <c r="C243" s="201" t="s">
        <v>548</v>
      </c>
      <c r="D243" s="190"/>
      <c r="E243" s="191">
        <v>4.5999999999999996</v>
      </c>
      <c r="F243" s="160"/>
      <c r="G243" s="160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60"/>
      <c r="V243" s="160"/>
      <c r="W243" s="160"/>
      <c r="X243" s="150"/>
      <c r="Y243" s="150"/>
      <c r="Z243" s="150"/>
      <c r="AA243" s="150"/>
      <c r="AB243" s="150"/>
      <c r="AC243" s="150"/>
      <c r="AD243" s="150"/>
      <c r="AE243" s="150"/>
      <c r="AF243" s="150"/>
      <c r="AG243" s="150" t="s">
        <v>264</v>
      </c>
      <c r="AH243" s="150">
        <v>0</v>
      </c>
      <c r="AI243" s="150"/>
      <c r="AJ243" s="150"/>
      <c r="AK243" s="150"/>
      <c r="AL243" s="150"/>
      <c r="AM243" s="150"/>
      <c r="AN243" s="150"/>
      <c r="AO243" s="150"/>
      <c r="AP243" s="150"/>
      <c r="AQ243" s="150"/>
      <c r="AR243" s="150"/>
      <c r="AS243" s="150"/>
      <c r="AT243" s="150"/>
      <c r="AU243" s="150"/>
      <c r="AV243" s="150"/>
      <c r="AW243" s="150"/>
      <c r="AX243" s="150"/>
      <c r="AY243" s="150"/>
      <c r="AZ243" s="150"/>
      <c r="BA243" s="150"/>
      <c r="BB243" s="150"/>
      <c r="BC243" s="150"/>
      <c r="BD243" s="150"/>
      <c r="BE243" s="150"/>
      <c r="BF243" s="150"/>
      <c r="BG243" s="150"/>
      <c r="BH243" s="150"/>
    </row>
    <row r="244" spans="1:60" outlineLevel="1" x14ac:dyDescent="0.2">
      <c r="A244" s="157"/>
      <c r="B244" s="158"/>
      <c r="C244" s="201" t="s">
        <v>549</v>
      </c>
      <c r="D244" s="190"/>
      <c r="E244" s="191">
        <v>2.4</v>
      </c>
      <c r="F244" s="160"/>
      <c r="G244" s="160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/>
      <c r="T244" s="160"/>
      <c r="U244" s="160"/>
      <c r="V244" s="160"/>
      <c r="W244" s="160"/>
      <c r="X244" s="150"/>
      <c r="Y244" s="150"/>
      <c r="Z244" s="150"/>
      <c r="AA244" s="150"/>
      <c r="AB244" s="150"/>
      <c r="AC244" s="150"/>
      <c r="AD244" s="150"/>
      <c r="AE244" s="150"/>
      <c r="AF244" s="150"/>
      <c r="AG244" s="150" t="s">
        <v>264</v>
      </c>
      <c r="AH244" s="150">
        <v>0</v>
      </c>
      <c r="AI244" s="150"/>
      <c r="AJ244" s="150"/>
      <c r="AK244" s="150"/>
      <c r="AL244" s="150"/>
      <c r="AM244" s="150"/>
      <c r="AN244" s="150"/>
      <c r="AO244" s="150"/>
      <c r="AP244" s="150"/>
      <c r="AQ244" s="150"/>
      <c r="AR244" s="150"/>
      <c r="AS244" s="150"/>
      <c r="AT244" s="150"/>
      <c r="AU244" s="150"/>
      <c r="AV244" s="150"/>
      <c r="AW244" s="150"/>
      <c r="AX244" s="150"/>
      <c r="AY244" s="150"/>
      <c r="AZ244" s="150"/>
      <c r="BA244" s="150"/>
      <c r="BB244" s="150"/>
      <c r="BC244" s="150"/>
      <c r="BD244" s="150"/>
      <c r="BE244" s="150"/>
      <c r="BF244" s="150"/>
      <c r="BG244" s="150"/>
      <c r="BH244" s="150"/>
    </row>
    <row r="245" spans="1:60" outlineLevel="1" x14ac:dyDescent="0.2">
      <c r="A245" s="157"/>
      <c r="B245" s="158"/>
      <c r="C245" s="201" t="s">
        <v>550</v>
      </c>
      <c r="D245" s="190"/>
      <c r="E245" s="191">
        <v>5.2</v>
      </c>
      <c r="F245" s="160"/>
      <c r="G245" s="160"/>
      <c r="H245" s="160"/>
      <c r="I245" s="160"/>
      <c r="J245" s="160"/>
      <c r="K245" s="160"/>
      <c r="L245" s="160"/>
      <c r="M245" s="160"/>
      <c r="N245" s="160"/>
      <c r="O245" s="160"/>
      <c r="P245" s="160"/>
      <c r="Q245" s="160"/>
      <c r="R245" s="160"/>
      <c r="S245" s="160"/>
      <c r="T245" s="160"/>
      <c r="U245" s="160"/>
      <c r="V245" s="160"/>
      <c r="W245" s="160"/>
      <c r="X245" s="150"/>
      <c r="Y245" s="150"/>
      <c r="Z245" s="150"/>
      <c r="AA245" s="150"/>
      <c r="AB245" s="150"/>
      <c r="AC245" s="150"/>
      <c r="AD245" s="150"/>
      <c r="AE245" s="150"/>
      <c r="AF245" s="150"/>
      <c r="AG245" s="150" t="s">
        <v>264</v>
      </c>
      <c r="AH245" s="150">
        <v>0</v>
      </c>
      <c r="AI245" s="150"/>
      <c r="AJ245" s="150"/>
      <c r="AK245" s="150"/>
      <c r="AL245" s="150"/>
      <c r="AM245" s="150"/>
      <c r="AN245" s="150"/>
      <c r="AO245" s="150"/>
      <c r="AP245" s="150"/>
      <c r="AQ245" s="150"/>
      <c r="AR245" s="150"/>
      <c r="AS245" s="150"/>
      <c r="AT245" s="150"/>
      <c r="AU245" s="150"/>
      <c r="AV245" s="150"/>
      <c r="AW245" s="150"/>
      <c r="AX245" s="150"/>
      <c r="AY245" s="150"/>
      <c r="AZ245" s="150"/>
      <c r="BA245" s="150"/>
      <c r="BB245" s="150"/>
      <c r="BC245" s="150"/>
      <c r="BD245" s="150"/>
      <c r="BE245" s="150"/>
      <c r="BF245" s="150"/>
      <c r="BG245" s="150"/>
      <c r="BH245" s="150"/>
    </row>
    <row r="246" spans="1:60" outlineLevel="1" x14ac:dyDescent="0.2">
      <c r="A246" s="157"/>
      <c r="B246" s="158"/>
      <c r="C246" s="201" t="s">
        <v>551</v>
      </c>
      <c r="D246" s="190"/>
      <c r="E246" s="191">
        <v>4.8</v>
      </c>
      <c r="F246" s="160"/>
      <c r="G246" s="160"/>
      <c r="H246" s="160"/>
      <c r="I246" s="160"/>
      <c r="J246" s="160"/>
      <c r="K246" s="160"/>
      <c r="L246" s="160"/>
      <c r="M246" s="160"/>
      <c r="N246" s="160"/>
      <c r="O246" s="160"/>
      <c r="P246" s="160"/>
      <c r="Q246" s="160"/>
      <c r="R246" s="160"/>
      <c r="S246" s="160"/>
      <c r="T246" s="160"/>
      <c r="U246" s="160"/>
      <c r="V246" s="160"/>
      <c r="W246" s="160"/>
      <c r="X246" s="150"/>
      <c r="Y246" s="150"/>
      <c r="Z246" s="150"/>
      <c r="AA246" s="150"/>
      <c r="AB246" s="150"/>
      <c r="AC246" s="150"/>
      <c r="AD246" s="150"/>
      <c r="AE246" s="150"/>
      <c r="AF246" s="150"/>
      <c r="AG246" s="150" t="s">
        <v>264</v>
      </c>
      <c r="AH246" s="150">
        <v>0</v>
      </c>
      <c r="AI246" s="150"/>
      <c r="AJ246" s="150"/>
      <c r="AK246" s="150"/>
      <c r="AL246" s="150"/>
      <c r="AM246" s="150"/>
      <c r="AN246" s="150"/>
      <c r="AO246" s="150"/>
      <c r="AP246" s="150"/>
      <c r="AQ246" s="150"/>
      <c r="AR246" s="150"/>
      <c r="AS246" s="150"/>
      <c r="AT246" s="150"/>
      <c r="AU246" s="150"/>
      <c r="AV246" s="150"/>
      <c r="AW246" s="150"/>
      <c r="AX246" s="150"/>
      <c r="AY246" s="150"/>
      <c r="AZ246" s="150"/>
      <c r="BA246" s="150"/>
      <c r="BB246" s="150"/>
      <c r="BC246" s="150"/>
      <c r="BD246" s="150"/>
      <c r="BE246" s="150"/>
      <c r="BF246" s="150"/>
      <c r="BG246" s="150"/>
      <c r="BH246" s="150"/>
    </row>
    <row r="247" spans="1:60" outlineLevel="1" x14ac:dyDescent="0.2">
      <c r="A247" s="157"/>
      <c r="B247" s="158"/>
      <c r="C247" s="201" t="s">
        <v>552</v>
      </c>
      <c r="D247" s="190"/>
      <c r="E247" s="191">
        <v>3.7</v>
      </c>
      <c r="F247" s="160"/>
      <c r="G247" s="160"/>
      <c r="H247" s="160"/>
      <c r="I247" s="160"/>
      <c r="J247" s="160"/>
      <c r="K247" s="160"/>
      <c r="L247" s="160"/>
      <c r="M247" s="160"/>
      <c r="N247" s="160"/>
      <c r="O247" s="160"/>
      <c r="P247" s="160"/>
      <c r="Q247" s="160"/>
      <c r="R247" s="160"/>
      <c r="S247" s="160"/>
      <c r="T247" s="160"/>
      <c r="U247" s="160"/>
      <c r="V247" s="160"/>
      <c r="W247" s="160"/>
      <c r="X247" s="150"/>
      <c r="Y247" s="150"/>
      <c r="Z247" s="150"/>
      <c r="AA247" s="150"/>
      <c r="AB247" s="150"/>
      <c r="AC247" s="150"/>
      <c r="AD247" s="150"/>
      <c r="AE247" s="150"/>
      <c r="AF247" s="150"/>
      <c r="AG247" s="150" t="s">
        <v>264</v>
      </c>
      <c r="AH247" s="150">
        <v>0</v>
      </c>
      <c r="AI247" s="150"/>
      <c r="AJ247" s="150"/>
      <c r="AK247" s="150"/>
      <c r="AL247" s="150"/>
      <c r="AM247" s="150"/>
      <c r="AN247" s="150"/>
      <c r="AO247" s="150"/>
      <c r="AP247" s="150"/>
      <c r="AQ247" s="150"/>
      <c r="AR247" s="150"/>
      <c r="AS247" s="150"/>
      <c r="AT247" s="150"/>
      <c r="AU247" s="150"/>
      <c r="AV247" s="150"/>
      <c r="AW247" s="150"/>
      <c r="AX247" s="150"/>
      <c r="AY247" s="150"/>
      <c r="AZ247" s="150"/>
      <c r="BA247" s="150"/>
      <c r="BB247" s="150"/>
      <c r="BC247" s="150"/>
      <c r="BD247" s="150"/>
      <c r="BE247" s="150"/>
      <c r="BF247" s="150"/>
      <c r="BG247" s="150"/>
      <c r="BH247" s="150"/>
    </row>
    <row r="248" spans="1:60" outlineLevel="1" x14ac:dyDescent="0.2">
      <c r="A248" s="157"/>
      <c r="B248" s="158"/>
      <c r="C248" s="201" t="s">
        <v>553</v>
      </c>
      <c r="D248" s="190"/>
      <c r="E248" s="191">
        <v>1.2</v>
      </c>
      <c r="F248" s="160"/>
      <c r="G248" s="160"/>
      <c r="H248" s="160"/>
      <c r="I248" s="160"/>
      <c r="J248" s="160"/>
      <c r="K248" s="160"/>
      <c r="L248" s="160"/>
      <c r="M248" s="160"/>
      <c r="N248" s="160"/>
      <c r="O248" s="160"/>
      <c r="P248" s="160"/>
      <c r="Q248" s="160"/>
      <c r="R248" s="160"/>
      <c r="S248" s="160"/>
      <c r="T248" s="160"/>
      <c r="U248" s="160"/>
      <c r="V248" s="160"/>
      <c r="W248" s="160"/>
      <c r="X248" s="150"/>
      <c r="Y248" s="150"/>
      <c r="Z248" s="150"/>
      <c r="AA248" s="150"/>
      <c r="AB248" s="150"/>
      <c r="AC248" s="150"/>
      <c r="AD248" s="150"/>
      <c r="AE248" s="150"/>
      <c r="AF248" s="150"/>
      <c r="AG248" s="150" t="s">
        <v>264</v>
      </c>
      <c r="AH248" s="150">
        <v>0</v>
      </c>
      <c r="AI248" s="150"/>
      <c r="AJ248" s="150"/>
      <c r="AK248" s="150"/>
      <c r="AL248" s="150"/>
      <c r="AM248" s="150"/>
      <c r="AN248" s="150"/>
      <c r="AO248" s="150"/>
      <c r="AP248" s="150"/>
      <c r="AQ248" s="150"/>
      <c r="AR248" s="150"/>
      <c r="AS248" s="150"/>
      <c r="AT248" s="150"/>
      <c r="AU248" s="150"/>
      <c r="AV248" s="150"/>
      <c r="AW248" s="150"/>
      <c r="AX248" s="150"/>
      <c r="AY248" s="150"/>
      <c r="AZ248" s="150"/>
      <c r="BA248" s="150"/>
      <c r="BB248" s="150"/>
      <c r="BC248" s="150"/>
      <c r="BD248" s="150"/>
      <c r="BE248" s="150"/>
      <c r="BF248" s="150"/>
      <c r="BG248" s="150"/>
      <c r="BH248" s="150"/>
    </row>
    <row r="249" spans="1:60" outlineLevel="1" x14ac:dyDescent="0.2">
      <c r="A249" s="157"/>
      <c r="B249" s="158"/>
      <c r="C249" s="201" t="s">
        <v>554</v>
      </c>
      <c r="D249" s="190"/>
      <c r="E249" s="191">
        <v>1.3</v>
      </c>
      <c r="F249" s="160"/>
      <c r="G249" s="160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60"/>
      <c r="V249" s="160"/>
      <c r="W249" s="160"/>
      <c r="X249" s="150"/>
      <c r="Y249" s="150"/>
      <c r="Z249" s="150"/>
      <c r="AA249" s="150"/>
      <c r="AB249" s="150"/>
      <c r="AC249" s="150"/>
      <c r="AD249" s="150"/>
      <c r="AE249" s="150"/>
      <c r="AF249" s="150"/>
      <c r="AG249" s="150" t="s">
        <v>264</v>
      </c>
      <c r="AH249" s="150">
        <v>0</v>
      </c>
      <c r="AI249" s="150"/>
      <c r="AJ249" s="150"/>
      <c r="AK249" s="150"/>
      <c r="AL249" s="150"/>
      <c r="AM249" s="150"/>
      <c r="AN249" s="150"/>
      <c r="AO249" s="150"/>
      <c r="AP249" s="150"/>
      <c r="AQ249" s="150"/>
      <c r="AR249" s="150"/>
      <c r="AS249" s="150"/>
      <c r="AT249" s="150"/>
      <c r="AU249" s="150"/>
      <c r="AV249" s="150"/>
      <c r="AW249" s="150"/>
      <c r="AX249" s="150"/>
      <c r="AY249" s="150"/>
      <c r="AZ249" s="150"/>
      <c r="BA249" s="150"/>
      <c r="BB249" s="150"/>
      <c r="BC249" s="150"/>
      <c r="BD249" s="150"/>
      <c r="BE249" s="150"/>
      <c r="BF249" s="150"/>
      <c r="BG249" s="150"/>
      <c r="BH249" s="150"/>
    </row>
    <row r="250" spans="1:60" outlineLevel="1" x14ac:dyDescent="0.2">
      <c r="A250" s="157"/>
      <c r="B250" s="158"/>
      <c r="C250" s="201" t="s">
        <v>555</v>
      </c>
      <c r="D250" s="190"/>
      <c r="E250" s="191">
        <v>2.2999999999999998</v>
      </c>
      <c r="F250" s="160"/>
      <c r="G250" s="160"/>
      <c r="H250" s="160"/>
      <c r="I250" s="160"/>
      <c r="J250" s="160"/>
      <c r="K250" s="160"/>
      <c r="L250" s="160"/>
      <c r="M250" s="160"/>
      <c r="N250" s="160"/>
      <c r="O250" s="160"/>
      <c r="P250" s="160"/>
      <c r="Q250" s="160"/>
      <c r="R250" s="160"/>
      <c r="S250" s="160"/>
      <c r="T250" s="160"/>
      <c r="U250" s="160"/>
      <c r="V250" s="160"/>
      <c r="W250" s="160"/>
      <c r="X250" s="150"/>
      <c r="Y250" s="150"/>
      <c r="Z250" s="150"/>
      <c r="AA250" s="150"/>
      <c r="AB250" s="150"/>
      <c r="AC250" s="150"/>
      <c r="AD250" s="150"/>
      <c r="AE250" s="150"/>
      <c r="AF250" s="150"/>
      <c r="AG250" s="150" t="s">
        <v>264</v>
      </c>
      <c r="AH250" s="150">
        <v>0</v>
      </c>
      <c r="AI250" s="150"/>
      <c r="AJ250" s="150"/>
      <c r="AK250" s="150"/>
      <c r="AL250" s="150"/>
      <c r="AM250" s="150"/>
      <c r="AN250" s="150"/>
      <c r="AO250" s="150"/>
      <c r="AP250" s="150"/>
      <c r="AQ250" s="150"/>
      <c r="AR250" s="150"/>
      <c r="AS250" s="150"/>
      <c r="AT250" s="150"/>
      <c r="AU250" s="150"/>
      <c r="AV250" s="150"/>
      <c r="AW250" s="150"/>
      <c r="AX250" s="150"/>
      <c r="AY250" s="150"/>
      <c r="AZ250" s="150"/>
      <c r="BA250" s="150"/>
      <c r="BB250" s="150"/>
      <c r="BC250" s="150"/>
      <c r="BD250" s="150"/>
      <c r="BE250" s="150"/>
      <c r="BF250" s="150"/>
      <c r="BG250" s="150"/>
      <c r="BH250" s="150"/>
    </row>
    <row r="251" spans="1:60" outlineLevel="1" x14ac:dyDescent="0.2">
      <c r="A251" s="157"/>
      <c r="B251" s="158"/>
      <c r="C251" s="201" t="s">
        <v>556</v>
      </c>
      <c r="D251" s="190"/>
      <c r="E251" s="191">
        <v>4.5999999999999996</v>
      </c>
      <c r="F251" s="160"/>
      <c r="G251" s="160"/>
      <c r="H251" s="160"/>
      <c r="I251" s="160"/>
      <c r="J251" s="160"/>
      <c r="K251" s="160"/>
      <c r="L251" s="160"/>
      <c r="M251" s="160"/>
      <c r="N251" s="160"/>
      <c r="O251" s="160"/>
      <c r="P251" s="160"/>
      <c r="Q251" s="160"/>
      <c r="R251" s="160"/>
      <c r="S251" s="160"/>
      <c r="T251" s="160"/>
      <c r="U251" s="160"/>
      <c r="V251" s="160"/>
      <c r="W251" s="160"/>
      <c r="X251" s="150"/>
      <c r="Y251" s="150"/>
      <c r="Z251" s="150"/>
      <c r="AA251" s="150"/>
      <c r="AB251" s="150"/>
      <c r="AC251" s="150"/>
      <c r="AD251" s="150"/>
      <c r="AE251" s="150"/>
      <c r="AF251" s="150"/>
      <c r="AG251" s="150" t="s">
        <v>264</v>
      </c>
      <c r="AH251" s="150">
        <v>0</v>
      </c>
      <c r="AI251" s="150"/>
      <c r="AJ251" s="150"/>
      <c r="AK251" s="150"/>
      <c r="AL251" s="150"/>
      <c r="AM251" s="150"/>
      <c r="AN251" s="150"/>
      <c r="AO251" s="150"/>
      <c r="AP251" s="150"/>
      <c r="AQ251" s="150"/>
      <c r="AR251" s="150"/>
      <c r="AS251" s="150"/>
      <c r="AT251" s="150"/>
      <c r="AU251" s="150"/>
      <c r="AV251" s="150"/>
      <c r="AW251" s="150"/>
      <c r="AX251" s="150"/>
      <c r="AY251" s="150"/>
      <c r="AZ251" s="150"/>
      <c r="BA251" s="150"/>
      <c r="BB251" s="150"/>
      <c r="BC251" s="150"/>
      <c r="BD251" s="150"/>
      <c r="BE251" s="150"/>
      <c r="BF251" s="150"/>
      <c r="BG251" s="150"/>
      <c r="BH251" s="150"/>
    </row>
    <row r="252" spans="1:60" outlineLevel="1" x14ac:dyDescent="0.2">
      <c r="A252" s="157"/>
      <c r="B252" s="158"/>
      <c r="C252" s="201" t="s">
        <v>557</v>
      </c>
      <c r="D252" s="190"/>
      <c r="E252" s="191">
        <v>2.4</v>
      </c>
      <c r="F252" s="160"/>
      <c r="G252" s="160"/>
      <c r="H252" s="160"/>
      <c r="I252" s="160"/>
      <c r="J252" s="160"/>
      <c r="K252" s="160"/>
      <c r="L252" s="160"/>
      <c r="M252" s="160"/>
      <c r="N252" s="160"/>
      <c r="O252" s="160"/>
      <c r="P252" s="160"/>
      <c r="Q252" s="160"/>
      <c r="R252" s="160"/>
      <c r="S252" s="160"/>
      <c r="T252" s="160"/>
      <c r="U252" s="160"/>
      <c r="V252" s="160"/>
      <c r="W252" s="160"/>
      <c r="X252" s="150"/>
      <c r="Y252" s="150"/>
      <c r="Z252" s="150"/>
      <c r="AA252" s="150"/>
      <c r="AB252" s="150"/>
      <c r="AC252" s="150"/>
      <c r="AD252" s="150"/>
      <c r="AE252" s="150"/>
      <c r="AF252" s="150"/>
      <c r="AG252" s="150" t="s">
        <v>264</v>
      </c>
      <c r="AH252" s="150">
        <v>0</v>
      </c>
      <c r="AI252" s="150"/>
      <c r="AJ252" s="150"/>
      <c r="AK252" s="150"/>
      <c r="AL252" s="150"/>
      <c r="AM252" s="150"/>
      <c r="AN252" s="150"/>
      <c r="AO252" s="150"/>
      <c r="AP252" s="150"/>
      <c r="AQ252" s="150"/>
      <c r="AR252" s="150"/>
      <c r="AS252" s="150"/>
      <c r="AT252" s="150"/>
      <c r="AU252" s="150"/>
      <c r="AV252" s="150"/>
      <c r="AW252" s="150"/>
      <c r="AX252" s="150"/>
      <c r="AY252" s="150"/>
      <c r="AZ252" s="150"/>
      <c r="BA252" s="150"/>
      <c r="BB252" s="150"/>
      <c r="BC252" s="150"/>
      <c r="BD252" s="150"/>
      <c r="BE252" s="150"/>
      <c r="BF252" s="150"/>
      <c r="BG252" s="150"/>
      <c r="BH252" s="150"/>
    </row>
    <row r="253" spans="1:60" outlineLevel="1" x14ac:dyDescent="0.2">
      <c r="A253" s="157"/>
      <c r="B253" s="158"/>
      <c r="C253" s="201" t="s">
        <v>558</v>
      </c>
      <c r="D253" s="190"/>
      <c r="E253" s="191">
        <v>6.2</v>
      </c>
      <c r="F253" s="160"/>
      <c r="G253" s="160"/>
      <c r="H253" s="160"/>
      <c r="I253" s="160"/>
      <c r="J253" s="160"/>
      <c r="K253" s="160"/>
      <c r="L253" s="160"/>
      <c r="M253" s="160"/>
      <c r="N253" s="160"/>
      <c r="O253" s="160"/>
      <c r="P253" s="160"/>
      <c r="Q253" s="160"/>
      <c r="R253" s="160"/>
      <c r="S253" s="160"/>
      <c r="T253" s="160"/>
      <c r="U253" s="160"/>
      <c r="V253" s="160"/>
      <c r="W253" s="160"/>
      <c r="X253" s="150"/>
      <c r="Y253" s="150"/>
      <c r="Z253" s="150"/>
      <c r="AA253" s="150"/>
      <c r="AB253" s="150"/>
      <c r="AC253" s="150"/>
      <c r="AD253" s="150"/>
      <c r="AE253" s="150"/>
      <c r="AF253" s="150"/>
      <c r="AG253" s="150" t="s">
        <v>264</v>
      </c>
      <c r="AH253" s="150">
        <v>0</v>
      </c>
      <c r="AI253" s="150"/>
      <c r="AJ253" s="150"/>
      <c r="AK253" s="150"/>
      <c r="AL253" s="150"/>
      <c r="AM253" s="150"/>
      <c r="AN253" s="150"/>
      <c r="AO253" s="150"/>
      <c r="AP253" s="150"/>
      <c r="AQ253" s="150"/>
      <c r="AR253" s="150"/>
      <c r="AS253" s="150"/>
      <c r="AT253" s="150"/>
      <c r="AU253" s="150"/>
      <c r="AV253" s="150"/>
      <c r="AW253" s="150"/>
      <c r="AX253" s="150"/>
      <c r="AY253" s="150"/>
      <c r="AZ253" s="150"/>
      <c r="BA253" s="150"/>
      <c r="BB253" s="150"/>
      <c r="BC253" s="150"/>
      <c r="BD253" s="150"/>
      <c r="BE253" s="150"/>
      <c r="BF253" s="150"/>
      <c r="BG253" s="150"/>
      <c r="BH253" s="150"/>
    </row>
    <row r="254" spans="1:60" outlineLevel="1" x14ac:dyDescent="0.2">
      <c r="A254" s="157"/>
      <c r="B254" s="158"/>
      <c r="C254" s="201" t="s">
        <v>559</v>
      </c>
      <c r="D254" s="190"/>
      <c r="E254" s="191">
        <v>2.4</v>
      </c>
      <c r="F254" s="160"/>
      <c r="G254" s="160"/>
      <c r="H254" s="160"/>
      <c r="I254" s="160"/>
      <c r="J254" s="160"/>
      <c r="K254" s="160"/>
      <c r="L254" s="160"/>
      <c r="M254" s="160"/>
      <c r="N254" s="160"/>
      <c r="O254" s="160"/>
      <c r="P254" s="160"/>
      <c r="Q254" s="160"/>
      <c r="R254" s="160"/>
      <c r="S254" s="160"/>
      <c r="T254" s="160"/>
      <c r="U254" s="160"/>
      <c r="V254" s="160"/>
      <c r="W254" s="160"/>
      <c r="X254" s="150"/>
      <c r="Y254" s="150"/>
      <c r="Z254" s="150"/>
      <c r="AA254" s="150"/>
      <c r="AB254" s="150"/>
      <c r="AC254" s="150"/>
      <c r="AD254" s="150"/>
      <c r="AE254" s="150"/>
      <c r="AF254" s="150"/>
      <c r="AG254" s="150" t="s">
        <v>264</v>
      </c>
      <c r="AH254" s="150">
        <v>0</v>
      </c>
      <c r="AI254" s="150"/>
      <c r="AJ254" s="150"/>
      <c r="AK254" s="150"/>
      <c r="AL254" s="150"/>
      <c r="AM254" s="150"/>
      <c r="AN254" s="150"/>
      <c r="AO254" s="150"/>
      <c r="AP254" s="150"/>
      <c r="AQ254" s="150"/>
      <c r="AR254" s="150"/>
      <c r="AS254" s="150"/>
      <c r="AT254" s="150"/>
      <c r="AU254" s="150"/>
      <c r="AV254" s="150"/>
      <c r="AW254" s="150"/>
      <c r="AX254" s="150"/>
      <c r="AY254" s="150"/>
      <c r="AZ254" s="150"/>
      <c r="BA254" s="150"/>
      <c r="BB254" s="150"/>
      <c r="BC254" s="150"/>
      <c r="BD254" s="150"/>
      <c r="BE254" s="150"/>
      <c r="BF254" s="150"/>
      <c r="BG254" s="150"/>
      <c r="BH254" s="150"/>
    </row>
    <row r="255" spans="1:60" outlineLevel="1" x14ac:dyDescent="0.2">
      <c r="A255" s="157"/>
      <c r="B255" s="158"/>
      <c r="C255" s="201" t="s">
        <v>560</v>
      </c>
      <c r="D255" s="190"/>
      <c r="E255" s="191">
        <v>5.2</v>
      </c>
      <c r="F255" s="160"/>
      <c r="G255" s="160"/>
      <c r="H255" s="160"/>
      <c r="I255" s="160"/>
      <c r="J255" s="160"/>
      <c r="K255" s="160"/>
      <c r="L255" s="160"/>
      <c r="M255" s="160"/>
      <c r="N255" s="160"/>
      <c r="O255" s="160"/>
      <c r="P255" s="160"/>
      <c r="Q255" s="160"/>
      <c r="R255" s="160"/>
      <c r="S255" s="160"/>
      <c r="T255" s="160"/>
      <c r="U255" s="160"/>
      <c r="V255" s="160"/>
      <c r="W255" s="160"/>
      <c r="X255" s="150"/>
      <c r="Y255" s="150"/>
      <c r="Z255" s="150"/>
      <c r="AA255" s="150"/>
      <c r="AB255" s="150"/>
      <c r="AC255" s="150"/>
      <c r="AD255" s="150"/>
      <c r="AE255" s="150"/>
      <c r="AF255" s="150"/>
      <c r="AG255" s="150" t="s">
        <v>264</v>
      </c>
      <c r="AH255" s="150">
        <v>0</v>
      </c>
      <c r="AI255" s="150"/>
      <c r="AJ255" s="150"/>
      <c r="AK255" s="150"/>
      <c r="AL255" s="150"/>
      <c r="AM255" s="150"/>
      <c r="AN255" s="150"/>
      <c r="AO255" s="150"/>
      <c r="AP255" s="150"/>
      <c r="AQ255" s="150"/>
      <c r="AR255" s="150"/>
      <c r="AS255" s="150"/>
      <c r="AT255" s="150"/>
      <c r="AU255" s="150"/>
      <c r="AV255" s="150"/>
      <c r="AW255" s="150"/>
      <c r="AX255" s="150"/>
      <c r="AY255" s="150"/>
      <c r="AZ255" s="150"/>
      <c r="BA255" s="150"/>
      <c r="BB255" s="150"/>
      <c r="BC255" s="150"/>
      <c r="BD255" s="150"/>
      <c r="BE255" s="150"/>
      <c r="BF255" s="150"/>
      <c r="BG255" s="150"/>
      <c r="BH255" s="150"/>
    </row>
    <row r="256" spans="1:60" outlineLevel="1" x14ac:dyDescent="0.2">
      <c r="A256" s="157"/>
      <c r="B256" s="158"/>
      <c r="C256" s="201" t="s">
        <v>561</v>
      </c>
      <c r="D256" s="190"/>
      <c r="E256" s="191">
        <v>3.7</v>
      </c>
      <c r="F256" s="160"/>
      <c r="G256" s="160"/>
      <c r="H256" s="160"/>
      <c r="I256" s="160"/>
      <c r="J256" s="160"/>
      <c r="K256" s="160"/>
      <c r="L256" s="160"/>
      <c r="M256" s="160"/>
      <c r="N256" s="160"/>
      <c r="O256" s="160"/>
      <c r="P256" s="160"/>
      <c r="Q256" s="160"/>
      <c r="R256" s="160"/>
      <c r="S256" s="160"/>
      <c r="T256" s="160"/>
      <c r="U256" s="160"/>
      <c r="V256" s="160"/>
      <c r="W256" s="160"/>
      <c r="X256" s="150"/>
      <c r="Y256" s="150"/>
      <c r="Z256" s="150"/>
      <c r="AA256" s="150"/>
      <c r="AB256" s="150"/>
      <c r="AC256" s="150"/>
      <c r="AD256" s="150"/>
      <c r="AE256" s="150"/>
      <c r="AF256" s="150"/>
      <c r="AG256" s="150" t="s">
        <v>264</v>
      </c>
      <c r="AH256" s="150">
        <v>0</v>
      </c>
      <c r="AI256" s="150"/>
      <c r="AJ256" s="150"/>
      <c r="AK256" s="150"/>
      <c r="AL256" s="150"/>
      <c r="AM256" s="150"/>
      <c r="AN256" s="150"/>
      <c r="AO256" s="150"/>
      <c r="AP256" s="150"/>
      <c r="AQ256" s="150"/>
      <c r="AR256" s="150"/>
      <c r="AS256" s="150"/>
      <c r="AT256" s="150"/>
      <c r="AU256" s="150"/>
      <c r="AV256" s="150"/>
      <c r="AW256" s="150"/>
      <c r="AX256" s="150"/>
      <c r="AY256" s="150"/>
      <c r="AZ256" s="150"/>
      <c r="BA256" s="150"/>
      <c r="BB256" s="150"/>
      <c r="BC256" s="150"/>
      <c r="BD256" s="150"/>
      <c r="BE256" s="150"/>
      <c r="BF256" s="150"/>
      <c r="BG256" s="150"/>
      <c r="BH256" s="150"/>
    </row>
    <row r="257" spans="1:60" outlineLevel="1" x14ac:dyDescent="0.2">
      <c r="A257" s="157"/>
      <c r="B257" s="158"/>
      <c r="C257" s="201" t="s">
        <v>562</v>
      </c>
      <c r="D257" s="190"/>
      <c r="E257" s="191">
        <v>2.2000000000000002</v>
      </c>
      <c r="F257" s="160"/>
      <c r="G257" s="160"/>
      <c r="H257" s="160"/>
      <c r="I257" s="160"/>
      <c r="J257" s="160"/>
      <c r="K257" s="160"/>
      <c r="L257" s="160"/>
      <c r="M257" s="160"/>
      <c r="N257" s="160"/>
      <c r="O257" s="160"/>
      <c r="P257" s="160"/>
      <c r="Q257" s="160"/>
      <c r="R257" s="160"/>
      <c r="S257" s="160"/>
      <c r="T257" s="160"/>
      <c r="U257" s="160"/>
      <c r="V257" s="160"/>
      <c r="W257" s="160"/>
      <c r="X257" s="150"/>
      <c r="Y257" s="150"/>
      <c r="Z257" s="150"/>
      <c r="AA257" s="150"/>
      <c r="AB257" s="150"/>
      <c r="AC257" s="150"/>
      <c r="AD257" s="150"/>
      <c r="AE257" s="150"/>
      <c r="AF257" s="150"/>
      <c r="AG257" s="150" t="s">
        <v>264</v>
      </c>
      <c r="AH257" s="150">
        <v>0</v>
      </c>
      <c r="AI257" s="150"/>
      <c r="AJ257" s="150"/>
      <c r="AK257" s="150"/>
      <c r="AL257" s="150"/>
      <c r="AM257" s="150"/>
      <c r="AN257" s="150"/>
      <c r="AO257" s="150"/>
      <c r="AP257" s="150"/>
      <c r="AQ257" s="150"/>
      <c r="AR257" s="150"/>
      <c r="AS257" s="150"/>
      <c r="AT257" s="150"/>
      <c r="AU257" s="150"/>
      <c r="AV257" s="150"/>
      <c r="AW257" s="150"/>
      <c r="AX257" s="150"/>
      <c r="AY257" s="150"/>
      <c r="AZ257" s="150"/>
      <c r="BA257" s="150"/>
      <c r="BB257" s="150"/>
      <c r="BC257" s="150"/>
      <c r="BD257" s="150"/>
      <c r="BE257" s="150"/>
      <c r="BF257" s="150"/>
      <c r="BG257" s="150"/>
      <c r="BH257" s="150"/>
    </row>
    <row r="258" spans="1:60" outlineLevel="1" x14ac:dyDescent="0.2">
      <c r="A258" s="157"/>
      <c r="B258" s="158"/>
      <c r="C258" s="201" t="s">
        <v>563</v>
      </c>
      <c r="D258" s="190"/>
      <c r="E258" s="191">
        <v>2.2000000000000002</v>
      </c>
      <c r="F258" s="160"/>
      <c r="G258" s="160"/>
      <c r="H258" s="160"/>
      <c r="I258" s="160"/>
      <c r="J258" s="160"/>
      <c r="K258" s="160"/>
      <c r="L258" s="160"/>
      <c r="M258" s="160"/>
      <c r="N258" s="160"/>
      <c r="O258" s="160"/>
      <c r="P258" s="160"/>
      <c r="Q258" s="160"/>
      <c r="R258" s="160"/>
      <c r="S258" s="160"/>
      <c r="T258" s="160"/>
      <c r="U258" s="160"/>
      <c r="V258" s="160"/>
      <c r="W258" s="160"/>
      <c r="X258" s="150"/>
      <c r="Y258" s="150"/>
      <c r="Z258" s="150"/>
      <c r="AA258" s="150"/>
      <c r="AB258" s="150"/>
      <c r="AC258" s="150"/>
      <c r="AD258" s="150"/>
      <c r="AE258" s="150"/>
      <c r="AF258" s="150"/>
      <c r="AG258" s="150" t="s">
        <v>264</v>
      </c>
      <c r="AH258" s="150">
        <v>0</v>
      </c>
      <c r="AI258" s="150"/>
      <c r="AJ258" s="150"/>
      <c r="AK258" s="150"/>
      <c r="AL258" s="150"/>
      <c r="AM258" s="150"/>
      <c r="AN258" s="150"/>
      <c r="AO258" s="150"/>
      <c r="AP258" s="150"/>
      <c r="AQ258" s="150"/>
      <c r="AR258" s="150"/>
      <c r="AS258" s="150"/>
      <c r="AT258" s="150"/>
      <c r="AU258" s="150"/>
      <c r="AV258" s="150"/>
      <c r="AW258" s="150"/>
      <c r="AX258" s="150"/>
      <c r="AY258" s="150"/>
      <c r="AZ258" s="150"/>
      <c r="BA258" s="150"/>
      <c r="BB258" s="150"/>
      <c r="BC258" s="150"/>
      <c r="BD258" s="150"/>
      <c r="BE258" s="150"/>
      <c r="BF258" s="150"/>
      <c r="BG258" s="150"/>
      <c r="BH258" s="150"/>
    </row>
    <row r="259" spans="1:60" ht="33.75" outlineLevel="1" x14ac:dyDescent="0.2">
      <c r="A259" s="169">
        <v>80</v>
      </c>
      <c r="B259" s="170" t="s">
        <v>564</v>
      </c>
      <c r="C259" s="186" t="s">
        <v>565</v>
      </c>
      <c r="D259" s="171" t="s">
        <v>285</v>
      </c>
      <c r="E259" s="172">
        <v>15</v>
      </c>
      <c r="F259" s="173"/>
      <c r="G259" s="174">
        <f>ROUND(E259*F259,2)</f>
        <v>0</v>
      </c>
      <c r="H259" s="173"/>
      <c r="I259" s="174">
        <f>ROUND(E259*H259,2)</f>
        <v>0</v>
      </c>
      <c r="J259" s="173"/>
      <c r="K259" s="174">
        <f>ROUND(E259*J259,2)</f>
        <v>0</v>
      </c>
      <c r="L259" s="174">
        <v>21</v>
      </c>
      <c r="M259" s="174">
        <f>G259*(1+L259/100)</f>
        <v>0</v>
      </c>
      <c r="N259" s="174">
        <v>0</v>
      </c>
      <c r="O259" s="174">
        <f>ROUND(E259*N259,2)</f>
        <v>0</v>
      </c>
      <c r="P259" s="174">
        <v>0</v>
      </c>
      <c r="Q259" s="174">
        <f>ROUND(E259*P259,2)</f>
        <v>0</v>
      </c>
      <c r="R259" s="174"/>
      <c r="S259" s="174" t="s">
        <v>217</v>
      </c>
      <c r="T259" s="175" t="s">
        <v>218</v>
      </c>
      <c r="U259" s="160">
        <v>0</v>
      </c>
      <c r="V259" s="160">
        <f>ROUND(E259*U259,2)</f>
        <v>0</v>
      </c>
      <c r="W259" s="160"/>
      <c r="X259" s="150"/>
      <c r="Y259" s="150"/>
      <c r="Z259" s="150"/>
      <c r="AA259" s="150"/>
      <c r="AB259" s="150"/>
      <c r="AC259" s="150"/>
      <c r="AD259" s="150"/>
      <c r="AE259" s="150"/>
      <c r="AF259" s="150"/>
      <c r="AG259" s="150" t="s">
        <v>262</v>
      </c>
      <c r="AH259" s="150"/>
      <c r="AI259" s="150"/>
      <c r="AJ259" s="150"/>
      <c r="AK259" s="150"/>
      <c r="AL259" s="150"/>
      <c r="AM259" s="150"/>
      <c r="AN259" s="150"/>
      <c r="AO259" s="150"/>
      <c r="AP259" s="150"/>
      <c r="AQ259" s="150"/>
      <c r="AR259" s="150"/>
      <c r="AS259" s="150"/>
      <c r="AT259" s="150"/>
      <c r="AU259" s="150"/>
      <c r="AV259" s="150"/>
      <c r="AW259" s="150"/>
      <c r="AX259" s="150"/>
      <c r="AY259" s="150"/>
      <c r="AZ259" s="150"/>
      <c r="BA259" s="150"/>
      <c r="BB259" s="150"/>
      <c r="BC259" s="150"/>
      <c r="BD259" s="150"/>
      <c r="BE259" s="150"/>
      <c r="BF259" s="150"/>
      <c r="BG259" s="150"/>
      <c r="BH259" s="150"/>
    </row>
    <row r="260" spans="1:60" outlineLevel="1" x14ac:dyDescent="0.2">
      <c r="A260" s="157"/>
      <c r="B260" s="158"/>
      <c r="C260" s="201" t="s">
        <v>566</v>
      </c>
      <c r="D260" s="190"/>
      <c r="E260" s="191">
        <v>15</v>
      </c>
      <c r="F260" s="160"/>
      <c r="G260" s="160"/>
      <c r="H260" s="160"/>
      <c r="I260" s="160"/>
      <c r="J260" s="160"/>
      <c r="K260" s="160"/>
      <c r="L260" s="160"/>
      <c r="M260" s="160"/>
      <c r="N260" s="160"/>
      <c r="O260" s="160"/>
      <c r="P260" s="160"/>
      <c r="Q260" s="160"/>
      <c r="R260" s="160"/>
      <c r="S260" s="160"/>
      <c r="T260" s="160"/>
      <c r="U260" s="160"/>
      <c r="V260" s="160"/>
      <c r="W260" s="160"/>
      <c r="X260" s="150"/>
      <c r="Y260" s="150"/>
      <c r="Z260" s="150"/>
      <c r="AA260" s="150"/>
      <c r="AB260" s="150"/>
      <c r="AC260" s="150"/>
      <c r="AD260" s="150"/>
      <c r="AE260" s="150"/>
      <c r="AF260" s="150"/>
      <c r="AG260" s="150" t="s">
        <v>264</v>
      </c>
      <c r="AH260" s="150">
        <v>0</v>
      </c>
      <c r="AI260" s="150"/>
      <c r="AJ260" s="150"/>
      <c r="AK260" s="150"/>
      <c r="AL260" s="150"/>
      <c r="AM260" s="150"/>
      <c r="AN260" s="150"/>
      <c r="AO260" s="150"/>
      <c r="AP260" s="150"/>
      <c r="AQ260" s="150"/>
      <c r="AR260" s="150"/>
      <c r="AS260" s="150"/>
      <c r="AT260" s="150"/>
      <c r="AU260" s="150"/>
      <c r="AV260" s="150"/>
      <c r="AW260" s="150"/>
      <c r="AX260" s="150"/>
      <c r="AY260" s="150"/>
      <c r="AZ260" s="150"/>
      <c r="BA260" s="150"/>
      <c r="BB260" s="150"/>
      <c r="BC260" s="150"/>
      <c r="BD260" s="150"/>
      <c r="BE260" s="150"/>
      <c r="BF260" s="150"/>
      <c r="BG260" s="150"/>
      <c r="BH260" s="150"/>
    </row>
    <row r="261" spans="1:60" outlineLevel="1" x14ac:dyDescent="0.2">
      <c r="A261" s="169">
        <v>81</v>
      </c>
      <c r="B261" s="170" t="s">
        <v>567</v>
      </c>
      <c r="C261" s="186" t="s">
        <v>568</v>
      </c>
      <c r="D261" s="171" t="s">
        <v>285</v>
      </c>
      <c r="E261" s="172">
        <v>91.1</v>
      </c>
      <c r="F261" s="173"/>
      <c r="G261" s="174">
        <f>ROUND(E261*F261,2)</f>
        <v>0</v>
      </c>
      <c r="H261" s="173"/>
      <c r="I261" s="174">
        <f>ROUND(E261*H261,2)</f>
        <v>0</v>
      </c>
      <c r="J261" s="173"/>
      <c r="K261" s="174">
        <f>ROUND(E261*J261,2)</f>
        <v>0</v>
      </c>
      <c r="L261" s="174">
        <v>21</v>
      </c>
      <c r="M261" s="174">
        <f>G261*(1+L261/100)</f>
        <v>0</v>
      </c>
      <c r="N261" s="174">
        <v>0</v>
      </c>
      <c r="O261" s="174">
        <f>ROUND(E261*N261,2)</f>
        <v>0</v>
      </c>
      <c r="P261" s="174">
        <v>0</v>
      </c>
      <c r="Q261" s="174">
        <f>ROUND(E261*P261,2)</f>
        <v>0</v>
      </c>
      <c r="R261" s="174"/>
      <c r="S261" s="174" t="s">
        <v>240</v>
      </c>
      <c r="T261" s="175" t="s">
        <v>218</v>
      </c>
      <c r="U261" s="160">
        <v>0</v>
      </c>
      <c r="V261" s="160">
        <f>ROUND(E261*U261,2)</f>
        <v>0</v>
      </c>
      <c r="W261" s="160"/>
      <c r="X261" s="150"/>
      <c r="Y261" s="150"/>
      <c r="Z261" s="150"/>
      <c r="AA261" s="150"/>
      <c r="AB261" s="150"/>
      <c r="AC261" s="150"/>
      <c r="AD261" s="150"/>
      <c r="AE261" s="150"/>
      <c r="AF261" s="150"/>
      <c r="AG261" s="150" t="s">
        <v>279</v>
      </c>
      <c r="AH261" s="150"/>
      <c r="AI261" s="150"/>
      <c r="AJ261" s="150"/>
      <c r="AK261" s="150"/>
      <c r="AL261" s="150"/>
      <c r="AM261" s="150"/>
      <c r="AN261" s="150"/>
      <c r="AO261" s="150"/>
      <c r="AP261" s="150"/>
      <c r="AQ261" s="150"/>
      <c r="AR261" s="150"/>
      <c r="AS261" s="150"/>
      <c r="AT261" s="150"/>
      <c r="AU261" s="150"/>
      <c r="AV261" s="150"/>
      <c r="AW261" s="150"/>
      <c r="AX261" s="150"/>
      <c r="AY261" s="150"/>
      <c r="AZ261" s="150"/>
      <c r="BA261" s="150"/>
      <c r="BB261" s="150"/>
      <c r="BC261" s="150"/>
      <c r="BD261" s="150"/>
      <c r="BE261" s="150"/>
      <c r="BF261" s="150"/>
      <c r="BG261" s="150"/>
      <c r="BH261" s="150"/>
    </row>
    <row r="262" spans="1:60" outlineLevel="1" x14ac:dyDescent="0.2">
      <c r="A262" s="157"/>
      <c r="B262" s="158"/>
      <c r="C262" s="201" t="s">
        <v>569</v>
      </c>
      <c r="D262" s="190"/>
      <c r="E262" s="191"/>
      <c r="F262" s="160"/>
      <c r="G262" s="160"/>
      <c r="H262" s="160"/>
      <c r="I262" s="160"/>
      <c r="J262" s="160"/>
      <c r="K262" s="160"/>
      <c r="L262" s="160"/>
      <c r="M262" s="160"/>
      <c r="N262" s="160"/>
      <c r="O262" s="160"/>
      <c r="P262" s="160"/>
      <c r="Q262" s="160"/>
      <c r="R262" s="160"/>
      <c r="S262" s="160"/>
      <c r="T262" s="160"/>
      <c r="U262" s="160"/>
      <c r="V262" s="160"/>
      <c r="W262" s="160"/>
      <c r="X262" s="150"/>
      <c r="Y262" s="150"/>
      <c r="Z262" s="150"/>
      <c r="AA262" s="150"/>
      <c r="AB262" s="150"/>
      <c r="AC262" s="150"/>
      <c r="AD262" s="150"/>
      <c r="AE262" s="150"/>
      <c r="AF262" s="150"/>
      <c r="AG262" s="150" t="s">
        <v>264</v>
      </c>
      <c r="AH262" s="150">
        <v>0</v>
      </c>
      <c r="AI262" s="150"/>
      <c r="AJ262" s="150"/>
      <c r="AK262" s="150"/>
      <c r="AL262" s="150"/>
      <c r="AM262" s="150"/>
      <c r="AN262" s="150"/>
      <c r="AO262" s="150"/>
      <c r="AP262" s="150"/>
      <c r="AQ262" s="150"/>
      <c r="AR262" s="150"/>
      <c r="AS262" s="150"/>
      <c r="AT262" s="150"/>
      <c r="AU262" s="150"/>
      <c r="AV262" s="150"/>
      <c r="AW262" s="150"/>
      <c r="AX262" s="150"/>
      <c r="AY262" s="150"/>
      <c r="AZ262" s="150"/>
      <c r="BA262" s="150"/>
      <c r="BB262" s="150"/>
      <c r="BC262" s="150"/>
      <c r="BD262" s="150"/>
      <c r="BE262" s="150"/>
      <c r="BF262" s="150"/>
      <c r="BG262" s="150"/>
      <c r="BH262" s="150"/>
    </row>
    <row r="263" spans="1:60" outlineLevel="1" x14ac:dyDescent="0.2">
      <c r="A263" s="157"/>
      <c r="B263" s="158"/>
      <c r="C263" s="201" t="s">
        <v>534</v>
      </c>
      <c r="D263" s="190"/>
      <c r="E263" s="191">
        <v>8.4</v>
      </c>
      <c r="F263" s="160"/>
      <c r="G263" s="160"/>
      <c r="H263" s="160"/>
      <c r="I263" s="160"/>
      <c r="J263" s="160"/>
      <c r="K263" s="160"/>
      <c r="L263" s="160"/>
      <c r="M263" s="160"/>
      <c r="N263" s="160"/>
      <c r="O263" s="160"/>
      <c r="P263" s="160"/>
      <c r="Q263" s="160"/>
      <c r="R263" s="160"/>
      <c r="S263" s="160"/>
      <c r="T263" s="160"/>
      <c r="U263" s="160"/>
      <c r="V263" s="160"/>
      <c r="W263" s="160"/>
      <c r="X263" s="150"/>
      <c r="Y263" s="150"/>
      <c r="Z263" s="150"/>
      <c r="AA263" s="150"/>
      <c r="AB263" s="150"/>
      <c r="AC263" s="150"/>
      <c r="AD263" s="150"/>
      <c r="AE263" s="150"/>
      <c r="AF263" s="150"/>
      <c r="AG263" s="150" t="s">
        <v>264</v>
      </c>
      <c r="AH263" s="150">
        <v>0</v>
      </c>
      <c r="AI263" s="150"/>
      <c r="AJ263" s="150"/>
      <c r="AK263" s="150"/>
      <c r="AL263" s="150"/>
      <c r="AM263" s="150"/>
      <c r="AN263" s="150"/>
      <c r="AO263" s="150"/>
      <c r="AP263" s="150"/>
      <c r="AQ263" s="150"/>
      <c r="AR263" s="150"/>
      <c r="AS263" s="150"/>
      <c r="AT263" s="150"/>
      <c r="AU263" s="150"/>
      <c r="AV263" s="150"/>
      <c r="AW263" s="150"/>
      <c r="AX263" s="150"/>
      <c r="AY263" s="150"/>
      <c r="AZ263" s="150"/>
      <c r="BA263" s="150"/>
      <c r="BB263" s="150"/>
      <c r="BC263" s="150"/>
      <c r="BD263" s="150"/>
      <c r="BE263" s="150"/>
      <c r="BF263" s="150"/>
      <c r="BG263" s="150"/>
      <c r="BH263" s="150"/>
    </row>
    <row r="264" spans="1:60" outlineLevel="1" x14ac:dyDescent="0.2">
      <c r="A264" s="157"/>
      <c r="B264" s="158"/>
      <c r="C264" s="201" t="s">
        <v>544</v>
      </c>
      <c r="D264" s="190"/>
      <c r="E264" s="191">
        <v>2.2999999999999998</v>
      </c>
      <c r="F264" s="160"/>
      <c r="G264" s="160"/>
      <c r="H264" s="160"/>
      <c r="I264" s="160"/>
      <c r="J264" s="160"/>
      <c r="K264" s="160"/>
      <c r="L264" s="160"/>
      <c r="M264" s="160"/>
      <c r="N264" s="160"/>
      <c r="O264" s="160"/>
      <c r="P264" s="160"/>
      <c r="Q264" s="160"/>
      <c r="R264" s="160"/>
      <c r="S264" s="160"/>
      <c r="T264" s="160"/>
      <c r="U264" s="160"/>
      <c r="V264" s="160"/>
      <c r="W264" s="160"/>
      <c r="X264" s="150"/>
      <c r="Y264" s="150"/>
      <c r="Z264" s="150"/>
      <c r="AA264" s="150"/>
      <c r="AB264" s="150"/>
      <c r="AC264" s="150"/>
      <c r="AD264" s="150"/>
      <c r="AE264" s="150"/>
      <c r="AF264" s="150"/>
      <c r="AG264" s="150" t="s">
        <v>264</v>
      </c>
      <c r="AH264" s="150">
        <v>0</v>
      </c>
      <c r="AI264" s="150"/>
      <c r="AJ264" s="150"/>
      <c r="AK264" s="150"/>
      <c r="AL264" s="150"/>
      <c r="AM264" s="150"/>
      <c r="AN264" s="150"/>
      <c r="AO264" s="150"/>
      <c r="AP264" s="150"/>
      <c r="AQ264" s="150"/>
      <c r="AR264" s="150"/>
      <c r="AS264" s="150"/>
      <c r="AT264" s="150"/>
      <c r="AU264" s="150"/>
      <c r="AV264" s="150"/>
      <c r="AW264" s="150"/>
      <c r="AX264" s="150"/>
      <c r="AY264" s="150"/>
      <c r="AZ264" s="150"/>
      <c r="BA264" s="150"/>
      <c r="BB264" s="150"/>
      <c r="BC264" s="150"/>
      <c r="BD264" s="150"/>
      <c r="BE264" s="150"/>
      <c r="BF264" s="150"/>
      <c r="BG264" s="150"/>
      <c r="BH264" s="150"/>
    </row>
    <row r="265" spans="1:60" outlineLevel="1" x14ac:dyDescent="0.2">
      <c r="A265" s="157"/>
      <c r="B265" s="158"/>
      <c r="C265" s="201" t="s">
        <v>535</v>
      </c>
      <c r="D265" s="190"/>
      <c r="E265" s="191">
        <v>7.4</v>
      </c>
      <c r="F265" s="160"/>
      <c r="G265" s="160"/>
      <c r="H265" s="160"/>
      <c r="I265" s="160"/>
      <c r="J265" s="160"/>
      <c r="K265" s="160"/>
      <c r="L265" s="160"/>
      <c r="M265" s="160"/>
      <c r="N265" s="160"/>
      <c r="O265" s="160"/>
      <c r="P265" s="160"/>
      <c r="Q265" s="160"/>
      <c r="R265" s="160"/>
      <c r="S265" s="160"/>
      <c r="T265" s="160"/>
      <c r="U265" s="160"/>
      <c r="V265" s="160"/>
      <c r="W265" s="160"/>
      <c r="X265" s="150"/>
      <c r="Y265" s="150"/>
      <c r="Z265" s="150"/>
      <c r="AA265" s="150"/>
      <c r="AB265" s="150"/>
      <c r="AC265" s="150"/>
      <c r="AD265" s="150"/>
      <c r="AE265" s="150"/>
      <c r="AF265" s="150"/>
      <c r="AG265" s="150" t="s">
        <v>264</v>
      </c>
      <c r="AH265" s="150">
        <v>0</v>
      </c>
      <c r="AI265" s="150"/>
      <c r="AJ265" s="150"/>
      <c r="AK265" s="150"/>
      <c r="AL265" s="150"/>
      <c r="AM265" s="150"/>
      <c r="AN265" s="150"/>
      <c r="AO265" s="150"/>
      <c r="AP265" s="150"/>
      <c r="AQ265" s="150"/>
      <c r="AR265" s="150"/>
      <c r="AS265" s="150"/>
      <c r="AT265" s="150"/>
      <c r="AU265" s="150"/>
      <c r="AV265" s="150"/>
      <c r="AW265" s="150"/>
      <c r="AX265" s="150"/>
      <c r="AY265" s="150"/>
      <c r="AZ265" s="150"/>
      <c r="BA265" s="150"/>
      <c r="BB265" s="150"/>
      <c r="BC265" s="150"/>
      <c r="BD265" s="150"/>
      <c r="BE265" s="150"/>
      <c r="BF265" s="150"/>
      <c r="BG265" s="150"/>
      <c r="BH265" s="150"/>
    </row>
    <row r="266" spans="1:60" outlineLevel="1" x14ac:dyDescent="0.2">
      <c r="A266" s="157"/>
      <c r="B266" s="158"/>
      <c r="C266" s="201" t="s">
        <v>536</v>
      </c>
      <c r="D266" s="190"/>
      <c r="E266" s="191">
        <v>7.2</v>
      </c>
      <c r="F266" s="160"/>
      <c r="G266" s="160"/>
      <c r="H266" s="160"/>
      <c r="I266" s="160"/>
      <c r="J266" s="160"/>
      <c r="K266" s="160"/>
      <c r="L266" s="160"/>
      <c r="M266" s="160"/>
      <c r="N266" s="160"/>
      <c r="O266" s="160"/>
      <c r="P266" s="160"/>
      <c r="Q266" s="160"/>
      <c r="R266" s="160"/>
      <c r="S266" s="160"/>
      <c r="T266" s="160"/>
      <c r="U266" s="160"/>
      <c r="V266" s="160"/>
      <c r="W266" s="160"/>
      <c r="X266" s="150"/>
      <c r="Y266" s="150"/>
      <c r="Z266" s="150"/>
      <c r="AA266" s="150"/>
      <c r="AB266" s="150"/>
      <c r="AC266" s="150"/>
      <c r="AD266" s="150"/>
      <c r="AE266" s="150"/>
      <c r="AF266" s="150"/>
      <c r="AG266" s="150" t="s">
        <v>264</v>
      </c>
      <c r="AH266" s="150">
        <v>0</v>
      </c>
      <c r="AI266" s="150"/>
      <c r="AJ266" s="150"/>
      <c r="AK266" s="150"/>
      <c r="AL266" s="150"/>
      <c r="AM266" s="150"/>
      <c r="AN266" s="150"/>
      <c r="AO266" s="150"/>
      <c r="AP266" s="150"/>
      <c r="AQ266" s="150"/>
      <c r="AR266" s="150"/>
      <c r="AS266" s="150"/>
      <c r="AT266" s="150"/>
      <c r="AU266" s="150"/>
      <c r="AV266" s="150"/>
      <c r="AW266" s="150"/>
      <c r="AX266" s="150"/>
      <c r="AY266" s="150"/>
      <c r="AZ266" s="150"/>
      <c r="BA266" s="150"/>
      <c r="BB266" s="150"/>
      <c r="BC266" s="150"/>
      <c r="BD266" s="150"/>
      <c r="BE266" s="150"/>
      <c r="BF266" s="150"/>
      <c r="BG266" s="150"/>
      <c r="BH266" s="150"/>
    </row>
    <row r="267" spans="1:60" outlineLevel="1" x14ac:dyDescent="0.2">
      <c r="A267" s="157"/>
      <c r="B267" s="158"/>
      <c r="C267" s="201" t="s">
        <v>537</v>
      </c>
      <c r="D267" s="190"/>
      <c r="E267" s="191">
        <v>4.5</v>
      </c>
      <c r="F267" s="160"/>
      <c r="G267" s="160"/>
      <c r="H267" s="160"/>
      <c r="I267" s="160"/>
      <c r="J267" s="160"/>
      <c r="K267" s="160"/>
      <c r="L267" s="160"/>
      <c r="M267" s="160"/>
      <c r="N267" s="160"/>
      <c r="O267" s="160"/>
      <c r="P267" s="160"/>
      <c r="Q267" s="160"/>
      <c r="R267" s="160"/>
      <c r="S267" s="160"/>
      <c r="T267" s="160"/>
      <c r="U267" s="160"/>
      <c r="V267" s="160"/>
      <c r="W267" s="160"/>
      <c r="X267" s="150"/>
      <c r="Y267" s="150"/>
      <c r="Z267" s="150"/>
      <c r="AA267" s="150"/>
      <c r="AB267" s="150"/>
      <c r="AC267" s="150"/>
      <c r="AD267" s="150"/>
      <c r="AE267" s="150"/>
      <c r="AF267" s="150"/>
      <c r="AG267" s="150" t="s">
        <v>264</v>
      </c>
      <c r="AH267" s="150">
        <v>0</v>
      </c>
      <c r="AI267" s="150"/>
      <c r="AJ267" s="150"/>
      <c r="AK267" s="150"/>
      <c r="AL267" s="150"/>
      <c r="AM267" s="150"/>
      <c r="AN267" s="150"/>
      <c r="AO267" s="150"/>
      <c r="AP267" s="150"/>
      <c r="AQ267" s="150"/>
      <c r="AR267" s="150"/>
      <c r="AS267" s="150"/>
      <c r="AT267" s="150"/>
      <c r="AU267" s="150"/>
      <c r="AV267" s="150"/>
      <c r="AW267" s="150"/>
      <c r="AX267" s="150"/>
      <c r="AY267" s="150"/>
      <c r="AZ267" s="150"/>
      <c r="BA267" s="150"/>
      <c r="BB267" s="150"/>
      <c r="BC267" s="150"/>
      <c r="BD267" s="150"/>
      <c r="BE267" s="150"/>
      <c r="BF267" s="150"/>
      <c r="BG267" s="150"/>
      <c r="BH267" s="150"/>
    </row>
    <row r="268" spans="1:60" outlineLevel="1" x14ac:dyDescent="0.2">
      <c r="A268" s="157"/>
      <c r="B268" s="158"/>
      <c r="C268" s="201" t="s">
        <v>543</v>
      </c>
      <c r="D268" s="190"/>
      <c r="E268" s="191"/>
      <c r="F268" s="160"/>
      <c r="G268" s="160"/>
      <c r="H268" s="160"/>
      <c r="I268" s="160"/>
      <c r="J268" s="160"/>
      <c r="K268" s="160"/>
      <c r="L268" s="160"/>
      <c r="M268" s="160"/>
      <c r="N268" s="160"/>
      <c r="O268" s="160"/>
      <c r="P268" s="160"/>
      <c r="Q268" s="160"/>
      <c r="R268" s="160"/>
      <c r="S268" s="160"/>
      <c r="T268" s="160"/>
      <c r="U268" s="160"/>
      <c r="V268" s="160"/>
      <c r="W268" s="160"/>
      <c r="X268" s="150"/>
      <c r="Y268" s="150"/>
      <c r="Z268" s="150"/>
      <c r="AA268" s="150"/>
      <c r="AB268" s="150"/>
      <c r="AC268" s="150"/>
      <c r="AD268" s="150"/>
      <c r="AE268" s="150"/>
      <c r="AF268" s="150"/>
      <c r="AG268" s="150" t="s">
        <v>264</v>
      </c>
      <c r="AH268" s="150">
        <v>0</v>
      </c>
      <c r="AI268" s="150"/>
      <c r="AJ268" s="150"/>
      <c r="AK268" s="150"/>
      <c r="AL268" s="150"/>
      <c r="AM268" s="150"/>
      <c r="AN268" s="150"/>
      <c r="AO268" s="150"/>
      <c r="AP268" s="150"/>
      <c r="AQ268" s="150"/>
      <c r="AR268" s="150"/>
      <c r="AS268" s="150"/>
      <c r="AT268" s="150"/>
      <c r="AU268" s="150"/>
      <c r="AV268" s="150"/>
      <c r="AW268" s="150"/>
      <c r="AX268" s="150"/>
      <c r="AY268" s="150"/>
      <c r="AZ268" s="150"/>
      <c r="BA268" s="150"/>
      <c r="BB268" s="150"/>
      <c r="BC268" s="150"/>
      <c r="BD268" s="150"/>
      <c r="BE268" s="150"/>
      <c r="BF268" s="150"/>
      <c r="BG268" s="150"/>
      <c r="BH268" s="150"/>
    </row>
    <row r="269" spans="1:60" outlineLevel="1" x14ac:dyDescent="0.2">
      <c r="A269" s="157"/>
      <c r="B269" s="158"/>
      <c r="C269" s="201" t="s">
        <v>545</v>
      </c>
      <c r="D269" s="190"/>
      <c r="E269" s="191">
        <v>4.5</v>
      </c>
      <c r="F269" s="160"/>
      <c r="G269" s="160"/>
      <c r="H269" s="160"/>
      <c r="I269" s="160"/>
      <c r="J269" s="160"/>
      <c r="K269" s="160"/>
      <c r="L269" s="160"/>
      <c r="M269" s="160"/>
      <c r="N269" s="160"/>
      <c r="O269" s="160"/>
      <c r="P269" s="160"/>
      <c r="Q269" s="160"/>
      <c r="R269" s="160"/>
      <c r="S269" s="160"/>
      <c r="T269" s="160"/>
      <c r="U269" s="160"/>
      <c r="V269" s="160"/>
      <c r="W269" s="160"/>
      <c r="X269" s="150"/>
      <c r="Y269" s="150"/>
      <c r="Z269" s="150"/>
      <c r="AA269" s="150"/>
      <c r="AB269" s="150"/>
      <c r="AC269" s="150"/>
      <c r="AD269" s="150"/>
      <c r="AE269" s="150"/>
      <c r="AF269" s="150"/>
      <c r="AG269" s="150" t="s">
        <v>264</v>
      </c>
      <c r="AH269" s="150">
        <v>0</v>
      </c>
      <c r="AI269" s="150"/>
      <c r="AJ269" s="150"/>
      <c r="AK269" s="150"/>
      <c r="AL269" s="150"/>
      <c r="AM269" s="150"/>
      <c r="AN269" s="150"/>
      <c r="AO269" s="150"/>
      <c r="AP269" s="150"/>
      <c r="AQ269" s="150"/>
      <c r="AR269" s="150"/>
      <c r="AS269" s="150"/>
      <c r="AT269" s="150"/>
      <c r="AU269" s="150"/>
      <c r="AV269" s="150"/>
      <c r="AW269" s="150"/>
      <c r="AX269" s="150"/>
      <c r="AY269" s="150"/>
      <c r="AZ269" s="150"/>
      <c r="BA269" s="150"/>
      <c r="BB269" s="150"/>
      <c r="BC269" s="150"/>
      <c r="BD269" s="150"/>
      <c r="BE269" s="150"/>
      <c r="BF269" s="150"/>
      <c r="BG269" s="150"/>
      <c r="BH269" s="150"/>
    </row>
    <row r="270" spans="1:60" outlineLevel="1" x14ac:dyDescent="0.2">
      <c r="A270" s="157"/>
      <c r="B270" s="158"/>
      <c r="C270" s="201" t="s">
        <v>546</v>
      </c>
      <c r="D270" s="190"/>
      <c r="E270" s="191">
        <v>1.2</v>
      </c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  <c r="R270" s="160"/>
      <c r="S270" s="160"/>
      <c r="T270" s="160"/>
      <c r="U270" s="160"/>
      <c r="V270" s="160"/>
      <c r="W270" s="160"/>
      <c r="X270" s="150"/>
      <c r="Y270" s="150"/>
      <c r="Z270" s="150"/>
      <c r="AA270" s="150"/>
      <c r="AB270" s="150"/>
      <c r="AC270" s="150"/>
      <c r="AD270" s="150"/>
      <c r="AE270" s="150"/>
      <c r="AF270" s="150"/>
      <c r="AG270" s="150" t="s">
        <v>264</v>
      </c>
      <c r="AH270" s="150">
        <v>0</v>
      </c>
      <c r="AI270" s="150"/>
      <c r="AJ270" s="150"/>
      <c r="AK270" s="150"/>
      <c r="AL270" s="150"/>
      <c r="AM270" s="150"/>
      <c r="AN270" s="150"/>
      <c r="AO270" s="150"/>
      <c r="AP270" s="150"/>
      <c r="AQ270" s="150"/>
      <c r="AR270" s="150"/>
      <c r="AS270" s="150"/>
      <c r="AT270" s="150"/>
      <c r="AU270" s="150"/>
      <c r="AV270" s="150"/>
      <c r="AW270" s="150"/>
      <c r="AX270" s="150"/>
      <c r="AY270" s="150"/>
      <c r="AZ270" s="150"/>
      <c r="BA270" s="150"/>
      <c r="BB270" s="150"/>
      <c r="BC270" s="150"/>
      <c r="BD270" s="150"/>
      <c r="BE270" s="150"/>
      <c r="BF270" s="150"/>
      <c r="BG270" s="150"/>
      <c r="BH270" s="150"/>
    </row>
    <row r="271" spans="1:60" outlineLevel="1" x14ac:dyDescent="0.2">
      <c r="A271" s="157"/>
      <c r="B271" s="158"/>
      <c r="C271" s="201" t="s">
        <v>547</v>
      </c>
      <c r="D271" s="190"/>
      <c r="E271" s="191">
        <v>1.2</v>
      </c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60"/>
      <c r="V271" s="160"/>
      <c r="W271" s="160"/>
      <c r="X271" s="150"/>
      <c r="Y271" s="150"/>
      <c r="Z271" s="150"/>
      <c r="AA271" s="150"/>
      <c r="AB271" s="150"/>
      <c r="AC271" s="150"/>
      <c r="AD271" s="150"/>
      <c r="AE271" s="150"/>
      <c r="AF271" s="150"/>
      <c r="AG271" s="150" t="s">
        <v>264</v>
      </c>
      <c r="AH271" s="150">
        <v>0</v>
      </c>
      <c r="AI271" s="150"/>
      <c r="AJ271" s="150"/>
      <c r="AK271" s="150"/>
      <c r="AL271" s="150"/>
      <c r="AM271" s="150"/>
      <c r="AN271" s="150"/>
      <c r="AO271" s="150"/>
      <c r="AP271" s="150"/>
      <c r="AQ271" s="150"/>
      <c r="AR271" s="150"/>
      <c r="AS271" s="150"/>
      <c r="AT271" s="150"/>
      <c r="AU271" s="150"/>
      <c r="AV271" s="150"/>
      <c r="AW271" s="150"/>
      <c r="AX271" s="150"/>
      <c r="AY271" s="150"/>
      <c r="AZ271" s="150"/>
      <c r="BA271" s="150"/>
      <c r="BB271" s="150"/>
      <c r="BC271" s="150"/>
      <c r="BD271" s="150"/>
      <c r="BE271" s="150"/>
      <c r="BF271" s="150"/>
      <c r="BG271" s="150"/>
      <c r="BH271" s="150"/>
    </row>
    <row r="272" spans="1:60" outlineLevel="1" x14ac:dyDescent="0.2">
      <c r="A272" s="157"/>
      <c r="B272" s="158"/>
      <c r="C272" s="201" t="s">
        <v>548</v>
      </c>
      <c r="D272" s="190"/>
      <c r="E272" s="191">
        <v>4.5999999999999996</v>
      </c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  <c r="X272" s="150"/>
      <c r="Y272" s="150"/>
      <c r="Z272" s="150"/>
      <c r="AA272" s="150"/>
      <c r="AB272" s="150"/>
      <c r="AC272" s="150"/>
      <c r="AD272" s="150"/>
      <c r="AE272" s="150"/>
      <c r="AF272" s="150"/>
      <c r="AG272" s="150" t="s">
        <v>264</v>
      </c>
      <c r="AH272" s="150">
        <v>0</v>
      </c>
      <c r="AI272" s="150"/>
      <c r="AJ272" s="150"/>
      <c r="AK272" s="150"/>
      <c r="AL272" s="150"/>
      <c r="AM272" s="150"/>
      <c r="AN272" s="150"/>
      <c r="AO272" s="150"/>
      <c r="AP272" s="150"/>
      <c r="AQ272" s="150"/>
      <c r="AR272" s="150"/>
      <c r="AS272" s="150"/>
      <c r="AT272" s="150"/>
      <c r="AU272" s="150"/>
      <c r="AV272" s="150"/>
      <c r="AW272" s="150"/>
      <c r="AX272" s="150"/>
      <c r="AY272" s="150"/>
      <c r="AZ272" s="150"/>
      <c r="BA272" s="150"/>
      <c r="BB272" s="150"/>
      <c r="BC272" s="150"/>
      <c r="BD272" s="150"/>
      <c r="BE272" s="150"/>
      <c r="BF272" s="150"/>
      <c r="BG272" s="150"/>
      <c r="BH272" s="150"/>
    </row>
    <row r="273" spans="1:60" outlineLevel="1" x14ac:dyDescent="0.2">
      <c r="A273" s="157"/>
      <c r="B273" s="158"/>
      <c r="C273" s="201" t="s">
        <v>549</v>
      </c>
      <c r="D273" s="190"/>
      <c r="E273" s="191">
        <v>2.4</v>
      </c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  <c r="X273" s="150"/>
      <c r="Y273" s="150"/>
      <c r="Z273" s="150"/>
      <c r="AA273" s="150"/>
      <c r="AB273" s="150"/>
      <c r="AC273" s="150"/>
      <c r="AD273" s="150"/>
      <c r="AE273" s="150"/>
      <c r="AF273" s="150"/>
      <c r="AG273" s="150" t="s">
        <v>264</v>
      </c>
      <c r="AH273" s="150">
        <v>0</v>
      </c>
      <c r="AI273" s="150"/>
      <c r="AJ273" s="150"/>
      <c r="AK273" s="150"/>
      <c r="AL273" s="150"/>
      <c r="AM273" s="150"/>
      <c r="AN273" s="150"/>
      <c r="AO273" s="150"/>
      <c r="AP273" s="150"/>
      <c r="AQ273" s="150"/>
      <c r="AR273" s="150"/>
      <c r="AS273" s="150"/>
      <c r="AT273" s="150"/>
      <c r="AU273" s="150"/>
      <c r="AV273" s="150"/>
      <c r="AW273" s="150"/>
      <c r="AX273" s="150"/>
      <c r="AY273" s="150"/>
      <c r="AZ273" s="150"/>
      <c r="BA273" s="150"/>
      <c r="BB273" s="150"/>
      <c r="BC273" s="150"/>
      <c r="BD273" s="150"/>
      <c r="BE273" s="150"/>
      <c r="BF273" s="150"/>
      <c r="BG273" s="150"/>
      <c r="BH273" s="150"/>
    </row>
    <row r="274" spans="1:60" outlineLevel="1" x14ac:dyDescent="0.2">
      <c r="A274" s="157"/>
      <c r="B274" s="158"/>
      <c r="C274" s="201" t="s">
        <v>550</v>
      </c>
      <c r="D274" s="190"/>
      <c r="E274" s="191">
        <v>5.2</v>
      </c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50"/>
      <c r="Y274" s="150"/>
      <c r="Z274" s="150"/>
      <c r="AA274" s="150"/>
      <c r="AB274" s="150"/>
      <c r="AC274" s="150"/>
      <c r="AD274" s="150"/>
      <c r="AE274" s="150"/>
      <c r="AF274" s="150"/>
      <c r="AG274" s="150" t="s">
        <v>264</v>
      </c>
      <c r="AH274" s="150">
        <v>0</v>
      </c>
      <c r="AI274" s="150"/>
      <c r="AJ274" s="150"/>
      <c r="AK274" s="150"/>
      <c r="AL274" s="150"/>
      <c r="AM274" s="150"/>
      <c r="AN274" s="150"/>
      <c r="AO274" s="150"/>
      <c r="AP274" s="150"/>
      <c r="AQ274" s="150"/>
      <c r="AR274" s="150"/>
      <c r="AS274" s="150"/>
      <c r="AT274" s="150"/>
      <c r="AU274" s="150"/>
      <c r="AV274" s="150"/>
      <c r="AW274" s="150"/>
      <c r="AX274" s="150"/>
      <c r="AY274" s="150"/>
      <c r="AZ274" s="150"/>
      <c r="BA274" s="150"/>
      <c r="BB274" s="150"/>
      <c r="BC274" s="150"/>
      <c r="BD274" s="150"/>
      <c r="BE274" s="150"/>
      <c r="BF274" s="150"/>
      <c r="BG274" s="150"/>
      <c r="BH274" s="150"/>
    </row>
    <row r="275" spans="1:60" outlineLevel="1" x14ac:dyDescent="0.2">
      <c r="A275" s="157"/>
      <c r="B275" s="158"/>
      <c r="C275" s="201" t="s">
        <v>551</v>
      </c>
      <c r="D275" s="190"/>
      <c r="E275" s="191">
        <v>4.8</v>
      </c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60"/>
      <c r="V275" s="160"/>
      <c r="W275" s="160"/>
      <c r="X275" s="150"/>
      <c r="Y275" s="150"/>
      <c r="Z275" s="150"/>
      <c r="AA275" s="150"/>
      <c r="AB275" s="150"/>
      <c r="AC275" s="150"/>
      <c r="AD275" s="150"/>
      <c r="AE275" s="150"/>
      <c r="AF275" s="150"/>
      <c r="AG275" s="150" t="s">
        <v>264</v>
      </c>
      <c r="AH275" s="150">
        <v>0</v>
      </c>
      <c r="AI275" s="150"/>
      <c r="AJ275" s="150"/>
      <c r="AK275" s="150"/>
      <c r="AL275" s="150"/>
      <c r="AM275" s="150"/>
      <c r="AN275" s="150"/>
      <c r="AO275" s="150"/>
      <c r="AP275" s="150"/>
      <c r="AQ275" s="150"/>
      <c r="AR275" s="150"/>
      <c r="AS275" s="150"/>
      <c r="AT275" s="150"/>
      <c r="AU275" s="150"/>
      <c r="AV275" s="150"/>
      <c r="AW275" s="150"/>
      <c r="AX275" s="150"/>
      <c r="AY275" s="150"/>
      <c r="AZ275" s="150"/>
      <c r="BA275" s="150"/>
      <c r="BB275" s="150"/>
      <c r="BC275" s="150"/>
      <c r="BD275" s="150"/>
      <c r="BE275" s="150"/>
      <c r="BF275" s="150"/>
      <c r="BG275" s="150"/>
      <c r="BH275" s="150"/>
    </row>
    <row r="276" spans="1:60" outlineLevel="1" x14ac:dyDescent="0.2">
      <c r="A276" s="157"/>
      <c r="B276" s="158"/>
      <c r="C276" s="201" t="s">
        <v>552</v>
      </c>
      <c r="D276" s="190"/>
      <c r="E276" s="191">
        <v>3.7</v>
      </c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60"/>
      <c r="X276" s="150"/>
      <c r="Y276" s="150"/>
      <c r="Z276" s="150"/>
      <c r="AA276" s="150"/>
      <c r="AB276" s="150"/>
      <c r="AC276" s="150"/>
      <c r="AD276" s="150"/>
      <c r="AE276" s="150"/>
      <c r="AF276" s="150"/>
      <c r="AG276" s="150" t="s">
        <v>264</v>
      </c>
      <c r="AH276" s="150">
        <v>0</v>
      </c>
      <c r="AI276" s="150"/>
      <c r="AJ276" s="150"/>
      <c r="AK276" s="150"/>
      <c r="AL276" s="150"/>
      <c r="AM276" s="150"/>
      <c r="AN276" s="150"/>
      <c r="AO276" s="150"/>
      <c r="AP276" s="150"/>
      <c r="AQ276" s="150"/>
      <c r="AR276" s="150"/>
      <c r="AS276" s="150"/>
      <c r="AT276" s="150"/>
      <c r="AU276" s="150"/>
      <c r="AV276" s="150"/>
      <c r="AW276" s="150"/>
      <c r="AX276" s="150"/>
      <c r="AY276" s="150"/>
      <c r="AZ276" s="150"/>
      <c r="BA276" s="150"/>
      <c r="BB276" s="150"/>
      <c r="BC276" s="150"/>
      <c r="BD276" s="150"/>
      <c r="BE276" s="150"/>
      <c r="BF276" s="150"/>
      <c r="BG276" s="150"/>
      <c r="BH276" s="150"/>
    </row>
    <row r="277" spans="1:60" outlineLevel="1" x14ac:dyDescent="0.2">
      <c r="A277" s="157"/>
      <c r="B277" s="158"/>
      <c r="C277" s="201" t="s">
        <v>553</v>
      </c>
      <c r="D277" s="190"/>
      <c r="E277" s="191">
        <v>1.2</v>
      </c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  <c r="W277" s="160"/>
      <c r="X277" s="150"/>
      <c r="Y277" s="150"/>
      <c r="Z277" s="150"/>
      <c r="AA277" s="150"/>
      <c r="AB277" s="150"/>
      <c r="AC277" s="150"/>
      <c r="AD277" s="150"/>
      <c r="AE277" s="150"/>
      <c r="AF277" s="150"/>
      <c r="AG277" s="150" t="s">
        <v>264</v>
      </c>
      <c r="AH277" s="150">
        <v>0</v>
      </c>
      <c r="AI277" s="150"/>
      <c r="AJ277" s="150"/>
      <c r="AK277" s="150"/>
      <c r="AL277" s="150"/>
      <c r="AM277" s="150"/>
      <c r="AN277" s="150"/>
      <c r="AO277" s="150"/>
      <c r="AP277" s="150"/>
      <c r="AQ277" s="150"/>
      <c r="AR277" s="150"/>
      <c r="AS277" s="150"/>
      <c r="AT277" s="150"/>
      <c r="AU277" s="150"/>
      <c r="AV277" s="150"/>
      <c r="AW277" s="150"/>
      <c r="AX277" s="150"/>
      <c r="AY277" s="150"/>
      <c r="AZ277" s="150"/>
      <c r="BA277" s="150"/>
      <c r="BB277" s="150"/>
      <c r="BC277" s="150"/>
      <c r="BD277" s="150"/>
      <c r="BE277" s="150"/>
      <c r="BF277" s="150"/>
      <c r="BG277" s="150"/>
      <c r="BH277" s="150"/>
    </row>
    <row r="278" spans="1:60" outlineLevel="1" x14ac:dyDescent="0.2">
      <c r="A278" s="157"/>
      <c r="B278" s="158"/>
      <c r="C278" s="201" t="s">
        <v>554</v>
      </c>
      <c r="D278" s="190"/>
      <c r="E278" s="191">
        <v>1.3</v>
      </c>
      <c r="F278" s="160"/>
      <c r="G278" s="160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60"/>
      <c r="V278" s="160"/>
      <c r="W278" s="160"/>
      <c r="X278" s="150"/>
      <c r="Y278" s="150"/>
      <c r="Z278" s="150"/>
      <c r="AA278" s="150"/>
      <c r="AB278" s="150"/>
      <c r="AC278" s="150"/>
      <c r="AD278" s="150"/>
      <c r="AE278" s="150"/>
      <c r="AF278" s="150"/>
      <c r="AG278" s="150" t="s">
        <v>264</v>
      </c>
      <c r="AH278" s="150">
        <v>0</v>
      </c>
      <c r="AI278" s="150"/>
      <c r="AJ278" s="150"/>
      <c r="AK278" s="150"/>
      <c r="AL278" s="150"/>
      <c r="AM278" s="150"/>
      <c r="AN278" s="150"/>
      <c r="AO278" s="150"/>
      <c r="AP278" s="150"/>
      <c r="AQ278" s="150"/>
      <c r="AR278" s="150"/>
      <c r="AS278" s="150"/>
      <c r="AT278" s="150"/>
      <c r="AU278" s="150"/>
      <c r="AV278" s="150"/>
      <c r="AW278" s="150"/>
      <c r="AX278" s="150"/>
      <c r="AY278" s="150"/>
      <c r="AZ278" s="150"/>
      <c r="BA278" s="150"/>
      <c r="BB278" s="150"/>
      <c r="BC278" s="150"/>
      <c r="BD278" s="150"/>
      <c r="BE278" s="150"/>
      <c r="BF278" s="150"/>
      <c r="BG278" s="150"/>
      <c r="BH278" s="150"/>
    </row>
    <row r="279" spans="1:60" outlineLevel="1" x14ac:dyDescent="0.2">
      <c r="A279" s="157"/>
      <c r="B279" s="158"/>
      <c r="C279" s="201" t="s">
        <v>555</v>
      </c>
      <c r="D279" s="190"/>
      <c r="E279" s="191">
        <v>2.2999999999999998</v>
      </c>
      <c r="F279" s="160"/>
      <c r="G279" s="160"/>
      <c r="H279" s="160"/>
      <c r="I279" s="160"/>
      <c r="J279" s="160"/>
      <c r="K279" s="160"/>
      <c r="L279" s="160"/>
      <c r="M279" s="160"/>
      <c r="N279" s="160"/>
      <c r="O279" s="160"/>
      <c r="P279" s="160"/>
      <c r="Q279" s="160"/>
      <c r="R279" s="160"/>
      <c r="S279" s="160"/>
      <c r="T279" s="160"/>
      <c r="U279" s="160"/>
      <c r="V279" s="160"/>
      <c r="W279" s="160"/>
      <c r="X279" s="150"/>
      <c r="Y279" s="150"/>
      <c r="Z279" s="150"/>
      <c r="AA279" s="150"/>
      <c r="AB279" s="150"/>
      <c r="AC279" s="150"/>
      <c r="AD279" s="150"/>
      <c r="AE279" s="150"/>
      <c r="AF279" s="150"/>
      <c r="AG279" s="150" t="s">
        <v>264</v>
      </c>
      <c r="AH279" s="150">
        <v>0</v>
      </c>
      <c r="AI279" s="150"/>
      <c r="AJ279" s="150"/>
      <c r="AK279" s="150"/>
      <c r="AL279" s="150"/>
      <c r="AM279" s="150"/>
      <c r="AN279" s="150"/>
      <c r="AO279" s="150"/>
      <c r="AP279" s="150"/>
      <c r="AQ279" s="150"/>
      <c r="AR279" s="150"/>
      <c r="AS279" s="150"/>
      <c r="AT279" s="150"/>
      <c r="AU279" s="150"/>
      <c r="AV279" s="150"/>
      <c r="AW279" s="150"/>
      <c r="AX279" s="150"/>
      <c r="AY279" s="150"/>
      <c r="AZ279" s="150"/>
      <c r="BA279" s="150"/>
      <c r="BB279" s="150"/>
      <c r="BC279" s="150"/>
      <c r="BD279" s="150"/>
      <c r="BE279" s="150"/>
      <c r="BF279" s="150"/>
      <c r="BG279" s="150"/>
      <c r="BH279" s="150"/>
    </row>
    <row r="280" spans="1:60" outlineLevel="1" x14ac:dyDescent="0.2">
      <c r="A280" s="157"/>
      <c r="B280" s="158"/>
      <c r="C280" s="201" t="s">
        <v>556</v>
      </c>
      <c r="D280" s="190"/>
      <c r="E280" s="191">
        <v>4.5999999999999996</v>
      </c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50"/>
      <c r="Y280" s="150"/>
      <c r="Z280" s="150"/>
      <c r="AA280" s="150"/>
      <c r="AB280" s="150"/>
      <c r="AC280" s="150"/>
      <c r="AD280" s="150"/>
      <c r="AE280" s="150"/>
      <c r="AF280" s="150"/>
      <c r="AG280" s="150" t="s">
        <v>264</v>
      </c>
      <c r="AH280" s="150">
        <v>0</v>
      </c>
      <c r="AI280" s="150"/>
      <c r="AJ280" s="150"/>
      <c r="AK280" s="150"/>
      <c r="AL280" s="150"/>
      <c r="AM280" s="150"/>
      <c r="AN280" s="150"/>
      <c r="AO280" s="150"/>
      <c r="AP280" s="150"/>
      <c r="AQ280" s="150"/>
      <c r="AR280" s="150"/>
      <c r="AS280" s="150"/>
      <c r="AT280" s="150"/>
      <c r="AU280" s="150"/>
      <c r="AV280" s="150"/>
      <c r="AW280" s="150"/>
      <c r="AX280" s="150"/>
      <c r="AY280" s="150"/>
      <c r="AZ280" s="150"/>
      <c r="BA280" s="150"/>
      <c r="BB280" s="150"/>
      <c r="BC280" s="150"/>
      <c r="BD280" s="150"/>
      <c r="BE280" s="150"/>
      <c r="BF280" s="150"/>
      <c r="BG280" s="150"/>
      <c r="BH280" s="150"/>
    </row>
    <row r="281" spans="1:60" outlineLevel="1" x14ac:dyDescent="0.2">
      <c r="A281" s="157"/>
      <c r="B281" s="158"/>
      <c r="C281" s="201" t="s">
        <v>557</v>
      </c>
      <c r="D281" s="190"/>
      <c r="E281" s="191">
        <v>2.4</v>
      </c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150"/>
      <c r="Y281" s="150"/>
      <c r="Z281" s="150"/>
      <c r="AA281" s="150"/>
      <c r="AB281" s="150"/>
      <c r="AC281" s="150"/>
      <c r="AD281" s="150"/>
      <c r="AE281" s="150"/>
      <c r="AF281" s="150"/>
      <c r="AG281" s="150" t="s">
        <v>264</v>
      </c>
      <c r="AH281" s="150">
        <v>0</v>
      </c>
      <c r="AI281" s="150"/>
      <c r="AJ281" s="150"/>
      <c r="AK281" s="150"/>
      <c r="AL281" s="150"/>
      <c r="AM281" s="150"/>
      <c r="AN281" s="150"/>
      <c r="AO281" s="150"/>
      <c r="AP281" s="150"/>
      <c r="AQ281" s="150"/>
      <c r="AR281" s="150"/>
      <c r="AS281" s="150"/>
      <c r="AT281" s="150"/>
      <c r="AU281" s="150"/>
      <c r="AV281" s="150"/>
      <c r="AW281" s="150"/>
      <c r="AX281" s="150"/>
      <c r="AY281" s="150"/>
      <c r="AZ281" s="150"/>
      <c r="BA281" s="150"/>
      <c r="BB281" s="150"/>
      <c r="BC281" s="150"/>
      <c r="BD281" s="150"/>
      <c r="BE281" s="150"/>
      <c r="BF281" s="150"/>
      <c r="BG281" s="150"/>
      <c r="BH281" s="150"/>
    </row>
    <row r="282" spans="1:60" outlineLevel="1" x14ac:dyDescent="0.2">
      <c r="A282" s="157"/>
      <c r="B282" s="158"/>
      <c r="C282" s="201" t="s">
        <v>558</v>
      </c>
      <c r="D282" s="190"/>
      <c r="E282" s="191">
        <v>6.2</v>
      </c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  <c r="W282" s="160"/>
      <c r="X282" s="150"/>
      <c r="Y282" s="150"/>
      <c r="Z282" s="150"/>
      <c r="AA282" s="150"/>
      <c r="AB282" s="150"/>
      <c r="AC282" s="150"/>
      <c r="AD282" s="150"/>
      <c r="AE282" s="150"/>
      <c r="AF282" s="150"/>
      <c r="AG282" s="150" t="s">
        <v>264</v>
      </c>
      <c r="AH282" s="150">
        <v>0</v>
      </c>
      <c r="AI282" s="150"/>
      <c r="AJ282" s="150"/>
      <c r="AK282" s="150"/>
      <c r="AL282" s="150"/>
      <c r="AM282" s="150"/>
      <c r="AN282" s="150"/>
      <c r="AO282" s="150"/>
      <c r="AP282" s="150"/>
      <c r="AQ282" s="150"/>
      <c r="AR282" s="150"/>
      <c r="AS282" s="150"/>
      <c r="AT282" s="150"/>
      <c r="AU282" s="150"/>
      <c r="AV282" s="150"/>
      <c r="AW282" s="150"/>
      <c r="AX282" s="150"/>
      <c r="AY282" s="150"/>
      <c r="AZ282" s="150"/>
      <c r="BA282" s="150"/>
      <c r="BB282" s="150"/>
      <c r="BC282" s="150"/>
      <c r="BD282" s="150"/>
      <c r="BE282" s="150"/>
      <c r="BF282" s="150"/>
      <c r="BG282" s="150"/>
      <c r="BH282" s="150"/>
    </row>
    <row r="283" spans="1:60" outlineLevel="1" x14ac:dyDescent="0.2">
      <c r="A283" s="157"/>
      <c r="B283" s="158"/>
      <c r="C283" s="201" t="s">
        <v>559</v>
      </c>
      <c r="D283" s="190"/>
      <c r="E283" s="191">
        <v>2.4</v>
      </c>
      <c r="F283" s="160"/>
      <c r="G283" s="160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60"/>
      <c r="V283" s="160"/>
      <c r="W283" s="160"/>
      <c r="X283" s="150"/>
      <c r="Y283" s="150"/>
      <c r="Z283" s="150"/>
      <c r="AA283" s="150"/>
      <c r="AB283" s="150"/>
      <c r="AC283" s="150"/>
      <c r="AD283" s="150"/>
      <c r="AE283" s="150"/>
      <c r="AF283" s="150"/>
      <c r="AG283" s="150" t="s">
        <v>264</v>
      </c>
      <c r="AH283" s="150">
        <v>0</v>
      </c>
      <c r="AI283" s="150"/>
      <c r="AJ283" s="150"/>
      <c r="AK283" s="150"/>
      <c r="AL283" s="150"/>
      <c r="AM283" s="150"/>
      <c r="AN283" s="150"/>
      <c r="AO283" s="150"/>
      <c r="AP283" s="150"/>
      <c r="AQ283" s="150"/>
      <c r="AR283" s="150"/>
      <c r="AS283" s="150"/>
      <c r="AT283" s="150"/>
      <c r="AU283" s="150"/>
      <c r="AV283" s="150"/>
      <c r="AW283" s="150"/>
      <c r="AX283" s="150"/>
      <c r="AY283" s="150"/>
      <c r="AZ283" s="150"/>
      <c r="BA283" s="150"/>
      <c r="BB283" s="150"/>
      <c r="BC283" s="150"/>
      <c r="BD283" s="150"/>
      <c r="BE283" s="150"/>
      <c r="BF283" s="150"/>
      <c r="BG283" s="150"/>
      <c r="BH283" s="150"/>
    </row>
    <row r="284" spans="1:60" outlineLevel="1" x14ac:dyDescent="0.2">
      <c r="A284" s="157"/>
      <c r="B284" s="158"/>
      <c r="C284" s="201" t="s">
        <v>560</v>
      </c>
      <c r="D284" s="190"/>
      <c r="E284" s="191">
        <v>5.2</v>
      </c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50"/>
      <c r="Y284" s="150"/>
      <c r="Z284" s="150"/>
      <c r="AA284" s="150"/>
      <c r="AB284" s="150"/>
      <c r="AC284" s="150"/>
      <c r="AD284" s="150"/>
      <c r="AE284" s="150"/>
      <c r="AF284" s="150"/>
      <c r="AG284" s="150" t="s">
        <v>264</v>
      </c>
      <c r="AH284" s="150">
        <v>0</v>
      </c>
      <c r="AI284" s="150"/>
      <c r="AJ284" s="150"/>
      <c r="AK284" s="150"/>
      <c r="AL284" s="150"/>
      <c r="AM284" s="150"/>
      <c r="AN284" s="150"/>
      <c r="AO284" s="150"/>
      <c r="AP284" s="150"/>
      <c r="AQ284" s="150"/>
      <c r="AR284" s="150"/>
      <c r="AS284" s="150"/>
      <c r="AT284" s="150"/>
      <c r="AU284" s="150"/>
      <c r="AV284" s="150"/>
      <c r="AW284" s="150"/>
      <c r="AX284" s="150"/>
      <c r="AY284" s="150"/>
      <c r="AZ284" s="150"/>
      <c r="BA284" s="150"/>
      <c r="BB284" s="150"/>
      <c r="BC284" s="150"/>
      <c r="BD284" s="150"/>
      <c r="BE284" s="150"/>
      <c r="BF284" s="150"/>
      <c r="BG284" s="150"/>
      <c r="BH284" s="150"/>
    </row>
    <row r="285" spans="1:60" outlineLevel="1" x14ac:dyDescent="0.2">
      <c r="A285" s="157"/>
      <c r="B285" s="158"/>
      <c r="C285" s="201" t="s">
        <v>561</v>
      </c>
      <c r="D285" s="190"/>
      <c r="E285" s="191">
        <v>3.7</v>
      </c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60"/>
      <c r="V285" s="160"/>
      <c r="W285" s="160"/>
      <c r="X285" s="150"/>
      <c r="Y285" s="150"/>
      <c r="Z285" s="150"/>
      <c r="AA285" s="150"/>
      <c r="AB285" s="150"/>
      <c r="AC285" s="150"/>
      <c r="AD285" s="150"/>
      <c r="AE285" s="150"/>
      <c r="AF285" s="150"/>
      <c r="AG285" s="150" t="s">
        <v>264</v>
      </c>
      <c r="AH285" s="150">
        <v>0</v>
      </c>
      <c r="AI285" s="150"/>
      <c r="AJ285" s="150"/>
      <c r="AK285" s="150"/>
      <c r="AL285" s="150"/>
      <c r="AM285" s="150"/>
      <c r="AN285" s="150"/>
      <c r="AO285" s="150"/>
      <c r="AP285" s="150"/>
      <c r="AQ285" s="150"/>
      <c r="AR285" s="150"/>
      <c r="AS285" s="150"/>
      <c r="AT285" s="150"/>
      <c r="AU285" s="150"/>
      <c r="AV285" s="150"/>
      <c r="AW285" s="150"/>
      <c r="AX285" s="150"/>
      <c r="AY285" s="150"/>
      <c r="AZ285" s="150"/>
      <c r="BA285" s="150"/>
      <c r="BB285" s="150"/>
      <c r="BC285" s="150"/>
      <c r="BD285" s="150"/>
      <c r="BE285" s="150"/>
      <c r="BF285" s="150"/>
      <c r="BG285" s="150"/>
      <c r="BH285" s="150"/>
    </row>
    <row r="286" spans="1:60" outlineLevel="1" x14ac:dyDescent="0.2">
      <c r="A286" s="157"/>
      <c r="B286" s="158"/>
      <c r="C286" s="201" t="s">
        <v>562</v>
      </c>
      <c r="D286" s="190"/>
      <c r="E286" s="191">
        <v>2.2000000000000002</v>
      </c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60"/>
      <c r="V286" s="160"/>
      <c r="W286" s="160"/>
      <c r="X286" s="150"/>
      <c r="Y286" s="150"/>
      <c r="Z286" s="150"/>
      <c r="AA286" s="150"/>
      <c r="AB286" s="150"/>
      <c r="AC286" s="150"/>
      <c r="AD286" s="150"/>
      <c r="AE286" s="150"/>
      <c r="AF286" s="150"/>
      <c r="AG286" s="150" t="s">
        <v>264</v>
      </c>
      <c r="AH286" s="150">
        <v>0</v>
      </c>
      <c r="AI286" s="150"/>
      <c r="AJ286" s="150"/>
      <c r="AK286" s="150"/>
      <c r="AL286" s="150"/>
      <c r="AM286" s="150"/>
      <c r="AN286" s="150"/>
      <c r="AO286" s="150"/>
      <c r="AP286" s="150"/>
      <c r="AQ286" s="150"/>
      <c r="AR286" s="150"/>
      <c r="AS286" s="150"/>
      <c r="AT286" s="150"/>
      <c r="AU286" s="150"/>
      <c r="AV286" s="150"/>
      <c r="AW286" s="150"/>
      <c r="AX286" s="150"/>
      <c r="AY286" s="150"/>
      <c r="AZ286" s="150"/>
      <c r="BA286" s="150"/>
      <c r="BB286" s="150"/>
      <c r="BC286" s="150"/>
      <c r="BD286" s="150"/>
      <c r="BE286" s="150"/>
      <c r="BF286" s="150"/>
      <c r="BG286" s="150"/>
      <c r="BH286" s="150"/>
    </row>
    <row r="287" spans="1:60" outlineLevel="1" x14ac:dyDescent="0.2">
      <c r="A287" s="157"/>
      <c r="B287" s="158"/>
      <c r="C287" s="201" t="s">
        <v>563</v>
      </c>
      <c r="D287" s="190"/>
      <c r="E287" s="191">
        <v>2.2000000000000002</v>
      </c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150"/>
      <c r="Y287" s="150"/>
      <c r="Z287" s="150"/>
      <c r="AA287" s="150"/>
      <c r="AB287" s="150"/>
      <c r="AC287" s="150"/>
      <c r="AD287" s="150"/>
      <c r="AE287" s="150"/>
      <c r="AF287" s="150"/>
      <c r="AG287" s="150" t="s">
        <v>264</v>
      </c>
      <c r="AH287" s="150">
        <v>0</v>
      </c>
      <c r="AI287" s="150"/>
      <c r="AJ287" s="150"/>
      <c r="AK287" s="150"/>
      <c r="AL287" s="150"/>
      <c r="AM287" s="150"/>
      <c r="AN287" s="150"/>
      <c r="AO287" s="150"/>
      <c r="AP287" s="150"/>
      <c r="AQ287" s="150"/>
      <c r="AR287" s="150"/>
      <c r="AS287" s="150"/>
      <c r="AT287" s="150"/>
      <c r="AU287" s="150"/>
      <c r="AV287" s="150"/>
      <c r="AW287" s="150"/>
      <c r="AX287" s="150"/>
      <c r="AY287" s="150"/>
      <c r="AZ287" s="150"/>
      <c r="BA287" s="150"/>
      <c r="BB287" s="150"/>
      <c r="BC287" s="150"/>
      <c r="BD287" s="150"/>
      <c r="BE287" s="150"/>
      <c r="BF287" s="150"/>
      <c r="BG287" s="150"/>
      <c r="BH287" s="150"/>
    </row>
    <row r="288" spans="1:60" ht="22.5" outlineLevel="1" x14ac:dyDescent="0.2">
      <c r="A288" s="169">
        <v>82</v>
      </c>
      <c r="B288" s="170" t="s">
        <v>570</v>
      </c>
      <c r="C288" s="186" t="s">
        <v>571</v>
      </c>
      <c r="D288" s="171" t="s">
        <v>285</v>
      </c>
      <c r="E288" s="172">
        <v>195.98</v>
      </c>
      <c r="F288" s="173"/>
      <c r="G288" s="174">
        <f>ROUND(E288*F288,2)</f>
        <v>0</v>
      </c>
      <c r="H288" s="173"/>
      <c r="I288" s="174">
        <f>ROUND(E288*H288,2)</f>
        <v>0</v>
      </c>
      <c r="J288" s="173"/>
      <c r="K288" s="174">
        <f>ROUND(E288*J288,2)</f>
        <v>0</v>
      </c>
      <c r="L288" s="174">
        <v>21</v>
      </c>
      <c r="M288" s="174">
        <f>G288*(1+L288/100)</f>
        <v>0</v>
      </c>
      <c r="N288" s="174">
        <v>0</v>
      </c>
      <c r="O288" s="174">
        <f>ROUND(E288*N288,2)</f>
        <v>0</v>
      </c>
      <c r="P288" s="174">
        <v>0</v>
      </c>
      <c r="Q288" s="174">
        <f>ROUND(E288*P288,2)</f>
        <v>0</v>
      </c>
      <c r="R288" s="174"/>
      <c r="S288" s="174" t="s">
        <v>240</v>
      </c>
      <c r="T288" s="175" t="s">
        <v>218</v>
      </c>
      <c r="U288" s="160">
        <v>0</v>
      </c>
      <c r="V288" s="160">
        <f>ROUND(E288*U288,2)</f>
        <v>0</v>
      </c>
      <c r="W288" s="160"/>
      <c r="X288" s="150"/>
      <c r="Y288" s="150"/>
      <c r="Z288" s="150"/>
      <c r="AA288" s="150"/>
      <c r="AB288" s="150"/>
      <c r="AC288" s="150"/>
      <c r="AD288" s="150"/>
      <c r="AE288" s="150"/>
      <c r="AF288" s="150"/>
      <c r="AG288" s="150" t="s">
        <v>279</v>
      </c>
      <c r="AH288" s="150"/>
      <c r="AI288" s="150"/>
      <c r="AJ288" s="150"/>
      <c r="AK288" s="150"/>
      <c r="AL288" s="150"/>
      <c r="AM288" s="150"/>
      <c r="AN288" s="150"/>
      <c r="AO288" s="150"/>
      <c r="AP288" s="150"/>
      <c r="AQ288" s="150"/>
      <c r="AR288" s="150"/>
      <c r="AS288" s="150"/>
      <c r="AT288" s="150"/>
      <c r="AU288" s="150"/>
      <c r="AV288" s="150"/>
      <c r="AW288" s="150"/>
      <c r="AX288" s="150"/>
      <c r="AY288" s="150"/>
      <c r="AZ288" s="150"/>
      <c r="BA288" s="150"/>
      <c r="BB288" s="150"/>
      <c r="BC288" s="150"/>
      <c r="BD288" s="150"/>
      <c r="BE288" s="150"/>
      <c r="BF288" s="150"/>
      <c r="BG288" s="150"/>
      <c r="BH288" s="150"/>
    </row>
    <row r="289" spans="1:60" outlineLevel="1" x14ac:dyDescent="0.2">
      <c r="A289" s="157"/>
      <c r="B289" s="158"/>
      <c r="C289" s="201" t="s">
        <v>569</v>
      </c>
      <c r="D289" s="190"/>
      <c r="E289" s="191"/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50"/>
      <c r="Y289" s="150"/>
      <c r="Z289" s="150"/>
      <c r="AA289" s="150"/>
      <c r="AB289" s="150"/>
      <c r="AC289" s="150"/>
      <c r="AD289" s="150"/>
      <c r="AE289" s="150"/>
      <c r="AF289" s="150"/>
      <c r="AG289" s="150" t="s">
        <v>264</v>
      </c>
      <c r="AH289" s="150">
        <v>0</v>
      </c>
      <c r="AI289" s="150"/>
      <c r="AJ289" s="150"/>
      <c r="AK289" s="150"/>
      <c r="AL289" s="150"/>
      <c r="AM289" s="150"/>
      <c r="AN289" s="150"/>
      <c r="AO289" s="150"/>
      <c r="AP289" s="150"/>
      <c r="AQ289" s="150"/>
      <c r="AR289" s="150"/>
      <c r="AS289" s="150"/>
      <c r="AT289" s="150"/>
      <c r="AU289" s="150"/>
      <c r="AV289" s="150"/>
      <c r="AW289" s="150"/>
      <c r="AX289" s="150"/>
      <c r="AY289" s="150"/>
      <c r="AZ289" s="150"/>
      <c r="BA289" s="150"/>
      <c r="BB289" s="150"/>
      <c r="BC289" s="150"/>
      <c r="BD289" s="150"/>
      <c r="BE289" s="150"/>
      <c r="BF289" s="150"/>
      <c r="BG289" s="150"/>
      <c r="BH289" s="150"/>
    </row>
    <row r="290" spans="1:60" outlineLevel="1" x14ac:dyDescent="0.2">
      <c r="A290" s="157"/>
      <c r="B290" s="158"/>
      <c r="C290" s="201" t="s">
        <v>572</v>
      </c>
      <c r="D290" s="190"/>
      <c r="E290" s="191">
        <v>22.8</v>
      </c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  <c r="X290" s="150"/>
      <c r="Y290" s="150"/>
      <c r="Z290" s="150"/>
      <c r="AA290" s="150"/>
      <c r="AB290" s="150"/>
      <c r="AC290" s="150"/>
      <c r="AD290" s="150"/>
      <c r="AE290" s="150"/>
      <c r="AF290" s="150"/>
      <c r="AG290" s="150" t="s">
        <v>264</v>
      </c>
      <c r="AH290" s="150">
        <v>0</v>
      </c>
      <c r="AI290" s="150"/>
      <c r="AJ290" s="150"/>
      <c r="AK290" s="150"/>
      <c r="AL290" s="150"/>
      <c r="AM290" s="150"/>
      <c r="AN290" s="150"/>
      <c r="AO290" s="150"/>
      <c r="AP290" s="150"/>
      <c r="AQ290" s="150"/>
      <c r="AR290" s="150"/>
      <c r="AS290" s="150"/>
      <c r="AT290" s="150"/>
      <c r="AU290" s="150"/>
      <c r="AV290" s="150"/>
      <c r="AW290" s="150"/>
      <c r="AX290" s="150"/>
      <c r="AY290" s="150"/>
      <c r="AZ290" s="150"/>
      <c r="BA290" s="150"/>
      <c r="BB290" s="150"/>
      <c r="BC290" s="150"/>
      <c r="BD290" s="150"/>
      <c r="BE290" s="150"/>
      <c r="BF290" s="150"/>
      <c r="BG290" s="150"/>
      <c r="BH290" s="150"/>
    </row>
    <row r="291" spans="1:60" outlineLevel="1" x14ac:dyDescent="0.2">
      <c r="A291" s="157"/>
      <c r="B291" s="158"/>
      <c r="C291" s="201" t="s">
        <v>573</v>
      </c>
      <c r="D291" s="190"/>
      <c r="E291" s="191">
        <v>120.7</v>
      </c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50"/>
      <c r="Y291" s="150"/>
      <c r="Z291" s="150"/>
      <c r="AA291" s="150"/>
      <c r="AB291" s="150"/>
      <c r="AC291" s="150"/>
      <c r="AD291" s="150"/>
      <c r="AE291" s="150"/>
      <c r="AF291" s="150"/>
      <c r="AG291" s="150" t="s">
        <v>264</v>
      </c>
      <c r="AH291" s="150">
        <v>0</v>
      </c>
      <c r="AI291" s="150"/>
      <c r="AJ291" s="150"/>
      <c r="AK291" s="150"/>
      <c r="AL291" s="150"/>
      <c r="AM291" s="150"/>
      <c r="AN291" s="150"/>
      <c r="AO291" s="150"/>
      <c r="AP291" s="150"/>
      <c r="AQ291" s="150"/>
      <c r="AR291" s="150"/>
      <c r="AS291" s="150"/>
      <c r="AT291" s="150"/>
      <c r="AU291" s="150"/>
      <c r="AV291" s="150"/>
      <c r="AW291" s="150"/>
      <c r="AX291" s="150"/>
      <c r="AY291" s="150"/>
      <c r="AZ291" s="150"/>
      <c r="BA291" s="150"/>
      <c r="BB291" s="150"/>
      <c r="BC291" s="150"/>
      <c r="BD291" s="150"/>
      <c r="BE291" s="150"/>
      <c r="BF291" s="150"/>
      <c r="BG291" s="150"/>
      <c r="BH291" s="150"/>
    </row>
    <row r="292" spans="1:60" outlineLevel="1" x14ac:dyDescent="0.2">
      <c r="A292" s="157"/>
      <c r="B292" s="158"/>
      <c r="C292" s="201" t="s">
        <v>574</v>
      </c>
      <c r="D292" s="190"/>
      <c r="E292" s="191">
        <v>9</v>
      </c>
      <c r="F292" s="160"/>
      <c r="G292" s="160"/>
      <c r="H292" s="160"/>
      <c r="I292" s="160"/>
      <c r="J292" s="160"/>
      <c r="K292" s="160"/>
      <c r="L292" s="160"/>
      <c r="M292" s="160"/>
      <c r="N292" s="160"/>
      <c r="O292" s="160"/>
      <c r="P292" s="160"/>
      <c r="Q292" s="160"/>
      <c r="R292" s="160"/>
      <c r="S292" s="160"/>
      <c r="T292" s="160"/>
      <c r="U292" s="160"/>
      <c r="V292" s="160"/>
      <c r="W292" s="160"/>
      <c r="X292" s="150"/>
      <c r="Y292" s="150"/>
      <c r="Z292" s="150"/>
      <c r="AA292" s="150"/>
      <c r="AB292" s="150"/>
      <c r="AC292" s="150"/>
      <c r="AD292" s="150"/>
      <c r="AE292" s="150"/>
      <c r="AF292" s="150"/>
      <c r="AG292" s="150" t="s">
        <v>264</v>
      </c>
      <c r="AH292" s="150">
        <v>0</v>
      </c>
      <c r="AI292" s="150"/>
      <c r="AJ292" s="150"/>
      <c r="AK292" s="150"/>
      <c r="AL292" s="150"/>
      <c r="AM292" s="150"/>
      <c r="AN292" s="150"/>
      <c r="AO292" s="150"/>
      <c r="AP292" s="150"/>
      <c r="AQ292" s="150"/>
      <c r="AR292" s="150"/>
      <c r="AS292" s="150"/>
      <c r="AT292" s="150"/>
      <c r="AU292" s="150"/>
      <c r="AV292" s="150"/>
      <c r="AW292" s="150"/>
      <c r="AX292" s="150"/>
      <c r="AY292" s="150"/>
      <c r="AZ292" s="150"/>
      <c r="BA292" s="150"/>
      <c r="BB292" s="150"/>
      <c r="BC292" s="150"/>
      <c r="BD292" s="150"/>
      <c r="BE292" s="150"/>
      <c r="BF292" s="150"/>
      <c r="BG292" s="150"/>
      <c r="BH292" s="150"/>
    </row>
    <row r="293" spans="1:60" outlineLevel="1" x14ac:dyDescent="0.2">
      <c r="A293" s="157"/>
      <c r="B293" s="158"/>
      <c r="C293" s="201" t="s">
        <v>575</v>
      </c>
      <c r="D293" s="190"/>
      <c r="E293" s="191">
        <v>10.68</v>
      </c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50"/>
      <c r="Y293" s="150"/>
      <c r="Z293" s="150"/>
      <c r="AA293" s="150"/>
      <c r="AB293" s="150"/>
      <c r="AC293" s="150"/>
      <c r="AD293" s="150"/>
      <c r="AE293" s="150"/>
      <c r="AF293" s="150"/>
      <c r="AG293" s="150" t="s">
        <v>264</v>
      </c>
      <c r="AH293" s="150">
        <v>0</v>
      </c>
      <c r="AI293" s="150"/>
      <c r="AJ293" s="150"/>
      <c r="AK293" s="150"/>
      <c r="AL293" s="150"/>
      <c r="AM293" s="150"/>
      <c r="AN293" s="150"/>
      <c r="AO293" s="150"/>
      <c r="AP293" s="150"/>
      <c r="AQ293" s="150"/>
      <c r="AR293" s="150"/>
      <c r="AS293" s="150"/>
      <c r="AT293" s="150"/>
      <c r="AU293" s="150"/>
      <c r="AV293" s="150"/>
      <c r="AW293" s="150"/>
      <c r="AX293" s="150"/>
      <c r="AY293" s="150"/>
      <c r="AZ293" s="150"/>
      <c r="BA293" s="150"/>
      <c r="BB293" s="150"/>
      <c r="BC293" s="150"/>
      <c r="BD293" s="150"/>
      <c r="BE293" s="150"/>
      <c r="BF293" s="150"/>
      <c r="BG293" s="150"/>
      <c r="BH293" s="150"/>
    </row>
    <row r="294" spans="1:60" outlineLevel="1" x14ac:dyDescent="0.2">
      <c r="A294" s="157"/>
      <c r="B294" s="158"/>
      <c r="C294" s="201" t="s">
        <v>576</v>
      </c>
      <c r="D294" s="190"/>
      <c r="E294" s="191">
        <v>14.8</v>
      </c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150"/>
      <c r="Y294" s="150"/>
      <c r="Z294" s="150"/>
      <c r="AA294" s="150"/>
      <c r="AB294" s="150"/>
      <c r="AC294" s="150"/>
      <c r="AD294" s="150"/>
      <c r="AE294" s="150"/>
      <c r="AF294" s="150"/>
      <c r="AG294" s="150" t="s">
        <v>264</v>
      </c>
      <c r="AH294" s="150">
        <v>0</v>
      </c>
      <c r="AI294" s="150"/>
      <c r="AJ294" s="150"/>
      <c r="AK294" s="150"/>
      <c r="AL294" s="150"/>
      <c r="AM294" s="150"/>
      <c r="AN294" s="150"/>
      <c r="AO294" s="150"/>
      <c r="AP294" s="150"/>
      <c r="AQ294" s="150"/>
      <c r="AR294" s="150"/>
      <c r="AS294" s="150"/>
      <c r="AT294" s="150"/>
      <c r="AU294" s="150"/>
      <c r="AV294" s="150"/>
      <c r="AW294" s="150"/>
      <c r="AX294" s="150"/>
      <c r="AY294" s="150"/>
      <c r="AZ294" s="150"/>
      <c r="BA294" s="150"/>
      <c r="BB294" s="150"/>
      <c r="BC294" s="150"/>
      <c r="BD294" s="150"/>
      <c r="BE294" s="150"/>
      <c r="BF294" s="150"/>
      <c r="BG294" s="150"/>
      <c r="BH294" s="150"/>
    </row>
    <row r="295" spans="1:60" outlineLevel="1" x14ac:dyDescent="0.2">
      <c r="A295" s="157"/>
      <c r="B295" s="158"/>
      <c r="C295" s="201" t="s">
        <v>577</v>
      </c>
      <c r="D295" s="190"/>
      <c r="E295" s="191">
        <v>18</v>
      </c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50"/>
      <c r="Y295" s="150"/>
      <c r="Z295" s="150"/>
      <c r="AA295" s="150"/>
      <c r="AB295" s="150"/>
      <c r="AC295" s="150"/>
      <c r="AD295" s="150"/>
      <c r="AE295" s="150"/>
      <c r="AF295" s="150"/>
      <c r="AG295" s="150" t="s">
        <v>264</v>
      </c>
      <c r="AH295" s="150">
        <v>0</v>
      </c>
      <c r="AI295" s="150"/>
      <c r="AJ295" s="150"/>
      <c r="AK295" s="150"/>
      <c r="AL295" s="150"/>
      <c r="AM295" s="150"/>
      <c r="AN295" s="150"/>
      <c r="AO295" s="150"/>
      <c r="AP295" s="150"/>
      <c r="AQ295" s="150"/>
      <c r="AR295" s="150"/>
      <c r="AS295" s="150"/>
      <c r="AT295" s="150"/>
      <c r="AU295" s="150"/>
      <c r="AV295" s="150"/>
      <c r="AW295" s="150"/>
      <c r="AX295" s="150"/>
      <c r="AY295" s="150"/>
      <c r="AZ295" s="150"/>
      <c r="BA295" s="150"/>
      <c r="BB295" s="150"/>
      <c r="BC295" s="150"/>
      <c r="BD295" s="150"/>
      <c r="BE295" s="150"/>
      <c r="BF295" s="150"/>
      <c r="BG295" s="150"/>
      <c r="BH295" s="150"/>
    </row>
    <row r="296" spans="1:60" ht="22.5" outlineLevel="1" x14ac:dyDescent="0.2">
      <c r="A296" s="169">
        <v>83</v>
      </c>
      <c r="B296" s="170" t="s">
        <v>578</v>
      </c>
      <c r="C296" s="186" t="s">
        <v>579</v>
      </c>
      <c r="D296" s="171" t="s">
        <v>285</v>
      </c>
      <c r="E296" s="172">
        <v>194.84</v>
      </c>
      <c r="F296" s="173"/>
      <c r="G296" s="174">
        <f>ROUND(E296*F296,2)</f>
        <v>0</v>
      </c>
      <c r="H296" s="173"/>
      <c r="I296" s="174">
        <f>ROUND(E296*H296,2)</f>
        <v>0</v>
      </c>
      <c r="J296" s="173"/>
      <c r="K296" s="174">
        <f>ROUND(E296*J296,2)</f>
        <v>0</v>
      </c>
      <c r="L296" s="174">
        <v>21</v>
      </c>
      <c r="M296" s="174">
        <f>G296*(1+L296/100)</f>
        <v>0</v>
      </c>
      <c r="N296" s="174">
        <v>0</v>
      </c>
      <c r="O296" s="174">
        <f>ROUND(E296*N296,2)</f>
        <v>0</v>
      </c>
      <c r="P296" s="174">
        <v>0</v>
      </c>
      <c r="Q296" s="174">
        <f>ROUND(E296*P296,2)</f>
        <v>0</v>
      </c>
      <c r="R296" s="174"/>
      <c r="S296" s="174" t="s">
        <v>240</v>
      </c>
      <c r="T296" s="175" t="s">
        <v>218</v>
      </c>
      <c r="U296" s="160">
        <v>0</v>
      </c>
      <c r="V296" s="160">
        <f>ROUND(E296*U296,2)</f>
        <v>0</v>
      </c>
      <c r="W296" s="160"/>
      <c r="X296" s="150"/>
      <c r="Y296" s="150"/>
      <c r="Z296" s="150"/>
      <c r="AA296" s="150"/>
      <c r="AB296" s="150"/>
      <c r="AC296" s="150"/>
      <c r="AD296" s="150"/>
      <c r="AE296" s="150"/>
      <c r="AF296" s="150"/>
      <c r="AG296" s="150" t="s">
        <v>279</v>
      </c>
      <c r="AH296" s="150"/>
      <c r="AI296" s="150"/>
      <c r="AJ296" s="150"/>
      <c r="AK296" s="150"/>
      <c r="AL296" s="150"/>
      <c r="AM296" s="150"/>
      <c r="AN296" s="150"/>
      <c r="AO296" s="150"/>
      <c r="AP296" s="150"/>
      <c r="AQ296" s="150"/>
      <c r="AR296" s="150"/>
      <c r="AS296" s="150"/>
      <c r="AT296" s="150"/>
      <c r="AU296" s="150"/>
      <c r="AV296" s="150"/>
      <c r="AW296" s="150"/>
      <c r="AX296" s="150"/>
      <c r="AY296" s="150"/>
      <c r="AZ296" s="150"/>
      <c r="BA296" s="150"/>
      <c r="BB296" s="150"/>
      <c r="BC296" s="150"/>
      <c r="BD296" s="150"/>
      <c r="BE296" s="150"/>
      <c r="BF296" s="150"/>
      <c r="BG296" s="150"/>
      <c r="BH296" s="150"/>
    </row>
    <row r="297" spans="1:60" outlineLevel="1" x14ac:dyDescent="0.2">
      <c r="A297" s="157"/>
      <c r="B297" s="158"/>
      <c r="C297" s="201" t="s">
        <v>580</v>
      </c>
      <c r="D297" s="190"/>
      <c r="E297" s="191"/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50"/>
      <c r="Y297" s="150"/>
      <c r="Z297" s="150"/>
      <c r="AA297" s="150"/>
      <c r="AB297" s="150"/>
      <c r="AC297" s="150"/>
      <c r="AD297" s="150"/>
      <c r="AE297" s="150"/>
      <c r="AF297" s="150"/>
      <c r="AG297" s="150" t="s">
        <v>264</v>
      </c>
      <c r="AH297" s="150">
        <v>0</v>
      </c>
      <c r="AI297" s="150"/>
      <c r="AJ297" s="150"/>
      <c r="AK297" s="150"/>
      <c r="AL297" s="150"/>
      <c r="AM297" s="150"/>
      <c r="AN297" s="150"/>
      <c r="AO297" s="150"/>
      <c r="AP297" s="150"/>
      <c r="AQ297" s="150"/>
      <c r="AR297" s="150"/>
      <c r="AS297" s="150"/>
      <c r="AT297" s="150"/>
      <c r="AU297" s="150"/>
      <c r="AV297" s="150"/>
      <c r="AW297" s="150"/>
      <c r="AX297" s="150"/>
      <c r="AY297" s="150"/>
      <c r="AZ297" s="150"/>
      <c r="BA297" s="150"/>
      <c r="BB297" s="150"/>
      <c r="BC297" s="150"/>
      <c r="BD297" s="150"/>
      <c r="BE297" s="150"/>
      <c r="BF297" s="150"/>
      <c r="BG297" s="150"/>
      <c r="BH297" s="150"/>
    </row>
    <row r="298" spans="1:60" outlineLevel="1" x14ac:dyDescent="0.2">
      <c r="A298" s="157"/>
      <c r="B298" s="158"/>
      <c r="C298" s="201" t="s">
        <v>581</v>
      </c>
      <c r="D298" s="190"/>
      <c r="E298" s="191">
        <v>25</v>
      </c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50"/>
      <c r="Y298" s="150"/>
      <c r="Z298" s="150"/>
      <c r="AA298" s="150"/>
      <c r="AB298" s="150"/>
      <c r="AC298" s="150"/>
      <c r="AD298" s="150"/>
      <c r="AE298" s="150"/>
      <c r="AF298" s="150"/>
      <c r="AG298" s="150" t="s">
        <v>264</v>
      </c>
      <c r="AH298" s="150">
        <v>0</v>
      </c>
      <c r="AI298" s="150"/>
      <c r="AJ298" s="150"/>
      <c r="AK298" s="150"/>
      <c r="AL298" s="150"/>
      <c r="AM298" s="150"/>
      <c r="AN298" s="150"/>
      <c r="AO298" s="150"/>
      <c r="AP298" s="150"/>
      <c r="AQ298" s="150"/>
      <c r="AR298" s="150"/>
      <c r="AS298" s="150"/>
      <c r="AT298" s="150"/>
      <c r="AU298" s="150"/>
      <c r="AV298" s="150"/>
      <c r="AW298" s="150"/>
      <c r="AX298" s="150"/>
      <c r="AY298" s="150"/>
      <c r="AZ298" s="150"/>
      <c r="BA298" s="150"/>
      <c r="BB298" s="150"/>
      <c r="BC298" s="150"/>
      <c r="BD298" s="150"/>
      <c r="BE298" s="150"/>
      <c r="BF298" s="150"/>
      <c r="BG298" s="150"/>
      <c r="BH298" s="150"/>
    </row>
    <row r="299" spans="1:60" outlineLevel="1" x14ac:dyDescent="0.2">
      <c r="A299" s="157"/>
      <c r="B299" s="158"/>
      <c r="C299" s="201" t="s">
        <v>582</v>
      </c>
      <c r="D299" s="190"/>
      <c r="E299" s="191">
        <v>44</v>
      </c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150"/>
      <c r="Y299" s="150"/>
      <c r="Z299" s="150"/>
      <c r="AA299" s="150"/>
      <c r="AB299" s="150"/>
      <c r="AC299" s="150"/>
      <c r="AD299" s="150"/>
      <c r="AE299" s="150"/>
      <c r="AF299" s="150"/>
      <c r="AG299" s="150" t="s">
        <v>264</v>
      </c>
      <c r="AH299" s="150">
        <v>0</v>
      </c>
      <c r="AI299" s="150"/>
      <c r="AJ299" s="150"/>
      <c r="AK299" s="150"/>
      <c r="AL299" s="150"/>
      <c r="AM299" s="150"/>
      <c r="AN299" s="150"/>
      <c r="AO299" s="150"/>
      <c r="AP299" s="150"/>
      <c r="AQ299" s="150"/>
      <c r="AR299" s="150"/>
      <c r="AS299" s="150"/>
      <c r="AT299" s="150"/>
      <c r="AU299" s="150"/>
      <c r="AV299" s="150"/>
      <c r="AW299" s="150"/>
      <c r="AX299" s="150"/>
      <c r="AY299" s="150"/>
      <c r="AZ299" s="150"/>
      <c r="BA299" s="150"/>
      <c r="BB299" s="150"/>
      <c r="BC299" s="150"/>
      <c r="BD299" s="150"/>
      <c r="BE299" s="150"/>
      <c r="BF299" s="150"/>
      <c r="BG299" s="150"/>
      <c r="BH299" s="150"/>
    </row>
    <row r="300" spans="1:60" outlineLevel="1" x14ac:dyDescent="0.2">
      <c r="A300" s="157"/>
      <c r="B300" s="158"/>
      <c r="C300" s="201" t="s">
        <v>583</v>
      </c>
      <c r="D300" s="190"/>
      <c r="E300" s="191">
        <v>89.7</v>
      </c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50"/>
      <c r="Y300" s="150"/>
      <c r="Z300" s="150"/>
      <c r="AA300" s="150"/>
      <c r="AB300" s="150"/>
      <c r="AC300" s="150"/>
      <c r="AD300" s="150"/>
      <c r="AE300" s="150"/>
      <c r="AF300" s="150"/>
      <c r="AG300" s="150" t="s">
        <v>264</v>
      </c>
      <c r="AH300" s="150">
        <v>0</v>
      </c>
      <c r="AI300" s="150"/>
      <c r="AJ300" s="150"/>
      <c r="AK300" s="150"/>
      <c r="AL300" s="150"/>
      <c r="AM300" s="150"/>
      <c r="AN300" s="150"/>
      <c r="AO300" s="150"/>
      <c r="AP300" s="150"/>
      <c r="AQ300" s="150"/>
      <c r="AR300" s="150"/>
      <c r="AS300" s="150"/>
      <c r="AT300" s="150"/>
      <c r="AU300" s="150"/>
      <c r="AV300" s="150"/>
      <c r="AW300" s="150"/>
      <c r="AX300" s="150"/>
      <c r="AY300" s="150"/>
      <c r="AZ300" s="150"/>
      <c r="BA300" s="150"/>
      <c r="BB300" s="150"/>
      <c r="BC300" s="150"/>
      <c r="BD300" s="150"/>
      <c r="BE300" s="150"/>
      <c r="BF300" s="150"/>
      <c r="BG300" s="150"/>
      <c r="BH300" s="150"/>
    </row>
    <row r="301" spans="1:60" outlineLevel="1" x14ac:dyDescent="0.2">
      <c r="A301" s="157"/>
      <c r="B301" s="158"/>
      <c r="C301" s="201" t="s">
        <v>584</v>
      </c>
      <c r="D301" s="190"/>
      <c r="E301" s="191">
        <v>22.7</v>
      </c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150"/>
      <c r="Y301" s="150"/>
      <c r="Z301" s="150"/>
      <c r="AA301" s="150"/>
      <c r="AB301" s="150"/>
      <c r="AC301" s="150"/>
      <c r="AD301" s="150"/>
      <c r="AE301" s="150"/>
      <c r="AF301" s="150"/>
      <c r="AG301" s="150" t="s">
        <v>264</v>
      </c>
      <c r="AH301" s="150">
        <v>0</v>
      </c>
      <c r="AI301" s="150"/>
      <c r="AJ301" s="150"/>
      <c r="AK301" s="150"/>
      <c r="AL301" s="150"/>
      <c r="AM301" s="150"/>
      <c r="AN301" s="150"/>
      <c r="AO301" s="150"/>
      <c r="AP301" s="150"/>
      <c r="AQ301" s="150"/>
      <c r="AR301" s="150"/>
      <c r="AS301" s="150"/>
      <c r="AT301" s="150"/>
      <c r="AU301" s="150"/>
      <c r="AV301" s="150"/>
      <c r="AW301" s="150"/>
      <c r="AX301" s="150"/>
      <c r="AY301" s="150"/>
      <c r="AZ301" s="150"/>
      <c r="BA301" s="150"/>
      <c r="BB301" s="150"/>
      <c r="BC301" s="150"/>
      <c r="BD301" s="150"/>
      <c r="BE301" s="150"/>
      <c r="BF301" s="150"/>
      <c r="BG301" s="150"/>
      <c r="BH301" s="150"/>
    </row>
    <row r="302" spans="1:60" outlineLevel="1" x14ac:dyDescent="0.2">
      <c r="A302" s="157"/>
      <c r="B302" s="158"/>
      <c r="C302" s="201" t="s">
        <v>585</v>
      </c>
      <c r="D302" s="190"/>
      <c r="E302" s="191">
        <v>13.44</v>
      </c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50"/>
      <c r="Y302" s="150"/>
      <c r="Z302" s="150"/>
      <c r="AA302" s="150"/>
      <c r="AB302" s="150"/>
      <c r="AC302" s="150"/>
      <c r="AD302" s="150"/>
      <c r="AE302" s="150"/>
      <c r="AF302" s="150"/>
      <c r="AG302" s="150" t="s">
        <v>264</v>
      </c>
      <c r="AH302" s="150">
        <v>0</v>
      </c>
      <c r="AI302" s="150"/>
      <c r="AJ302" s="150"/>
      <c r="AK302" s="150"/>
      <c r="AL302" s="150"/>
      <c r="AM302" s="150"/>
      <c r="AN302" s="150"/>
      <c r="AO302" s="150"/>
      <c r="AP302" s="150"/>
      <c r="AQ302" s="150"/>
      <c r="AR302" s="150"/>
      <c r="AS302" s="150"/>
      <c r="AT302" s="150"/>
      <c r="AU302" s="150"/>
      <c r="AV302" s="150"/>
      <c r="AW302" s="150"/>
      <c r="AX302" s="150"/>
      <c r="AY302" s="150"/>
      <c r="AZ302" s="150"/>
      <c r="BA302" s="150"/>
      <c r="BB302" s="150"/>
      <c r="BC302" s="150"/>
      <c r="BD302" s="150"/>
      <c r="BE302" s="150"/>
      <c r="BF302" s="150"/>
      <c r="BG302" s="150"/>
      <c r="BH302" s="150"/>
    </row>
    <row r="303" spans="1:60" ht="22.5" outlineLevel="1" x14ac:dyDescent="0.2">
      <c r="A303" s="169">
        <v>84</v>
      </c>
      <c r="B303" s="170" t="s">
        <v>586</v>
      </c>
      <c r="C303" s="186" t="s">
        <v>587</v>
      </c>
      <c r="D303" s="171" t="s">
        <v>285</v>
      </c>
      <c r="E303" s="172">
        <v>7.2</v>
      </c>
      <c r="F303" s="173"/>
      <c r="G303" s="174">
        <f>ROUND(E303*F303,2)</f>
        <v>0</v>
      </c>
      <c r="H303" s="173"/>
      <c r="I303" s="174">
        <f>ROUND(E303*H303,2)</f>
        <v>0</v>
      </c>
      <c r="J303" s="173"/>
      <c r="K303" s="174">
        <f>ROUND(E303*J303,2)</f>
        <v>0</v>
      </c>
      <c r="L303" s="174">
        <v>21</v>
      </c>
      <c r="M303" s="174">
        <f>G303*(1+L303/100)</f>
        <v>0</v>
      </c>
      <c r="N303" s="174">
        <v>0</v>
      </c>
      <c r="O303" s="174">
        <f>ROUND(E303*N303,2)</f>
        <v>0</v>
      </c>
      <c r="P303" s="174">
        <v>0</v>
      </c>
      <c r="Q303" s="174">
        <f>ROUND(E303*P303,2)</f>
        <v>0</v>
      </c>
      <c r="R303" s="174"/>
      <c r="S303" s="174" t="s">
        <v>240</v>
      </c>
      <c r="T303" s="175" t="s">
        <v>218</v>
      </c>
      <c r="U303" s="160">
        <v>0</v>
      </c>
      <c r="V303" s="160">
        <f>ROUND(E303*U303,2)</f>
        <v>0</v>
      </c>
      <c r="W303" s="160"/>
      <c r="X303" s="150"/>
      <c r="Y303" s="150"/>
      <c r="Z303" s="150"/>
      <c r="AA303" s="150"/>
      <c r="AB303" s="150"/>
      <c r="AC303" s="150"/>
      <c r="AD303" s="150"/>
      <c r="AE303" s="150"/>
      <c r="AF303" s="150"/>
      <c r="AG303" s="150" t="s">
        <v>279</v>
      </c>
      <c r="AH303" s="150"/>
      <c r="AI303" s="150"/>
      <c r="AJ303" s="150"/>
      <c r="AK303" s="150"/>
      <c r="AL303" s="150"/>
      <c r="AM303" s="150"/>
      <c r="AN303" s="150"/>
      <c r="AO303" s="150"/>
      <c r="AP303" s="150"/>
      <c r="AQ303" s="150"/>
      <c r="AR303" s="150"/>
      <c r="AS303" s="150"/>
      <c r="AT303" s="150"/>
      <c r="AU303" s="150"/>
      <c r="AV303" s="150"/>
      <c r="AW303" s="150"/>
      <c r="AX303" s="150"/>
      <c r="AY303" s="150"/>
      <c r="AZ303" s="150"/>
      <c r="BA303" s="150"/>
      <c r="BB303" s="150"/>
      <c r="BC303" s="150"/>
      <c r="BD303" s="150"/>
      <c r="BE303" s="150"/>
      <c r="BF303" s="150"/>
      <c r="BG303" s="150"/>
      <c r="BH303" s="150"/>
    </row>
    <row r="304" spans="1:60" outlineLevel="1" x14ac:dyDescent="0.2">
      <c r="A304" s="157"/>
      <c r="B304" s="158"/>
      <c r="C304" s="201" t="s">
        <v>588</v>
      </c>
      <c r="D304" s="190"/>
      <c r="E304" s="191"/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50"/>
      <c r="Y304" s="150"/>
      <c r="Z304" s="150"/>
      <c r="AA304" s="150"/>
      <c r="AB304" s="150"/>
      <c r="AC304" s="150"/>
      <c r="AD304" s="150"/>
      <c r="AE304" s="150"/>
      <c r="AF304" s="150"/>
      <c r="AG304" s="150" t="s">
        <v>264</v>
      </c>
      <c r="AH304" s="150">
        <v>0</v>
      </c>
      <c r="AI304" s="150"/>
      <c r="AJ304" s="150"/>
      <c r="AK304" s="150"/>
      <c r="AL304" s="150"/>
      <c r="AM304" s="150"/>
      <c r="AN304" s="150"/>
      <c r="AO304" s="150"/>
      <c r="AP304" s="150"/>
      <c r="AQ304" s="150"/>
      <c r="AR304" s="150"/>
      <c r="AS304" s="150"/>
      <c r="AT304" s="150"/>
      <c r="AU304" s="150"/>
      <c r="AV304" s="150"/>
      <c r="AW304" s="150"/>
      <c r="AX304" s="150"/>
      <c r="AY304" s="150"/>
      <c r="AZ304" s="150"/>
      <c r="BA304" s="150"/>
      <c r="BB304" s="150"/>
      <c r="BC304" s="150"/>
      <c r="BD304" s="150"/>
      <c r="BE304" s="150"/>
      <c r="BF304" s="150"/>
      <c r="BG304" s="150"/>
      <c r="BH304" s="150"/>
    </row>
    <row r="305" spans="1:60" outlineLevel="1" x14ac:dyDescent="0.2">
      <c r="A305" s="157"/>
      <c r="B305" s="158"/>
      <c r="C305" s="201" t="s">
        <v>589</v>
      </c>
      <c r="D305" s="190"/>
      <c r="E305" s="191">
        <v>7.2</v>
      </c>
      <c r="F305" s="160"/>
      <c r="G305" s="160"/>
      <c r="H305" s="160"/>
      <c r="I305" s="160"/>
      <c r="J305" s="160"/>
      <c r="K305" s="160"/>
      <c r="L305" s="160"/>
      <c r="M305" s="160"/>
      <c r="N305" s="160"/>
      <c r="O305" s="160"/>
      <c r="P305" s="160"/>
      <c r="Q305" s="160"/>
      <c r="R305" s="160"/>
      <c r="S305" s="160"/>
      <c r="T305" s="160"/>
      <c r="U305" s="160"/>
      <c r="V305" s="160"/>
      <c r="W305" s="160"/>
      <c r="X305" s="150"/>
      <c r="Y305" s="150"/>
      <c r="Z305" s="150"/>
      <c r="AA305" s="150"/>
      <c r="AB305" s="150"/>
      <c r="AC305" s="150"/>
      <c r="AD305" s="150"/>
      <c r="AE305" s="150"/>
      <c r="AF305" s="150"/>
      <c r="AG305" s="150" t="s">
        <v>264</v>
      </c>
      <c r="AH305" s="150">
        <v>0</v>
      </c>
      <c r="AI305" s="150"/>
      <c r="AJ305" s="150"/>
      <c r="AK305" s="150"/>
      <c r="AL305" s="150"/>
      <c r="AM305" s="150"/>
      <c r="AN305" s="150"/>
      <c r="AO305" s="150"/>
      <c r="AP305" s="150"/>
      <c r="AQ305" s="150"/>
      <c r="AR305" s="150"/>
      <c r="AS305" s="150"/>
      <c r="AT305" s="150"/>
      <c r="AU305" s="150"/>
      <c r="AV305" s="150"/>
      <c r="AW305" s="150"/>
      <c r="AX305" s="150"/>
      <c r="AY305" s="150"/>
      <c r="AZ305" s="150"/>
      <c r="BA305" s="150"/>
      <c r="BB305" s="150"/>
      <c r="BC305" s="150"/>
      <c r="BD305" s="150"/>
      <c r="BE305" s="150"/>
      <c r="BF305" s="150"/>
      <c r="BG305" s="150"/>
      <c r="BH305" s="150"/>
    </row>
    <row r="306" spans="1:60" x14ac:dyDescent="0.2">
      <c r="A306" s="163" t="s">
        <v>211</v>
      </c>
      <c r="B306" s="164" t="s">
        <v>89</v>
      </c>
      <c r="C306" s="184" t="s">
        <v>90</v>
      </c>
      <c r="D306" s="165"/>
      <c r="E306" s="166"/>
      <c r="F306" s="167"/>
      <c r="G306" s="167">
        <f>SUMIF(AG307:AG453,"&lt;&gt;NOR",G307:G453)</f>
        <v>0</v>
      </c>
      <c r="H306" s="167"/>
      <c r="I306" s="167">
        <f>SUM(I307:I453)</f>
        <v>0</v>
      </c>
      <c r="J306" s="167"/>
      <c r="K306" s="167">
        <f>SUM(K307:K453)</f>
        <v>0</v>
      </c>
      <c r="L306" s="167"/>
      <c r="M306" s="167">
        <f>SUM(M307:M453)</f>
        <v>0</v>
      </c>
      <c r="N306" s="167"/>
      <c r="O306" s="167">
        <f>SUM(O307:O453)</f>
        <v>12.19</v>
      </c>
      <c r="P306" s="167"/>
      <c r="Q306" s="167">
        <f>SUM(Q307:Q453)</f>
        <v>0</v>
      </c>
      <c r="R306" s="167"/>
      <c r="S306" s="167"/>
      <c r="T306" s="168"/>
      <c r="U306" s="162"/>
      <c r="V306" s="162">
        <f>SUM(V307:V453)</f>
        <v>378.97</v>
      </c>
      <c r="W306" s="162"/>
      <c r="AG306" t="s">
        <v>212</v>
      </c>
    </row>
    <row r="307" spans="1:60" ht="22.5" outlineLevel="1" x14ac:dyDescent="0.2">
      <c r="A307" s="169">
        <v>85</v>
      </c>
      <c r="B307" s="170" t="s">
        <v>590</v>
      </c>
      <c r="C307" s="186" t="s">
        <v>591</v>
      </c>
      <c r="D307" s="171" t="s">
        <v>285</v>
      </c>
      <c r="E307" s="172">
        <v>139</v>
      </c>
      <c r="F307" s="173"/>
      <c r="G307" s="174">
        <f>ROUND(E307*F307,2)</f>
        <v>0</v>
      </c>
      <c r="H307" s="173"/>
      <c r="I307" s="174">
        <f>ROUND(E307*H307,2)</f>
        <v>0</v>
      </c>
      <c r="J307" s="173"/>
      <c r="K307" s="174">
        <f>ROUND(E307*J307,2)</f>
        <v>0</v>
      </c>
      <c r="L307" s="174">
        <v>21</v>
      </c>
      <c r="M307" s="174">
        <f>G307*(1+L307/100)</f>
        <v>0</v>
      </c>
      <c r="N307" s="174">
        <v>0</v>
      </c>
      <c r="O307" s="174">
        <f>ROUND(E307*N307,2)</f>
        <v>0</v>
      </c>
      <c r="P307" s="174">
        <v>0</v>
      </c>
      <c r="Q307" s="174">
        <f>ROUND(E307*P307,2)</f>
        <v>0</v>
      </c>
      <c r="R307" s="174"/>
      <c r="S307" s="174" t="s">
        <v>217</v>
      </c>
      <c r="T307" s="175" t="s">
        <v>218</v>
      </c>
      <c r="U307" s="160">
        <v>0</v>
      </c>
      <c r="V307" s="160">
        <f>ROUND(E307*U307,2)</f>
        <v>0</v>
      </c>
      <c r="W307" s="160"/>
      <c r="X307" s="150"/>
      <c r="Y307" s="150"/>
      <c r="Z307" s="150"/>
      <c r="AA307" s="150"/>
      <c r="AB307" s="150"/>
      <c r="AC307" s="150"/>
      <c r="AD307" s="150"/>
      <c r="AE307" s="150"/>
      <c r="AF307" s="150"/>
      <c r="AG307" s="150" t="s">
        <v>262</v>
      </c>
      <c r="AH307" s="150"/>
      <c r="AI307" s="150"/>
      <c r="AJ307" s="150"/>
      <c r="AK307" s="150"/>
      <c r="AL307" s="150"/>
      <c r="AM307" s="150"/>
      <c r="AN307" s="150"/>
      <c r="AO307" s="150"/>
      <c r="AP307" s="150"/>
      <c r="AQ307" s="150"/>
      <c r="AR307" s="150"/>
      <c r="AS307" s="150"/>
      <c r="AT307" s="150"/>
      <c r="AU307" s="150"/>
      <c r="AV307" s="150"/>
      <c r="AW307" s="150"/>
      <c r="AX307" s="150"/>
      <c r="AY307" s="150"/>
      <c r="AZ307" s="150"/>
      <c r="BA307" s="150"/>
      <c r="BB307" s="150"/>
      <c r="BC307" s="150"/>
      <c r="BD307" s="150"/>
      <c r="BE307" s="150"/>
      <c r="BF307" s="150"/>
      <c r="BG307" s="150"/>
      <c r="BH307" s="150"/>
    </row>
    <row r="308" spans="1:60" outlineLevel="1" x14ac:dyDescent="0.2">
      <c r="A308" s="157"/>
      <c r="B308" s="158"/>
      <c r="C308" s="201" t="s">
        <v>592</v>
      </c>
      <c r="D308" s="190"/>
      <c r="E308" s="191">
        <v>5</v>
      </c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50"/>
      <c r="Y308" s="150"/>
      <c r="Z308" s="150"/>
      <c r="AA308" s="150"/>
      <c r="AB308" s="150"/>
      <c r="AC308" s="150"/>
      <c r="AD308" s="150"/>
      <c r="AE308" s="150"/>
      <c r="AF308" s="150"/>
      <c r="AG308" s="150" t="s">
        <v>264</v>
      </c>
      <c r="AH308" s="150">
        <v>0</v>
      </c>
      <c r="AI308" s="150"/>
      <c r="AJ308" s="150"/>
      <c r="AK308" s="150"/>
      <c r="AL308" s="150"/>
      <c r="AM308" s="150"/>
      <c r="AN308" s="150"/>
      <c r="AO308" s="150"/>
      <c r="AP308" s="150"/>
      <c r="AQ308" s="150"/>
      <c r="AR308" s="150"/>
      <c r="AS308" s="150"/>
      <c r="AT308" s="150"/>
      <c r="AU308" s="150"/>
      <c r="AV308" s="150"/>
      <c r="AW308" s="150"/>
      <c r="AX308" s="150"/>
      <c r="AY308" s="150"/>
      <c r="AZ308" s="150"/>
      <c r="BA308" s="150"/>
      <c r="BB308" s="150"/>
      <c r="BC308" s="150"/>
      <c r="BD308" s="150"/>
      <c r="BE308" s="150"/>
      <c r="BF308" s="150"/>
      <c r="BG308" s="150"/>
      <c r="BH308" s="150"/>
    </row>
    <row r="309" spans="1:60" outlineLevel="1" x14ac:dyDescent="0.2">
      <c r="A309" s="157"/>
      <c r="B309" s="158"/>
      <c r="C309" s="201" t="s">
        <v>593</v>
      </c>
      <c r="D309" s="190"/>
      <c r="E309" s="191">
        <v>64</v>
      </c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60"/>
      <c r="V309" s="160"/>
      <c r="W309" s="160"/>
      <c r="X309" s="150"/>
      <c r="Y309" s="150"/>
      <c r="Z309" s="150"/>
      <c r="AA309" s="150"/>
      <c r="AB309" s="150"/>
      <c r="AC309" s="150"/>
      <c r="AD309" s="150"/>
      <c r="AE309" s="150"/>
      <c r="AF309" s="150"/>
      <c r="AG309" s="150" t="s">
        <v>264</v>
      </c>
      <c r="AH309" s="150">
        <v>0</v>
      </c>
      <c r="AI309" s="150"/>
      <c r="AJ309" s="150"/>
      <c r="AK309" s="150"/>
      <c r="AL309" s="150"/>
      <c r="AM309" s="150"/>
      <c r="AN309" s="150"/>
      <c r="AO309" s="150"/>
      <c r="AP309" s="150"/>
      <c r="AQ309" s="150"/>
      <c r="AR309" s="150"/>
      <c r="AS309" s="150"/>
      <c r="AT309" s="150"/>
      <c r="AU309" s="150"/>
      <c r="AV309" s="150"/>
      <c r="AW309" s="150"/>
      <c r="AX309" s="150"/>
      <c r="AY309" s="150"/>
      <c r="AZ309" s="150"/>
      <c r="BA309" s="150"/>
      <c r="BB309" s="150"/>
      <c r="BC309" s="150"/>
      <c r="BD309" s="150"/>
      <c r="BE309" s="150"/>
      <c r="BF309" s="150"/>
      <c r="BG309" s="150"/>
      <c r="BH309" s="150"/>
    </row>
    <row r="310" spans="1:60" outlineLevel="1" x14ac:dyDescent="0.2">
      <c r="A310" s="157"/>
      <c r="B310" s="158"/>
      <c r="C310" s="201" t="s">
        <v>594</v>
      </c>
      <c r="D310" s="190"/>
      <c r="E310" s="191">
        <v>70</v>
      </c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50"/>
      <c r="Y310" s="150"/>
      <c r="Z310" s="150"/>
      <c r="AA310" s="150"/>
      <c r="AB310" s="150"/>
      <c r="AC310" s="150"/>
      <c r="AD310" s="150"/>
      <c r="AE310" s="150"/>
      <c r="AF310" s="150"/>
      <c r="AG310" s="150" t="s">
        <v>264</v>
      </c>
      <c r="AH310" s="150">
        <v>0</v>
      </c>
      <c r="AI310" s="150"/>
      <c r="AJ310" s="150"/>
      <c r="AK310" s="150"/>
      <c r="AL310" s="150"/>
      <c r="AM310" s="150"/>
      <c r="AN310" s="150"/>
      <c r="AO310" s="150"/>
      <c r="AP310" s="150"/>
      <c r="AQ310" s="150"/>
      <c r="AR310" s="150"/>
      <c r="AS310" s="150"/>
      <c r="AT310" s="150"/>
      <c r="AU310" s="150"/>
      <c r="AV310" s="150"/>
      <c r="AW310" s="150"/>
      <c r="AX310" s="150"/>
      <c r="AY310" s="150"/>
      <c r="AZ310" s="150"/>
      <c r="BA310" s="150"/>
      <c r="BB310" s="150"/>
      <c r="BC310" s="150"/>
      <c r="BD310" s="150"/>
      <c r="BE310" s="150"/>
      <c r="BF310" s="150"/>
      <c r="BG310" s="150"/>
      <c r="BH310" s="150"/>
    </row>
    <row r="311" spans="1:60" ht="22.5" outlineLevel="1" x14ac:dyDescent="0.2">
      <c r="A311" s="169">
        <v>86</v>
      </c>
      <c r="B311" s="170" t="s">
        <v>595</v>
      </c>
      <c r="C311" s="186" t="s">
        <v>596</v>
      </c>
      <c r="D311" s="171" t="s">
        <v>285</v>
      </c>
      <c r="E311" s="172">
        <v>171.76499999999999</v>
      </c>
      <c r="F311" s="173"/>
      <c r="G311" s="174">
        <f>ROUND(E311*F311,2)</f>
        <v>0</v>
      </c>
      <c r="H311" s="173"/>
      <c r="I311" s="174">
        <f>ROUND(E311*H311,2)</f>
        <v>0</v>
      </c>
      <c r="J311" s="173"/>
      <c r="K311" s="174">
        <f>ROUND(E311*J311,2)</f>
        <v>0</v>
      </c>
      <c r="L311" s="174">
        <v>21</v>
      </c>
      <c r="M311" s="174">
        <f>G311*(1+L311/100)</f>
        <v>0</v>
      </c>
      <c r="N311" s="174">
        <v>0</v>
      </c>
      <c r="O311" s="174">
        <f>ROUND(E311*N311,2)</f>
        <v>0</v>
      </c>
      <c r="P311" s="174">
        <v>0</v>
      </c>
      <c r="Q311" s="174">
        <f>ROUND(E311*P311,2)</f>
        <v>0</v>
      </c>
      <c r="R311" s="174"/>
      <c r="S311" s="174" t="s">
        <v>217</v>
      </c>
      <c r="T311" s="175" t="s">
        <v>218</v>
      </c>
      <c r="U311" s="160">
        <v>0</v>
      </c>
      <c r="V311" s="160">
        <f>ROUND(E311*U311,2)</f>
        <v>0</v>
      </c>
      <c r="W311" s="160"/>
      <c r="X311" s="150"/>
      <c r="Y311" s="150"/>
      <c r="Z311" s="150"/>
      <c r="AA311" s="150"/>
      <c r="AB311" s="150"/>
      <c r="AC311" s="150"/>
      <c r="AD311" s="150"/>
      <c r="AE311" s="150"/>
      <c r="AF311" s="150"/>
      <c r="AG311" s="150" t="s">
        <v>262</v>
      </c>
      <c r="AH311" s="150"/>
      <c r="AI311" s="150"/>
      <c r="AJ311" s="150"/>
      <c r="AK311" s="150"/>
      <c r="AL311" s="150"/>
      <c r="AM311" s="150"/>
      <c r="AN311" s="150"/>
      <c r="AO311" s="150"/>
      <c r="AP311" s="150"/>
      <c r="AQ311" s="150"/>
      <c r="AR311" s="150"/>
      <c r="AS311" s="150"/>
      <c r="AT311" s="150"/>
      <c r="AU311" s="150"/>
      <c r="AV311" s="150"/>
      <c r="AW311" s="150"/>
      <c r="AX311" s="150"/>
      <c r="AY311" s="150"/>
      <c r="AZ311" s="150"/>
      <c r="BA311" s="150"/>
      <c r="BB311" s="150"/>
      <c r="BC311" s="150"/>
      <c r="BD311" s="150"/>
      <c r="BE311" s="150"/>
      <c r="BF311" s="150"/>
      <c r="BG311" s="150"/>
      <c r="BH311" s="150"/>
    </row>
    <row r="312" spans="1:60" outlineLevel="1" x14ac:dyDescent="0.2">
      <c r="A312" s="157"/>
      <c r="B312" s="158"/>
      <c r="C312" s="201" t="s">
        <v>597</v>
      </c>
      <c r="D312" s="190"/>
      <c r="E312" s="191"/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  <c r="S312" s="160"/>
      <c r="T312" s="160"/>
      <c r="U312" s="160"/>
      <c r="V312" s="160"/>
      <c r="W312" s="160"/>
      <c r="X312" s="150"/>
      <c r="Y312" s="150"/>
      <c r="Z312" s="150"/>
      <c r="AA312" s="150"/>
      <c r="AB312" s="150"/>
      <c r="AC312" s="150"/>
      <c r="AD312" s="150"/>
      <c r="AE312" s="150"/>
      <c r="AF312" s="150"/>
      <c r="AG312" s="150" t="s">
        <v>264</v>
      </c>
      <c r="AH312" s="150">
        <v>0</v>
      </c>
      <c r="AI312" s="150"/>
      <c r="AJ312" s="150"/>
      <c r="AK312" s="150"/>
      <c r="AL312" s="150"/>
      <c r="AM312" s="150"/>
      <c r="AN312" s="150"/>
      <c r="AO312" s="150"/>
      <c r="AP312" s="150"/>
      <c r="AQ312" s="150"/>
      <c r="AR312" s="150"/>
      <c r="AS312" s="150"/>
      <c r="AT312" s="150"/>
      <c r="AU312" s="150"/>
      <c r="AV312" s="150"/>
      <c r="AW312" s="150"/>
      <c r="AX312" s="150"/>
      <c r="AY312" s="150"/>
      <c r="AZ312" s="150"/>
      <c r="BA312" s="150"/>
      <c r="BB312" s="150"/>
      <c r="BC312" s="150"/>
      <c r="BD312" s="150"/>
      <c r="BE312" s="150"/>
      <c r="BF312" s="150"/>
      <c r="BG312" s="150"/>
      <c r="BH312" s="150"/>
    </row>
    <row r="313" spans="1:60" outlineLevel="1" x14ac:dyDescent="0.2">
      <c r="A313" s="157"/>
      <c r="B313" s="158"/>
      <c r="C313" s="201" t="s">
        <v>598</v>
      </c>
      <c r="D313" s="190"/>
      <c r="E313" s="191">
        <v>39.06</v>
      </c>
      <c r="F313" s="160"/>
      <c r="G313" s="160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  <c r="S313" s="160"/>
      <c r="T313" s="160"/>
      <c r="U313" s="160"/>
      <c r="V313" s="160"/>
      <c r="W313" s="160"/>
      <c r="X313" s="150"/>
      <c r="Y313" s="150"/>
      <c r="Z313" s="150"/>
      <c r="AA313" s="150"/>
      <c r="AB313" s="150"/>
      <c r="AC313" s="150"/>
      <c r="AD313" s="150"/>
      <c r="AE313" s="150"/>
      <c r="AF313" s="150"/>
      <c r="AG313" s="150" t="s">
        <v>264</v>
      </c>
      <c r="AH313" s="150">
        <v>0</v>
      </c>
      <c r="AI313" s="150"/>
      <c r="AJ313" s="150"/>
      <c r="AK313" s="150"/>
      <c r="AL313" s="150"/>
      <c r="AM313" s="150"/>
      <c r="AN313" s="150"/>
      <c r="AO313" s="150"/>
      <c r="AP313" s="150"/>
      <c r="AQ313" s="150"/>
      <c r="AR313" s="150"/>
      <c r="AS313" s="150"/>
      <c r="AT313" s="150"/>
      <c r="AU313" s="150"/>
      <c r="AV313" s="150"/>
      <c r="AW313" s="150"/>
      <c r="AX313" s="150"/>
      <c r="AY313" s="150"/>
      <c r="AZ313" s="150"/>
      <c r="BA313" s="150"/>
      <c r="BB313" s="150"/>
      <c r="BC313" s="150"/>
      <c r="BD313" s="150"/>
      <c r="BE313" s="150"/>
      <c r="BF313" s="150"/>
      <c r="BG313" s="150"/>
      <c r="BH313" s="150"/>
    </row>
    <row r="314" spans="1:60" outlineLevel="1" x14ac:dyDescent="0.2">
      <c r="A314" s="157"/>
      <c r="B314" s="158"/>
      <c r="C314" s="201" t="s">
        <v>599</v>
      </c>
      <c r="D314" s="190"/>
      <c r="E314" s="191">
        <v>18</v>
      </c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60"/>
      <c r="V314" s="160"/>
      <c r="W314" s="160"/>
      <c r="X314" s="150"/>
      <c r="Y314" s="150"/>
      <c r="Z314" s="150"/>
      <c r="AA314" s="150"/>
      <c r="AB314" s="150"/>
      <c r="AC314" s="150"/>
      <c r="AD314" s="150"/>
      <c r="AE314" s="150"/>
      <c r="AF314" s="150"/>
      <c r="AG314" s="150" t="s">
        <v>264</v>
      </c>
      <c r="AH314" s="150">
        <v>0</v>
      </c>
      <c r="AI314" s="150"/>
      <c r="AJ314" s="150"/>
      <c r="AK314" s="150"/>
      <c r="AL314" s="150"/>
      <c r="AM314" s="150"/>
      <c r="AN314" s="150"/>
      <c r="AO314" s="150"/>
      <c r="AP314" s="150"/>
      <c r="AQ314" s="150"/>
      <c r="AR314" s="150"/>
      <c r="AS314" s="150"/>
      <c r="AT314" s="150"/>
      <c r="AU314" s="150"/>
      <c r="AV314" s="150"/>
      <c r="AW314" s="150"/>
      <c r="AX314" s="150"/>
      <c r="AY314" s="150"/>
      <c r="AZ314" s="150"/>
      <c r="BA314" s="150"/>
      <c r="BB314" s="150"/>
      <c r="BC314" s="150"/>
      <c r="BD314" s="150"/>
      <c r="BE314" s="150"/>
      <c r="BF314" s="150"/>
      <c r="BG314" s="150"/>
      <c r="BH314" s="150"/>
    </row>
    <row r="315" spans="1:60" outlineLevel="1" x14ac:dyDescent="0.2">
      <c r="A315" s="157"/>
      <c r="B315" s="158"/>
      <c r="C315" s="201" t="s">
        <v>600</v>
      </c>
      <c r="D315" s="190"/>
      <c r="E315" s="191">
        <v>18</v>
      </c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60"/>
      <c r="V315" s="160"/>
      <c r="W315" s="160"/>
      <c r="X315" s="150"/>
      <c r="Y315" s="150"/>
      <c r="Z315" s="150"/>
      <c r="AA315" s="150"/>
      <c r="AB315" s="150"/>
      <c r="AC315" s="150"/>
      <c r="AD315" s="150"/>
      <c r="AE315" s="150"/>
      <c r="AF315" s="150"/>
      <c r="AG315" s="150" t="s">
        <v>264</v>
      </c>
      <c r="AH315" s="150">
        <v>0</v>
      </c>
      <c r="AI315" s="150"/>
      <c r="AJ315" s="150"/>
      <c r="AK315" s="150"/>
      <c r="AL315" s="150"/>
      <c r="AM315" s="150"/>
      <c r="AN315" s="150"/>
      <c r="AO315" s="150"/>
      <c r="AP315" s="150"/>
      <c r="AQ315" s="150"/>
      <c r="AR315" s="150"/>
      <c r="AS315" s="150"/>
      <c r="AT315" s="150"/>
      <c r="AU315" s="150"/>
      <c r="AV315" s="150"/>
      <c r="AW315" s="150"/>
      <c r="AX315" s="150"/>
      <c r="AY315" s="150"/>
      <c r="AZ315" s="150"/>
      <c r="BA315" s="150"/>
      <c r="BB315" s="150"/>
      <c r="BC315" s="150"/>
      <c r="BD315" s="150"/>
      <c r="BE315" s="150"/>
      <c r="BF315" s="150"/>
      <c r="BG315" s="150"/>
      <c r="BH315" s="150"/>
    </row>
    <row r="316" spans="1:60" outlineLevel="1" x14ac:dyDescent="0.2">
      <c r="A316" s="157"/>
      <c r="B316" s="158"/>
      <c r="C316" s="201" t="s">
        <v>601</v>
      </c>
      <c r="D316" s="190"/>
      <c r="E316" s="191">
        <v>36</v>
      </c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/>
      <c r="S316" s="160"/>
      <c r="T316" s="160"/>
      <c r="U316" s="160"/>
      <c r="V316" s="160"/>
      <c r="W316" s="160"/>
      <c r="X316" s="150"/>
      <c r="Y316" s="150"/>
      <c r="Z316" s="150"/>
      <c r="AA316" s="150"/>
      <c r="AB316" s="150"/>
      <c r="AC316" s="150"/>
      <c r="AD316" s="150"/>
      <c r="AE316" s="150"/>
      <c r="AF316" s="150"/>
      <c r="AG316" s="150" t="s">
        <v>264</v>
      </c>
      <c r="AH316" s="150">
        <v>0</v>
      </c>
      <c r="AI316" s="150"/>
      <c r="AJ316" s="150"/>
      <c r="AK316" s="150"/>
      <c r="AL316" s="150"/>
      <c r="AM316" s="150"/>
      <c r="AN316" s="150"/>
      <c r="AO316" s="150"/>
      <c r="AP316" s="150"/>
      <c r="AQ316" s="150"/>
      <c r="AR316" s="150"/>
      <c r="AS316" s="150"/>
      <c r="AT316" s="150"/>
      <c r="AU316" s="150"/>
      <c r="AV316" s="150"/>
      <c r="AW316" s="150"/>
      <c r="AX316" s="150"/>
      <c r="AY316" s="150"/>
      <c r="AZ316" s="150"/>
      <c r="BA316" s="150"/>
      <c r="BB316" s="150"/>
      <c r="BC316" s="150"/>
      <c r="BD316" s="150"/>
      <c r="BE316" s="150"/>
      <c r="BF316" s="150"/>
      <c r="BG316" s="150"/>
      <c r="BH316" s="150"/>
    </row>
    <row r="317" spans="1:60" outlineLevel="1" x14ac:dyDescent="0.2">
      <c r="A317" s="157"/>
      <c r="B317" s="158"/>
      <c r="C317" s="201" t="s">
        <v>602</v>
      </c>
      <c r="D317" s="190"/>
      <c r="E317" s="191">
        <v>30.75</v>
      </c>
      <c r="F317" s="160"/>
      <c r="G317" s="160"/>
      <c r="H317" s="160"/>
      <c r="I317" s="160"/>
      <c r="J317" s="160"/>
      <c r="K317" s="160"/>
      <c r="L317" s="160"/>
      <c r="M317" s="160"/>
      <c r="N317" s="160"/>
      <c r="O317" s="160"/>
      <c r="P317" s="160"/>
      <c r="Q317" s="160"/>
      <c r="R317" s="160"/>
      <c r="S317" s="160"/>
      <c r="T317" s="160"/>
      <c r="U317" s="160"/>
      <c r="V317" s="160"/>
      <c r="W317" s="160"/>
      <c r="X317" s="150"/>
      <c r="Y317" s="150"/>
      <c r="Z317" s="150"/>
      <c r="AA317" s="150"/>
      <c r="AB317" s="150"/>
      <c r="AC317" s="150"/>
      <c r="AD317" s="150"/>
      <c r="AE317" s="150"/>
      <c r="AF317" s="150"/>
      <c r="AG317" s="150" t="s">
        <v>264</v>
      </c>
      <c r="AH317" s="150">
        <v>0</v>
      </c>
      <c r="AI317" s="150"/>
      <c r="AJ317" s="150"/>
      <c r="AK317" s="150"/>
      <c r="AL317" s="150"/>
      <c r="AM317" s="150"/>
      <c r="AN317" s="150"/>
      <c r="AO317" s="150"/>
      <c r="AP317" s="150"/>
      <c r="AQ317" s="150"/>
      <c r="AR317" s="150"/>
      <c r="AS317" s="150"/>
      <c r="AT317" s="150"/>
      <c r="AU317" s="150"/>
      <c r="AV317" s="150"/>
      <c r="AW317" s="150"/>
      <c r="AX317" s="150"/>
      <c r="AY317" s="150"/>
      <c r="AZ317" s="150"/>
      <c r="BA317" s="150"/>
      <c r="BB317" s="150"/>
      <c r="BC317" s="150"/>
      <c r="BD317" s="150"/>
      <c r="BE317" s="150"/>
      <c r="BF317" s="150"/>
      <c r="BG317" s="150"/>
      <c r="BH317" s="150"/>
    </row>
    <row r="318" spans="1:60" outlineLevel="1" x14ac:dyDescent="0.2">
      <c r="A318" s="157"/>
      <c r="B318" s="158"/>
      <c r="C318" s="201" t="s">
        <v>603</v>
      </c>
      <c r="D318" s="190"/>
      <c r="E318" s="191"/>
      <c r="F318" s="160"/>
      <c r="G318" s="160"/>
      <c r="H318" s="160"/>
      <c r="I318" s="160"/>
      <c r="J318" s="160"/>
      <c r="K318" s="160"/>
      <c r="L318" s="160"/>
      <c r="M318" s="160"/>
      <c r="N318" s="160"/>
      <c r="O318" s="160"/>
      <c r="P318" s="160"/>
      <c r="Q318" s="160"/>
      <c r="R318" s="160"/>
      <c r="S318" s="160"/>
      <c r="T318" s="160"/>
      <c r="U318" s="160"/>
      <c r="V318" s="160"/>
      <c r="W318" s="160"/>
      <c r="X318" s="150"/>
      <c r="Y318" s="150"/>
      <c r="Z318" s="150"/>
      <c r="AA318" s="150"/>
      <c r="AB318" s="150"/>
      <c r="AC318" s="150"/>
      <c r="AD318" s="150"/>
      <c r="AE318" s="150"/>
      <c r="AF318" s="150"/>
      <c r="AG318" s="150" t="s">
        <v>264</v>
      </c>
      <c r="AH318" s="150">
        <v>0</v>
      </c>
      <c r="AI318" s="150"/>
      <c r="AJ318" s="150"/>
      <c r="AK318" s="150"/>
      <c r="AL318" s="150"/>
      <c r="AM318" s="150"/>
      <c r="AN318" s="150"/>
      <c r="AO318" s="150"/>
      <c r="AP318" s="150"/>
      <c r="AQ318" s="150"/>
      <c r="AR318" s="150"/>
      <c r="AS318" s="150"/>
      <c r="AT318" s="150"/>
      <c r="AU318" s="150"/>
      <c r="AV318" s="150"/>
      <c r="AW318" s="150"/>
      <c r="AX318" s="150"/>
      <c r="AY318" s="150"/>
      <c r="AZ318" s="150"/>
      <c r="BA318" s="150"/>
      <c r="BB318" s="150"/>
      <c r="BC318" s="150"/>
      <c r="BD318" s="150"/>
      <c r="BE318" s="150"/>
      <c r="BF318" s="150"/>
      <c r="BG318" s="150"/>
      <c r="BH318" s="150"/>
    </row>
    <row r="319" spans="1:60" outlineLevel="1" x14ac:dyDescent="0.2">
      <c r="A319" s="157"/>
      <c r="B319" s="158"/>
      <c r="C319" s="201" t="s">
        <v>604</v>
      </c>
      <c r="D319" s="190"/>
      <c r="E319" s="191">
        <v>28.274999999999999</v>
      </c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60"/>
      <c r="V319" s="160"/>
      <c r="W319" s="160"/>
      <c r="X319" s="150"/>
      <c r="Y319" s="150"/>
      <c r="Z319" s="150"/>
      <c r="AA319" s="150"/>
      <c r="AB319" s="150"/>
      <c r="AC319" s="150"/>
      <c r="AD319" s="150"/>
      <c r="AE319" s="150"/>
      <c r="AF319" s="150"/>
      <c r="AG319" s="150" t="s">
        <v>264</v>
      </c>
      <c r="AH319" s="150">
        <v>0</v>
      </c>
      <c r="AI319" s="150"/>
      <c r="AJ319" s="150"/>
      <c r="AK319" s="150"/>
      <c r="AL319" s="150"/>
      <c r="AM319" s="150"/>
      <c r="AN319" s="150"/>
      <c r="AO319" s="150"/>
      <c r="AP319" s="150"/>
      <c r="AQ319" s="150"/>
      <c r="AR319" s="150"/>
      <c r="AS319" s="150"/>
      <c r="AT319" s="150"/>
      <c r="AU319" s="150"/>
      <c r="AV319" s="150"/>
      <c r="AW319" s="150"/>
      <c r="AX319" s="150"/>
      <c r="AY319" s="150"/>
      <c r="AZ319" s="150"/>
      <c r="BA319" s="150"/>
      <c r="BB319" s="150"/>
      <c r="BC319" s="150"/>
      <c r="BD319" s="150"/>
      <c r="BE319" s="150"/>
      <c r="BF319" s="150"/>
      <c r="BG319" s="150"/>
      <c r="BH319" s="150"/>
    </row>
    <row r="320" spans="1:60" outlineLevel="1" x14ac:dyDescent="0.2">
      <c r="A320" s="157"/>
      <c r="B320" s="158"/>
      <c r="C320" s="201" t="s">
        <v>605</v>
      </c>
      <c r="D320" s="190"/>
      <c r="E320" s="191">
        <v>1.68</v>
      </c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60"/>
      <c r="V320" s="160"/>
      <c r="W320" s="160"/>
      <c r="X320" s="150"/>
      <c r="Y320" s="150"/>
      <c r="Z320" s="150"/>
      <c r="AA320" s="150"/>
      <c r="AB320" s="150"/>
      <c r="AC320" s="150"/>
      <c r="AD320" s="150"/>
      <c r="AE320" s="150"/>
      <c r="AF320" s="150"/>
      <c r="AG320" s="150" t="s">
        <v>264</v>
      </c>
      <c r="AH320" s="150">
        <v>0</v>
      </c>
      <c r="AI320" s="150"/>
      <c r="AJ320" s="150"/>
      <c r="AK320" s="150"/>
      <c r="AL320" s="150"/>
      <c r="AM320" s="150"/>
      <c r="AN320" s="150"/>
      <c r="AO320" s="150"/>
      <c r="AP320" s="150"/>
      <c r="AQ320" s="150"/>
      <c r="AR320" s="150"/>
      <c r="AS320" s="150"/>
      <c r="AT320" s="150"/>
      <c r="AU320" s="150"/>
      <c r="AV320" s="150"/>
      <c r="AW320" s="150"/>
      <c r="AX320" s="150"/>
      <c r="AY320" s="150"/>
      <c r="AZ320" s="150"/>
      <c r="BA320" s="150"/>
      <c r="BB320" s="150"/>
      <c r="BC320" s="150"/>
      <c r="BD320" s="150"/>
      <c r="BE320" s="150"/>
      <c r="BF320" s="150"/>
      <c r="BG320" s="150"/>
      <c r="BH320" s="150"/>
    </row>
    <row r="321" spans="1:60" ht="33.75" outlineLevel="1" x14ac:dyDescent="0.2">
      <c r="A321" s="169">
        <v>87</v>
      </c>
      <c r="B321" s="170" t="s">
        <v>606</v>
      </c>
      <c r="C321" s="186" t="s">
        <v>607</v>
      </c>
      <c r="D321" s="171" t="s">
        <v>285</v>
      </c>
      <c r="E321" s="172">
        <v>142</v>
      </c>
      <c r="F321" s="173"/>
      <c r="G321" s="174">
        <f>ROUND(E321*F321,2)</f>
        <v>0</v>
      </c>
      <c r="H321" s="173"/>
      <c r="I321" s="174">
        <f>ROUND(E321*H321,2)</f>
        <v>0</v>
      </c>
      <c r="J321" s="173"/>
      <c r="K321" s="174">
        <f>ROUND(E321*J321,2)</f>
        <v>0</v>
      </c>
      <c r="L321" s="174">
        <v>21</v>
      </c>
      <c r="M321" s="174">
        <f>G321*(1+L321/100)</f>
        <v>0</v>
      </c>
      <c r="N321" s="174">
        <v>0</v>
      </c>
      <c r="O321" s="174">
        <f>ROUND(E321*N321,2)</f>
        <v>0</v>
      </c>
      <c r="P321" s="174">
        <v>0</v>
      </c>
      <c r="Q321" s="174">
        <f>ROUND(E321*P321,2)</f>
        <v>0</v>
      </c>
      <c r="R321" s="174"/>
      <c r="S321" s="174" t="s">
        <v>217</v>
      </c>
      <c r="T321" s="175" t="s">
        <v>218</v>
      </c>
      <c r="U321" s="160">
        <v>0</v>
      </c>
      <c r="V321" s="160">
        <f>ROUND(E321*U321,2)</f>
        <v>0</v>
      </c>
      <c r="W321" s="160"/>
      <c r="X321" s="150"/>
      <c r="Y321" s="150"/>
      <c r="Z321" s="150"/>
      <c r="AA321" s="150"/>
      <c r="AB321" s="150"/>
      <c r="AC321" s="150"/>
      <c r="AD321" s="150"/>
      <c r="AE321" s="150"/>
      <c r="AF321" s="150"/>
      <c r="AG321" s="150" t="s">
        <v>262</v>
      </c>
      <c r="AH321" s="150"/>
      <c r="AI321" s="150"/>
      <c r="AJ321" s="150"/>
      <c r="AK321" s="150"/>
      <c r="AL321" s="150"/>
      <c r="AM321" s="150"/>
      <c r="AN321" s="150"/>
      <c r="AO321" s="150"/>
      <c r="AP321" s="150"/>
      <c r="AQ321" s="150"/>
      <c r="AR321" s="150"/>
      <c r="AS321" s="150"/>
      <c r="AT321" s="150"/>
      <c r="AU321" s="150"/>
      <c r="AV321" s="150"/>
      <c r="AW321" s="150"/>
      <c r="AX321" s="150"/>
      <c r="AY321" s="150"/>
      <c r="AZ321" s="150"/>
      <c r="BA321" s="150"/>
      <c r="BB321" s="150"/>
      <c r="BC321" s="150"/>
      <c r="BD321" s="150"/>
      <c r="BE321" s="150"/>
      <c r="BF321" s="150"/>
      <c r="BG321" s="150"/>
      <c r="BH321" s="150"/>
    </row>
    <row r="322" spans="1:60" outlineLevel="1" x14ac:dyDescent="0.2">
      <c r="A322" s="157"/>
      <c r="B322" s="158"/>
      <c r="C322" s="201" t="s">
        <v>608</v>
      </c>
      <c r="D322" s="190"/>
      <c r="E322" s="191">
        <v>142</v>
      </c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60"/>
      <c r="V322" s="160"/>
      <c r="W322" s="160"/>
      <c r="X322" s="150"/>
      <c r="Y322" s="150"/>
      <c r="Z322" s="150"/>
      <c r="AA322" s="150"/>
      <c r="AB322" s="150"/>
      <c r="AC322" s="150"/>
      <c r="AD322" s="150"/>
      <c r="AE322" s="150"/>
      <c r="AF322" s="150"/>
      <c r="AG322" s="150" t="s">
        <v>264</v>
      </c>
      <c r="AH322" s="150">
        <v>0</v>
      </c>
      <c r="AI322" s="150"/>
      <c r="AJ322" s="150"/>
      <c r="AK322" s="150"/>
      <c r="AL322" s="150"/>
      <c r="AM322" s="150"/>
      <c r="AN322" s="150"/>
      <c r="AO322" s="150"/>
      <c r="AP322" s="150"/>
      <c r="AQ322" s="150"/>
      <c r="AR322" s="150"/>
      <c r="AS322" s="150"/>
      <c r="AT322" s="150"/>
      <c r="AU322" s="150"/>
      <c r="AV322" s="150"/>
      <c r="AW322" s="150"/>
      <c r="AX322" s="150"/>
      <c r="AY322" s="150"/>
      <c r="AZ322" s="150"/>
      <c r="BA322" s="150"/>
      <c r="BB322" s="150"/>
      <c r="BC322" s="150"/>
      <c r="BD322" s="150"/>
      <c r="BE322" s="150"/>
      <c r="BF322" s="150"/>
      <c r="BG322" s="150"/>
      <c r="BH322" s="150"/>
    </row>
    <row r="323" spans="1:60" ht="22.5" outlineLevel="1" x14ac:dyDescent="0.2">
      <c r="A323" s="169">
        <v>88</v>
      </c>
      <c r="B323" s="170" t="s">
        <v>609</v>
      </c>
      <c r="C323" s="186" t="s">
        <v>610</v>
      </c>
      <c r="D323" s="171" t="s">
        <v>285</v>
      </c>
      <c r="E323" s="172">
        <v>139</v>
      </c>
      <c r="F323" s="173"/>
      <c r="G323" s="174">
        <f>ROUND(E323*F323,2)</f>
        <v>0</v>
      </c>
      <c r="H323" s="173"/>
      <c r="I323" s="174">
        <f>ROUND(E323*H323,2)</f>
        <v>0</v>
      </c>
      <c r="J323" s="173"/>
      <c r="K323" s="174">
        <f>ROUND(E323*J323,2)</f>
        <v>0</v>
      </c>
      <c r="L323" s="174">
        <v>21</v>
      </c>
      <c r="M323" s="174">
        <f>G323*(1+L323/100)</f>
        <v>0</v>
      </c>
      <c r="N323" s="174">
        <v>0</v>
      </c>
      <c r="O323" s="174">
        <f>ROUND(E323*N323,2)</f>
        <v>0</v>
      </c>
      <c r="P323" s="174">
        <v>0</v>
      </c>
      <c r="Q323" s="174">
        <f>ROUND(E323*P323,2)</f>
        <v>0</v>
      </c>
      <c r="R323" s="174"/>
      <c r="S323" s="174" t="s">
        <v>217</v>
      </c>
      <c r="T323" s="175" t="s">
        <v>218</v>
      </c>
      <c r="U323" s="160">
        <v>0</v>
      </c>
      <c r="V323" s="160">
        <f>ROUND(E323*U323,2)</f>
        <v>0</v>
      </c>
      <c r="W323" s="160"/>
      <c r="X323" s="150"/>
      <c r="Y323" s="150"/>
      <c r="Z323" s="150"/>
      <c r="AA323" s="150"/>
      <c r="AB323" s="150"/>
      <c r="AC323" s="150"/>
      <c r="AD323" s="150"/>
      <c r="AE323" s="150"/>
      <c r="AF323" s="150"/>
      <c r="AG323" s="150" t="s">
        <v>262</v>
      </c>
      <c r="AH323" s="150"/>
      <c r="AI323" s="150"/>
      <c r="AJ323" s="150"/>
      <c r="AK323" s="150"/>
      <c r="AL323" s="150"/>
      <c r="AM323" s="150"/>
      <c r="AN323" s="150"/>
      <c r="AO323" s="150"/>
      <c r="AP323" s="150"/>
      <c r="AQ323" s="150"/>
      <c r="AR323" s="150"/>
      <c r="AS323" s="150"/>
      <c r="AT323" s="150"/>
      <c r="AU323" s="150"/>
      <c r="AV323" s="150"/>
      <c r="AW323" s="150"/>
      <c r="AX323" s="150"/>
      <c r="AY323" s="150"/>
      <c r="AZ323" s="150"/>
      <c r="BA323" s="150"/>
      <c r="BB323" s="150"/>
      <c r="BC323" s="150"/>
      <c r="BD323" s="150"/>
      <c r="BE323" s="150"/>
      <c r="BF323" s="150"/>
      <c r="BG323" s="150"/>
      <c r="BH323" s="150"/>
    </row>
    <row r="324" spans="1:60" outlineLevel="1" x14ac:dyDescent="0.2">
      <c r="A324" s="157"/>
      <c r="B324" s="158"/>
      <c r="C324" s="201" t="s">
        <v>592</v>
      </c>
      <c r="D324" s="190"/>
      <c r="E324" s="191">
        <v>5</v>
      </c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  <c r="S324" s="160"/>
      <c r="T324" s="160"/>
      <c r="U324" s="160"/>
      <c r="V324" s="160"/>
      <c r="W324" s="160"/>
      <c r="X324" s="150"/>
      <c r="Y324" s="150"/>
      <c r="Z324" s="150"/>
      <c r="AA324" s="150"/>
      <c r="AB324" s="150"/>
      <c r="AC324" s="150"/>
      <c r="AD324" s="150"/>
      <c r="AE324" s="150"/>
      <c r="AF324" s="150"/>
      <c r="AG324" s="150" t="s">
        <v>264</v>
      </c>
      <c r="AH324" s="150">
        <v>0</v>
      </c>
      <c r="AI324" s="150"/>
      <c r="AJ324" s="150"/>
      <c r="AK324" s="150"/>
      <c r="AL324" s="150"/>
      <c r="AM324" s="150"/>
      <c r="AN324" s="150"/>
      <c r="AO324" s="150"/>
      <c r="AP324" s="150"/>
      <c r="AQ324" s="150"/>
      <c r="AR324" s="150"/>
      <c r="AS324" s="150"/>
      <c r="AT324" s="150"/>
      <c r="AU324" s="150"/>
      <c r="AV324" s="150"/>
      <c r="AW324" s="150"/>
      <c r="AX324" s="150"/>
      <c r="AY324" s="150"/>
      <c r="AZ324" s="150"/>
      <c r="BA324" s="150"/>
      <c r="BB324" s="150"/>
      <c r="BC324" s="150"/>
      <c r="BD324" s="150"/>
      <c r="BE324" s="150"/>
      <c r="BF324" s="150"/>
      <c r="BG324" s="150"/>
      <c r="BH324" s="150"/>
    </row>
    <row r="325" spans="1:60" outlineLevel="1" x14ac:dyDescent="0.2">
      <c r="A325" s="157"/>
      <c r="B325" s="158"/>
      <c r="C325" s="201" t="s">
        <v>593</v>
      </c>
      <c r="D325" s="190"/>
      <c r="E325" s="191">
        <v>64</v>
      </c>
      <c r="F325" s="160"/>
      <c r="G325" s="160"/>
      <c r="H325" s="160"/>
      <c r="I325" s="160"/>
      <c r="J325" s="160"/>
      <c r="K325" s="160"/>
      <c r="L325" s="160"/>
      <c r="M325" s="160"/>
      <c r="N325" s="160"/>
      <c r="O325" s="160"/>
      <c r="P325" s="160"/>
      <c r="Q325" s="160"/>
      <c r="R325" s="160"/>
      <c r="S325" s="160"/>
      <c r="T325" s="160"/>
      <c r="U325" s="160"/>
      <c r="V325" s="160"/>
      <c r="W325" s="160"/>
      <c r="X325" s="150"/>
      <c r="Y325" s="150"/>
      <c r="Z325" s="150"/>
      <c r="AA325" s="150"/>
      <c r="AB325" s="150"/>
      <c r="AC325" s="150"/>
      <c r="AD325" s="150"/>
      <c r="AE325" s="150"/>
      <c r="AF325" s="150"/>
      <c r="AG325" s="150" t="s">
        <v>264</v>
      </c>
      <c r="AH325" s="150">
        <v>0</v>
      </c>
      <c r="AI325" s="150"/>
      <c r="AJ325" s="150"/>
      <c r="AK325" s="150"/>
      <c r="AL325" s="150"/>
      <c r="AM325" s="150"/>
      <c r="AN325" s="150"/>
      <c r="AO325" s="150"/>
      <c r="AP325" s="150"/>
      <c r="AQ325" s="150"/>
      <c r="AR325" s="150"/>
      <c r="AS325" s="150"/>
      <c r="AT325" s="150"/>
      <c r="AU325" s="150"/>
      <c r="AV325" s="150"/>
      <c r="AW325" s="150"/>
      <c r="AX325" s="150"/>
      <c r="AY325" s="150"/>
      <c r="AZ325" s="150"/>
      <c r="BA325" s="150"/>
      <c r="BB325" s="150"/>
      <c r="BC325" s="150"/>
      <c r="BD325" s="150"/>
      <c r="BE325" s="150"/>
      <c r="BF325" s="150"/>
      <c r="BG325" s="150"/>
      <c r="BH325" s="150"/>
    </row>
    <row r="326" spans="1:60" outlineLevel="1" x14ac:dyDescent="0.2">
      <c r="A326" s="157"/>
      <c r="B326" s="158"/>
      <c r="C326" s="201" t="s">
        <v>594</v>
      </c>
      <c r="D326" s="190"/>
      <c r="E326" s="191">
        <v>70</v>
      </c>
      <c r="F326" s="160"/>
      <c r="G326" s="160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60"/>
      <c r="V326" s="160"/>
      <c r="W326" s="160"/>
      <c r="X326" s="150"/>
      <c r="Y326" s="150"/>
      <c r="Z326" s="150"/>
      <c r="AA326" s="150"/>
      <c r="AB326" s="150"/>
      <c r="AC326" s="150"/>
      <c r="AD326" s="150"/>
      <c r="AE326" s="150"/>
      <c r="AF326" s="150"/>
      <c r="AG326" s="150" t="s">
        <v>264</v>
      </c>
      <c r="AH326" s="150">
        <v>0</v>
      </c>
      <c r="AI326" s="150"/>
      <c r="AJ326" s="150"/>
      <c r="AK326" s="150"/>
      <c r="AL326" s="150"/>
      <c r="AM326" s="150"/>
      <c r="AN326" s="150"/>
      <c r="AO326" s="150"/>
      <c r="AP326" s="150"/>
      <c r="AQ326" s="150"/>
      <c r="AR326" s="150"/>
      <c r="AS326" s="150"/>
      <c r="AT326" s="150"/>
      <c r="AU326" s="150"/>
      <c r="AV326" s="150"/>
      <c r="AW326" s="150"/>
      <c r="AX326" s="150"/>
      <c r="AY326" s="150"/>
      <c r="AZ326" s="150"/>
      <c r="BA326" s="150"/>
      <c r="BB326" s="150"/>
      <c r="BC326" s="150"/>
      <c r="BD326" s="150"/>
      <c r="BE326" s="150"/>
      <c r="BF326" s="150"/>
      <c r="BG326" s="150"/>
      <c r="BH326" s="150"/>
    </row>
    <row r="327" spans="1:60" ht="22.5" outlineLevel="1" x14ac:dyDescent="0.2">
      <c r="A327" s="169">
        <v>89</v>
      </c>
      <c r="B327" s="170" t="s">
        <v>611</v>
      </c>
      <c r="C327" s="186" t="s">
        <v>612</v>
      </c>
      <c r="D327" s="171" t="s">
        <v>285</v>
      </c>
      <c r="E327" s="172">
        <v>153.75149999999999</v>
      </c>
      <c r="F327" s="173"/>
      <c r="G327" s="174">
        <f>ROUND(E327*F327,2)</f>
        <v>0</v>
      </c>
      <c r="H327" s="173"/>
      <c r="I327" s="174">
        <f>ROUND(E327*H327,2)</f>
        <v>0</v>
      </c>
      <c r="J327" s="173"/>
      <c r="K327" s="174">
        <f>ROUND(E327*J327,2)</f>
        <v>0</v>
      </c>
      <c r="L327" s="174">
        <v>21</v>
      </c>
      <c r="M327" s="174">
        <f>G327*(1+L327/100)</f>
        <v>0</v>
      </c>
      <c r="N327" s="174">
        <v>0</v>
      </c>
      <c r="O327" s="174">
        <f>ROUND(E327*N327,2)</f>
        <v>0</v>
      </c>
      <c r="P327" s="174">
        <v>0</v>
      </c>
      <c r="Q327" s="174">
        <f>ROUND(E327*P327,2)</f>
        <v>0</v>
      </c>
      <c r="R327" s="174"/>
      <c r="S327" s="174" t="s">
        <v>217</v>
      </c>
      <c r="T327" s="175" t="s">
        <v>218</v>
      </c>
      <c r="U327" s="160">
        <v>0</v>
      </c>
      <c r="V327" s="160">
        <f>ROUND(E327*U327,2)</f>
        <v>0</v>
      </c>
      <c r="W327" s="160"/>
      <c r="X327" s="150"/>
      <c r="Y327" s="150"/>
      <c r="Z327" s="150"/>
      <c r="AA327" s="150"/>
      <c r="AB327" s="150"/>
      <c r="AC327" s="150"/>
      <c r="AD327" s="150"/>
      <c r="AE327" s="150"/>
      <c r="AF327" s="150"/>
      <c r="AG327" s="150" t="s">
        <v>262</v>
      </c>
      <c r="AH327" s="150"/>
      <c r="AI327" s="150"/>
      <c r="AJ327" s="150"/>
      <c r="AK327" s="150"/>
      <c r="AL327" s="150"/>
      <c r="AM327" s="150"/>
      <c r="AN327" s="150"/>
      <c r="AO327" s="150"/>
      <c r="AP327" s="150"/>
      <c r="AQ327" s="150"/>
      <c r="AR327" s="150"/>
      <c r="AS327" s="150"/>
      <c r="AT327" s="150"/>
      <c r="AU327" s="150"/>
      <c r="AV327" s="150"/>
      <c r="AW327" s="150"/>
      <c r="AX327" s="150"/>
      <c r="AY327" s="150"/>
      <c r="AZ327" s="150"/>
      <c r="BA327" s="150"/>
      <c r="BB327" s="150"/>
      <c r="BC327" s="150"/>
      <c r="BD327" s="150"/>
      <c r="BE327" s="150"/>
      <c r="BF327" s="150"/>
      <c r="BG327" s="150"/>
      <c r="BH327" s="150"/>
    </row>
    <row r="328" spans="1:60" outlineLevel="1" x14ac:dyDescent="0.2">
      <c r="A328" s="157"/>
      <c r="B328" s="158"/>
      <c r="C328" s="201" t="s">
        <v>613</v>
      </c>
      <c r="D328" s="190"/>
      <c r="E328" s="191">
        <v>9.1999999999999993</v>
      </c>
      <c r="F328" s="160"/>
      <c r="G328" s="160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  <c r="S328" s="160"/>
      <c r="T328" s="160"/>
      <c r="U328" s="160"/>
      <c r="V328" s="160"/>
      <c r="W328" s="160"/>
      <c r="X328" s="150"/>
      <c r="Y328" s="150"/>
      <c r="Z328" s="150"/>
      <c r="AA328" s="150"/>
      <c r="AB328" s="150"/>
      <c r="AC328" s="150"/>
      <c r="AD328" s="150"/>
      <c r="AE328" s="150"/>
      <c r="AF328" s="150"/>
      <c r="AG328" s="150" t="s">
        <v>264</v>
      </c>
      <c r="AH328" s="150">
        <v>0</v>
      </c>
      <c r="AI328" s="150"/>
      <c r="AJ328" s="150"/>
      <c r="AK328" s="150"/>
      <c r="AL328" s="150"/>
      <c r="AM328" s="150"/>
      <c r="AN328" s="150"/>
      <c r="AO328" s="150"/>
      <c r="AP328" s="150"/>
      <c r="AQ328" s="150"/>
      <c r="AR328" s="150"/>
      <c r="AS328" s="150"/>
      <c r="AT328" s="150"/>
      <c r="AU328" s="150"/>
      <c r="AV328" s="150"/>
      <c r="AW328" s="150"/>
      <c r="AX328" s="150"/>
      <c r="AY328" s="150"/>
      <c r="AZ328" s="150"/>
      <c r="BA328" s="150"/>
      <c r="BB328" s="150"/>
      <c r="BC328" s="150"/>
      <c r="BD328" s="150"/>
      <c r="BE328" s="150"/>
      <c r="BF328" s="150"/>
      <c r="BG328" s="150"/>
      <c r="BH328" s="150"/>
    </row>
    <row r="329" spans="1:60" outlineLevel="1" x14ac:dyDescent="0.2">
      <c r="A329" s="157"/>
      <c r="B329" s="158"/>
      <c r="C329" s="201" t="s">
        <v>614</v>
      </c>
      <c r="D329" s="190"/>
      <c r="E329" s="191">
        <v>10.75</v>
      </c>
      <c r="F329" s="160"/>
      <c r="G329" s="160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  <c r="R329" s="160"/>
      <c r="S329" s="160"/>
      <c r="T329" s="160"/>
      <c r="U329" s="160"/>
      <c r="V329" s="160"/>
      <c r="W329" s="160"/>
      <c r="X329" s="150"/>
      <c r="Y329" s="150"/>
      <c r="Z329" s="150"/>
      <c r="AA329" s="150"/>
      <c r="AB329" s="150"/>
      <c r="AC329" s="150"/>
      <c r="AD329" s="150"/>
      <c r="AE329" s="150"/>
      <c r="AF329" s="150"/>
      <c r="AG329" s="150" t="s">
        <v>264</v>
      </c>
      <c r="AH329" s="150">
        <v>0</v>
      </c>
      <c r="AI329" s="150"/>
      <c r="AJ329" s="150"/>
      <c r="AK329" s="150"/>
      <c r="AL329" s="150"/>
      <c r="AM329" s="150"/>
      <c r="AN329" s="150"/>
      <c r="AO329" s="150"/>
      <c r="AP329" s="150"/>
      <c r="AQ329" s="150"/>
      <c r="AR329" s="150"/>
      <c r="AS329" s="150"/>
      <c r="AT329" s="150"/>
      <c r="AU329" s="150"/>
      <c r="AV329" s="150"/>
      <c r="AW329" s="150"/>
      <c r="AX329" s="150"/>
      <c r="AY329" s="150"/>
      <c r="AZ329" s="150"/>
      <c r="BA329" s="150"/>
      <c r="BB329" s="150"/>
      <c r="BC329" s="150"/>
      <c r="BD329" s="150"/>
      <c r="BE329" s="150"/>
      <c r="BF329" s="150"/>
      <c r="BG329" s="150"/>
      <c r="BH329" s="150"/>
    </row>
    <row r="330" spans="1:60" outlineLevel="1" x14ac:dyDescent="0.2">
      <c r="A330" s="157"/>
      <c r="B330" s="158"/>
      <c r="C330" s="201" t="s">
        <v>615</v>
      </c>
      <c r="D330" s="190"/>
      <c r="E330" s="191">
        <v>7.6</v>
      </c>
      <c r="F330" s="160"/>
      <c r="G330" s="160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60"/>
      <c r="V330" s="160"/>
      <c r="W330" s="160"/>
      <c r="X330" s="150"/>
      <c r="Y330" s="150"/>
      <c r="Z330" s="150"/>
      <c r="AA330" s="150"/>
      <c r="AB330" s="150"/>
      <c r="AC330" s="150"/>
      <c r="AD330" s="150"/>
      <c r="AE330" s="150"/>
      <c r="AF330" s="150"/>
      <c r="AG330" s="150" t="s">
        <v>264</v>
      </c>
      <c r="AH330" s="150">
        <v>0</v>
      </c>
      <c r="AI330" s="150"/>
      <c r="AJ330" s="150"/>
      <c r="AK330" s="150"/>
      <c r="AL330" s="150"/>
      <c r="AM330" s="150"/>
      <c r="AN330" s="150"/>
      <c r="AO330" s="150"/>
      <c r="AP330" s="150"/>
      <c r="AQ330" s="150"/>
      <c r="AR330" s="150"/>
      <c r="AS330" s="150"/>
      <c r="AT330" s="150"/>
      <c r="AU330" s="150"/>
      <c r="AV330" s="150"/>
      <c r="AW330" s="150"/>
      <c r="AX330" s="150"/>
      <c r="AY330" s="150"/>
      <c r="AZ330" s="150"/>
      <c r="BA330" s="150"/>
      <c r="BB330" s="150"/>
      <c r="BC330" s="150"/>
      <c r="BD330" s="150"/>
      <c r="BE330" s="150"/>
      <c r="BF330" s="150"/>
      <c r="BG330" s="150"/>
      <c r="BH330" s="150"/>
    </row>
    <row r="331" spans="1:60" outlineLevel="1" x14ac:dyDescent="0.2">
      <c r="A331" s="157"/>
      <c r="B331" s="158"/>
      <c r="C331" s="201" t="s">
        <v>616</v>
      </c>
      <c r="D331" s="190"/>
      <c r="E331" s="191">
        <v>4.9000000000000004</v>
      </c>
      <c r="F331" s="160"/>
      <c r="G331" s="160"/>
      <c r="H331" s="160"/>
      <c r="I331" s="160"/>
      <c r="J331" s="160"/>
      <c r="K331" s="160"/>
      <c r="L331" s="160"/>
      <c r="M331" s="160"/>
      <c r="N331" s="160"/>
      <c r="O331" s="160"/>
      <c r="P331" s="160"/>
      <c r="Q331" s="160"/>
      <c r="R331" s="160"/>
      <c r="S331" s="160"/>
      <c r="T331" s="160"/>
      <c r="U331" s="160"/>
      <c r="V331" s="160"/>
      <c r="W331" s="160"/>
      <c r="X331" s="150"/>
      <c r="Y331" s="150"/>
      <c r="Z331" s="150"/>
      <c r="AA331" s="150"/>
      <c r="AB331" s="150"/>
      <c r="AC331" s="150"/>
      <c r="AD331" s="150"/>
      <c r="AE331" s="150"/>
      <c r="AF331" s="150"/>
      <c r="AG331" s="150" t="s">
        <v>264</v>
      </c>
      <c r="AH331" s="150">
        <v>0</v>
      </c>
      <c r="AI331" s="150"/>
      <c r="AJ331" s="150"/>
      <c r="AK331" s="150"/>
      <c r="AL331" s="150"/>
      <c r="AM331" s="150"/>
      <c r="AN331" s="150"/>
      <c r="AO331" s="150"/>
      <c r="AP331" s="150"/>
      <c r="AQ331" s="150"/>
      <c r="AR331" s="150"/>
      <c r="AS331" s="150"/>
      <c r="AT331" s="150"/>
      <c r="AU331" s="150"/>
      <c r="AV331" s="150"/>
      <c r="AW331" s="150"/>
      <c r="AX331" s="150"/>
      <c r="AY331" s="150"/>
      <c r="AZ331" s="150"/>
      <c r="BA331" s="150"/>
      <c r="BB331" s="150"/>
      <c r="BC331" s="150"/>
      <c r="BD331" s="150"/>
      <c r="BE331" s="150"/>
      <c r="BF331" s="150"/>
      <c r="BG331" s="150"/>
      <c r="BH331" s="150"/>
    </row>
    <row r="332" spans="1:60" outlineLevel="1" x14ac:dyDescent="0.2">
      <c r="A332" s="157"/>
      <c r="B332" s="158"/>
      <c r="C332" s="201" t="s">
        <v>617</v>
      </c>
      <c r="D332" s="190"/>
      <c r="E332" s="191">
        <v>16.899999999999999</v>
      </c>
      <c r="F332" s="160"/>
      <c r="G332" s="160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/>
      <c r="S332" s="160"/>
      <c r="T332" s="160"/>
      <c r="U332" s="160"/>
      <c r="V332" s="160"/>
      <c r="W332" s="160"/>
      <c r="X332" s="150"/>
      <c r="Y332" s="150"/>
      <c r="Z332" s="150"/>
      <c r="AA332" s="150"/>
      <c r="AB332" s="150"/>
      <c r="AC332" s="150"/>
      <c r="AD332" s="150"/>
      <c r="AE332" s="150"/>
      <c r="AF332" s="150"/>
      <c r="AG332" s="150" t="s">
        <v>264</v>
      </c>
      <c r="AH332" s="150">
        <v>0</v>
      </c>
      <c r="AI332" s="150"/>
      <c r="AJ332" s="150"/>
      <c r="AK332" s="150"/>
      <c r="AL332" s="150"/>
      <c r="AM332" s="150"/>
      <c r="AN332" s="150"/>
      <c r="AO332" s="150"/>
      <c r="AP332" s="150"/>
      <c r="AQ332" s="150"/>
      <c r="AR332" s="150"/>
      <c r="AS332" s="150"/>
      <c r="AT332" s="150"/>
      <c r="AU332" s="150"/>
      <c r="AV332" s="150"/>
      <c r="AW332" s="150"/>
      <c r="AX332" s="150"/>
      <c r="AY332" s="150"/>
      <c r="AZ332" s="150"/>
      <c r="BA332" s="150"/>
      <c r="BB332" s="150"/>
      <c r="BC332" s="150"/>
      <c r="BD332" s="150"/>
      <c r="BE332" s="150"/>
      <c r="BF332" s="150"/>
      <c r="BG332" s="150"/>
      <c r="BH332" s="150"/>
    </row>
    <row r="333" spans="1:60" outlineLevel="1" x14ac:dyDescent="0.2">
      <c r="A333" s="157"/>
      <c r="B333" s="158"/>
      <c r="C333" s="201" t="s">
        <v>618</v>
      </c>
      <c r="D333" s="190"/>
      <c r="E333" s="191">
        <v>13.4</v>
      </c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60"/>
      <c r="V333" s="160"/>
      <c r="W333" s="160"/>
      <c r="X333" s="150"/>
      <c r="Y333" s="150"/>
      <c r="Z333" s="150"/>
      <c r="AA333" s="150"/>
      <c r="AB333" s="150"/>
      <c r="AC333" s="150"/>
      <c r="AD333" s="150"/>
      <c r="AE333" s="150"/>
      <c r="AF333" s="150"/>
      <c r="AG333" s="150" t="s">
        <v>264</v>
      </c>
      <c r="AH333" s="150">
        <v>0</v>
      </c>
      <c r="AI333" s="150"/>
      <c r="AJ333" s="150"/>
      <c r="AK333" s="150"/>
      <c r="AL333" s="150"/>
      <c r="AM333" s="150"/>
      <c r="AN333" s="150"/>
      <c r="AO333" s="150"/>
      <c r="AP333" s="150"/>
      <c r="AQ333" s="150"/>
      <c r="AR333" s="150"/>
      <c r="AS333" s="150"/>
      <c r="AT333" s="150"/>
      <c r="AU333" s="150"/>
      <c r="AV333" s="150"/>
      <c r="AW333" s="150"/>
      <c r="AX333" s="150"/>
      <c r="AY333" s="150"/>
      <c r="AZ333" s="150"/>
      <c r="BA333" s="150"/>
      <c r="BB333" s="150"/>
      <c r="BC333" s="150"/>
      <c r="BD333" s="150"/>
      <c r="BE333" s="150"/>
      <c r="BF333" s="150"/>
      <c r="BG333" s="150"/>
      <c r="BH333" s="150"/>
    </row>
    <row r="334" spans="1:60" outlineLevel="1" x14ac:dyDescent="0.2">
      <c r="A334" s="157"/>
      <c r="B334" s="158"/>
      <c r="C334" s="201" t="s">
        <v>619</v>
      </c>
      <c r="D334" s="190"/>
      <c r="E334" s="191">
        <v>16.399999999999999</v>
      </c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60"/>
      <c r="V334" s="160"/>
      <c r="W334" s="160"/>
      <c r="X334" s="150"/>
      <c r="Y334" s="150"/>
      <c r="Z334" s="150"/>
      <c r="AA334" s="150"/>
      <c r="AB334" s="150"/>
      <c r="AC334" s="150"/>
      <c r="AD334" s="150"/>
      <c r="AE334" s="150"/>
      <c r="AF334" s="150"/>
      <c r="AG334" s="150" t="s">
        <v>264</v>
      </c>
      <c r="AH334" s="150">
        <v>0</v>
      </c>
      <c r="AI334" s="150"/>
      <c r="AJ334" s="150"/>
      <c r="AK334" s="150"/>
      <c r="AL334" s="150"/>
      <c r="AM334" s="150"/>
      <c r="AN334" s="150"/>
      <c r="AO334" s="150"/>
      <c r="AP334" s="150"/>
      <c r="AQ334" s="150"/>
      <c r="AR334" s="150"/>
      <c r="AS334" s="150"/>
      <c r="AT334" s="150"/>
      <c r="AU334" s="150"/>
      <c r="AV334" s="150"/>
      <c r="AW334" s="150"/>
      <c r="AX334" s="150"/>
      <c r="AY334" s="150"/>
      <c r="AZ334" s="150"/>
      <c r="BA334" s="150"/>
      <c r="BB334" s="150"/>
      <c r="BC334" s="150"/>
      <c r="BD334" s="150"/>
      <c r="BE334" s="150"/>
      <c r="BF334" s="150"/>
      <c r="BG334" s="150"/>
      <c r="BH334" s="150"/>
    </row>
    <row r="335" spans="1:60" outlineLevel="1" x14ac:dyDescent="0.2">
      <c r="A335" s="157"/>
      <c r="B335" s="158"/>
      <c r="C335" s="201" t="s">
        <v>620</v>
      </c>
      <c r="D335" s="190"/>
      <c r="E335" s="191">
        <v>1.3</v>
      </c>
      <c r="F335" s="160"/>
      <c r="G335" s="160"/>
      <c r="H335" s="160"/>
      <c r="I335" s="160"/>
      <c r="J335" s="160"/>
      <c r="K335" s="160"/>
      <c r="L335" s="160"/>
      <c r="M335" s="160"/>
      <c r="N335" s="160"/>
      <c r="O335" s="160"/>
      <c r="P335" s="160"/>
      <c r="Q335" s="160"/>
      <c r="R335" s="160"/>
      <c r="S335" s="160"/>
      <c r="T335" s="160"/>
      <c r="U335" s="160"/>
      <c r="V335" s="160"/>
      <c r="W335" s="160"/>
      <c r="X335" s="150"/>
      <c r="Y335" s="150"/>
      <c r="Z335" s="150"/>
      <c r="AA335" s="150"/>
      <c r="AB335" s="150"/>
      <c r="AC335" s="150"/>
      <c r="AD335" s="150"/>
      <c r="AE335" s="150"/>
      <c r="AF335" s="150"/>
      <c r="AG335" s="150" t="s">
        <v>264</v>
      </c>
      <c r="AH335" s="150">
        <v>0</v>
      </c>
      <c r="AI335" s="150"/>
      <c r="AJ335" s="150"/>
      <c r="AK335" s="150"/>
      <c r="AL335" s="150"/>
      <c r="AM335" s="150"/>
      <c r="AN335" s="150"/>
      <c r="AO335" s="150"/>
      <c r="AP335" s="150"/>
      <c r="AQ335" s="150"/>
      <c r="AR335" s="150"/>
      <c r="AS335" s="150"/>
      <c r="AT335" s="150"/>
      <c r="AU335" s="150"/>
      <c r="AV335" s="150"/>
      <c r="AW335" s="150"/>
      <c r="AX335" s="150"/>
      <c r="AY335" s="150"/>
      <c r="AZ335" s="150"/>
      <c r="BA335" s="150"/>
      <c r="BB335" s="150"/>
      <c r="BC335" s="150"/>
      <c r="BD335" s="150"/>
      <c r="BE335" s="150"/>
      <c r="BF335" s="150"/>
      <c r="BG335" s="150"/>
      <c r="BH335" s="150"/>
    </row>
    <row r="336" spans="1:60" outlineLevel="1" x14ac:dyDescent="0.2">
      <c r="A336" s="157"/>
      <c r="B336" s="158"/>
      <c r="C336" s="201" t="s">
        <v>621</v>
      </c>
      <c r="D336" s="190"/>
      <c r="E336" s="191">
        <v>16</v>
      </c>
      <c r="F336" s="160"/>
      <c r="G336" s="160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60"/>
      <c r="V336" s="160"/>
      <c r="W336" s="160"/>
      <c r="X336" s="150"/>
      <c r="Y336" s="150"/>
      <c r="Z336" s="150"/>
      <c r="AA336" s="150"/>
      <c r="AB336" s="150"/>
      <c r="AC336" s="150"/>
      <c r="AD336" s="150"/>
      <c r="AE336" s="150"/>
      <c r="AF336" s="150"/>
      <c r="AG336" s="150" t="s">
        <v>264</v>
      </c>
      <c r="AH336" s="150">
        <v>0</v>
      </c>
      <c r="AI336" s="150"/>
      <c r="AJ336" s="150"/>
      <c r="AK336" s="150"/>
      <c r="AL336" s="150"/>
      <c r="AM336" s="150"/>
      <c r="AN336" s="150"/>
      <c r="AO336" s="150"/>
      <c r="AP336" s="150"/>
      <c r="AQ336" s="150"/>
      <c r="AR336" s="150"/>
      <c r="AS336" s="150"/>
      <c r="AT336" s="150"/>
      <c r="AU336" s="150"/>
      <c r="AV336" s="150"/>
      <c r="AW336" s="150"/>
      <c r="AX336" s="150"/>
      <c r="AY336" s="150"/>
      <c r="AZ336" s="150"/>
      <c r="BA336" s="150"/>
      <c r="BB336" s="150"/>
      <c r="BC336" s="150"/>
      <c r="BD336" s="150"/>
      <c r="BE336" s="150"/>
      <c r="BF336" s="150"/>
      <c r="BG336" s="150"/>
      <c r="BH336" s="150"/>
    </row>
    <row r="337" spans="1:60" outlineLevel="1" x14ac:dyDescent="0.2">
      <c r="A337" s="157"/>
      <c r="B337" s="158"/>
      <c r="C337" s="201" t="s">
        <v>622</v>
      </c>
      <c r="D337" s="190"/>
      <c r="E337" s="191">
        <v>11.2</v>
      </c>
      <c r="F337" s="160"/>
      <c r="G337" s="160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  <c r="R337" s="160"/>
      <c r="S337" s="160"/>
      <c r="T337" s="160"/>
      <c r="U337" s="160"/>
      <c r="V337" s="160"/>
      <c r="W337" s="160"/>
      <c r="X337" s="150"/>
      <c r="Y337" s="150"/>
      <c r="Z337" s="150"/>
      <c r="AA337" s="150"/>
      <c r="AB337" s="150"/>
      <c r="AC337" s="150"/>
      <c r="AD337" s="150"/>
      <c r="AE337" s="150"/>
      <c r="AF337" s="150"/>
      <c r="AG337" s="150" t="s">
        <v>264</v>
      </c>
      <c r="AH337" s="150">
        <v>0</v>
      </c>
      <c r="AI337" s="150"/>
      <c r="AJ337" s="150"/>
      <c r="AK337" s="150"/>
      <c r="AL337" s="150"/>
      <c r="AM337" s="150"/>
      <c r="AN337" s="150"/>
      <c r="AO337" s="150"/>
      <c r="AP337" s="150"/>
      <c r="AQ337" s="150"/>
      <c r="AR337" s="150"/>
      <c r="AS337" s="150"/>
      <c r="AT337" s="150"/>
      <c r="AU337" s="150"/>
      <c r="AV337" s="150"/>
      <c r="AW337" s="150"/>
      <c r="AX337" s="150"/>
      <c r="AY337" s="150"/>
      <c r="AZ337" s="150"/>
      <c r="BA337" s="150"/>
      <c r="BB337" s="150"/>
      <c r="BC337" s="150"/>
      <c r="BD337" s="150"/>
      <c r="BE337" s="150"/>
      <c r="BF337" s="150"/>
      <c r="BG337" s="150"/>
      <c r="BH337" s="150"/>
    </row>
    <row r="338" spans="1:60" outlineLevel="1" x14ac:dyDescent="0.2">
      <c r="A338" s="157"/>
      <c r="B338" s="158"/>
      <c r="C338" s="201" t="s">
        <v>623</v>
      </c>
      <c r="D338" s="190"/>
      <c r="E338" s="191">
        <v>7.6</v>
      </c>
      <c r="F338" s="160"/>
      <c r="G338" s="160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  <c r="R338" s="160"/>
      <c r="S338" s="160"/>
      <c r="T338" s="160"/>
      <c r="U338" s="160"/>
      <c r="V338" s="160"/>
      <c r="W338" s="160"/>
      <c r="X338" s="150"/>
      <c r="Y338" s="150"/>
      <c r="Z338" s="150"/>
      <c r="AA338" s="150"/>
      <c r="AB338" s="150"/>
      <c r="AC338" s="150"/>
      <c r="AD338" s="150"/>
      <c r="AE338" s="150"/>
      <c r="AF338" s="150"/>
      <c r="AG338" s="150" t="s">
        <v>264</v>
      </c>
      <c r="AH338" s="150">
        <v>0</v>
      </c>
      <c r="AI338" s="150"/>
      <c r="AJ338" s="150"/>
      <c r="AK338" s="150"/>
      <c r="AL338" s="150"/>
      <c r="AM338" s="150"/>
      <c r="AN338" s="150"/>
      <c r="AO338" s="150"/>
      <c r="AP338" s="150"/>
      <c r="AQ338" s="150"/>
      <c r="AR338" s="150"/>
      <c r="AS338" s="150"/>
      <c r="AT338" s="150"/>
      <c r="AU338" s="150"/>
      <c r="AV338" s="150"/>
      <c r="AW338" s="150"/>
      <c r="AX338" s="150"/>
      <c r="AY338" s="150"/>
      <c r="AZ338" s="150"/>
      <c r="BA338" s="150"/>
      <c r="BB338" s="150"/>
      <c r="BC338" s="150"/>
      <c r="BD338" s="150"/>
      <c r="BE338" s="150"/>
      <c r="BF338" s="150"/>
      <c r="BG338" s="150"/>
      <c r="BH338" s="150"/>
    </row>
    <row r="339" spans="1:60" outlineLevel="1" x14ac:dyDescent="0.2">
      <c r="A339" s="157"/>
      <c r="B339" s="158"/>
      <c r="C339" s="201" t="s">
        <v>624</v>
      </c>
      <c r="D339" s="190"/>
      <c r="E339" s="191">
        <v>7.8</v>
      </c>
      <c r="F339" s="160"/>
      <c r="G339" s="160"/>
      <c r="H339" s="160"/>
      <c r="I339" s="160"/>
      <c r="J339" s="160"/>
      <c r="K339" s="160"/>
      <c r="L339" s="160"/>
      <c r="M339" s="160"/>
      <c r="N339" s="160"/>
      <c r="O339" s="160"/>
      <c r="P339" s="160"/>
      <c r="Q339" s="160"/>
      <c r="R339" s="160"/>
      <c r="S339" s="160"/>
      <c r="T339" s="160"/>
      <c r="U339" s="160"/>
      <c r="V339" s="160"/>
      <c r="W339" s="160"/>
      <c r="X339" s="150"/>
      <c r="Y339" s="150"/>
      <c r="Z339" s="150"/>
      <c r="AA339" s="150"/>
      <c r="AB339" s="150"/>
      <c r="AC339" s="150"/>
      <c r="AD339" s="150"/>
      <c r="AE339" s="150"/>
      <c r="AF339" s="150"/>
      <c r="AG339" s="150" t="s">
        <v>264</v>
      </c>
      <c r="AH339" s="150">
        <v>0</v>
      </c>
      <c r="AI339" s="150"/>
      <c r="AJ339" s="150"/>
      <c r="AK339" s="150"/>
      <c r="AL339" s="150"/>
      <c r="AM339" s="150"/>
      <c r="AN339" s="150"/>
      <c r="AO339" s="150"/>
      <c r="AP339" s="150"/>
      <c r="AQ339" s="150"/>
      <c r="AR339" s="150"/>
      <c r="AS339" s="150"/>
      <c r="AT339" s="150"/>
      <c r="AU339" s="150"/>
      <c r="AV339" s="150"/>
      <c r="AW339" s="150"/>
      <c r="AX339" s="150"/>
      <c r="AY339" s="150"/>
      <c r="AZ339" s="150"/>
      <c r="BA339" s="150"/>
      <c r="BB339" s="150"/>
      <c r="BC339" s="150"/>
      <c r="BD339" s="150"/>
      <c r="BE339" s="150"/>
      <c r="BF339" s="150"/>
      <c r="BG339" s="150"/>
      <c r="BH339" s="150"/>
    </row>
    <row r="340" spans="1:60" outlineLevel="1" x14ac:dyDescent="0.2">
      <c r="A340" s="157"/>
      <c r="B340" s="158"/>
      <c r="C340" s="201" t="s">
        <v>625</v>
      </c>
      <c r="D340" s="190"/>
      <c r="E340" s="191">
        <v>2.6</v>
      </c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  <c r="S340" s="160"/>
      <c r="T340" s="160"/>
      <c r="U340" s="160"/>
      <c r="V340" s="160"/>
      <c r="W340" s="160"/>
      <c r="X340" s="150"/>
      <c r="Y340" s="150"/>
      <c r="Z340" s="150"/>
      <c r="AA340" s="150"/>
      <c r="AB340" s="150"/>
      <c r="AC340" s="150"/>
      <c r="AD340" s="150"/>
      <c r="AE340" s="150"/>
      <c r="AF340" s="150"/>
      <c r="AG340" s="150" t="s">
        <v>264</v>
      </c>
      <c r="AH340" s="150">
        <v>0</v>
      </c>
      <c r="AI340" s="150"/>
      <c r="AJ340" s="150"/>
      <c r="AK340" s="150"/>
      <c r="AL340" s="150"/>
      <c r="AM340" s="150"/>
      <c r="AN340" s="150"/>
      <c r="AO340" s="150"/>
      <c r="AP340" s="150"/>
      <c r="AQ340" s="150"/>
      <c r="AR340" s="150"/>
      <c r="AS340" s="150"/>
      <c r="AT340" s="150"/>
      <c r="AU340" s="150"/>
      <c r="AV340" s="150"/>
      <c r="AW340" s="150"/>
      <c r="AX340" s="150"/>
      <c r="AY340" s="150"/>
      <c r="AZ340" s="150"/>
      <c r="BA340" s="150"/>
      <c r="BB340" s="150"/>
      <c r="BC340" s="150"/>
      <c r="BD340" s="150"/>
      <c r="BE340" s="150"/>
      <c r="BF340" s="150"/>
      <c r="BG340" s="150"/>
      <c r="BH340" s="150"/>
    </row>
    <row r="341" spans="1:60" outlineLevel="1" x14ac:dyDescent="0.2">
      <c r="A341" s="157"/>
      <c r="B341" s="158"/>
      <c r="C341" s="201" t="s">
        <v>626</v>
      </c>
      <c r="D341" s="190"/>
      <c r="E341" s="191">
        <v>1.8</v>
      </c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  <c r="S341" s="160"/>
      <c r="T341" s="160"/>
      <c r="U341" s="160"/>
      <c r="V341" s="160"/>
      <c r="W341" s="160"/>
      <c r="X341" s="150"/>
      <c r="Y341" s="150"/>
      <c r="Z341" s="150"/>
      <c r="AA341" s="150"/>
      <c r="AB341" s="150"/>
      <c r="AC341" s="150"/>
      <c r="AD341" s="150"/>
      <c r="AE341" s="150"/>
      <c r="AF341" s="150"/>
      <c r="AG341" s="150" t="s">
        <v>264</v>
      </c>
      <c r="AH341" s="150">
        <v>0</v>
      </c>
      <c r="AI341" s="150"/>
      <c r="AJ341" s="150"/>
      <c r="AK341" s="150"/>
      <c r="AL341" s="150"/>
      <c r="AM341" s="150"/>
      <c r="AN341" s="150"/>
      <c r="AO341" s="150"/>
      <c r="AP341" s="150"/>
      <c r="AQ341" s="150"/>
      <c r="AR341" s="150"/>
      <c r="AS341" s="150"/>
      <c r="AT341" s="150"/>
      <c r="AU341" s="150"/>
      <c r="AV341" s="150"/>
      <c r="AW341" s="150"/>
      <c r="AX341" s="150"/>
      <c r="AY341" s="150"/>
      <c r="AZ341" s="150"/>
      <c r="BA341" s="150"/>
      <c r="BB341" s="150"/>
      <c r="BC341" s="150"/>
      <c r="BD341" s="150"/>
      <c r="BE341" s="150"/>
      <c r="BF341" s="150"/>
      <c r="BG341" s="150"/>
      <c r="BH341" s="150"/>
    </row>
    <row r="342" spans="1:60" outlineLevel="1" x14ac:dyDescent="0.2">
      <c r="A342" s="157"/>
      <c r="B342" s="158"/>
      <c r="C342" s="201" t="s">
        <v>627</v>
      </c>
      <c r="D342" s="190"/>
      <c r="E342" s="191">
        <v>2.34</v>
      </c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  <c r="S342" s="160"/>
      <c r="T342" s="160"/>
      <c r="U342" s="160"/>
      <c r="V342" s="160"/>
      <c r="W342" s="160"/>
      <c r="X342" s="150"/>
      <c r="Y342" s="150"/>
      <c r="Z342" s="150"/>
      <c r="AA342" s="150"/>
      <c r="AB342" s="150"/>
      <c r="AC342" s="150"/>
      <c r="AD342" s="150"/>
      <c r="AE342" s="150"/>
      <c r="AF342" s="150"/>
      <c r="AG342" s="150" t="s">
        <v>264</v>
      </c>
      <c r="AH342" s="150">
        <v>0</v>
      </c>
      <c r="AI342" s="150"/>
      <c r="AJ342" s="150"/>
      <c r="AK342" s="150"/>
      <c r="AL342" s="150"/>
      <c r="AM342" s="150"/>
      <c r="AN342" s="150"/>
      <c r="AO342" s="150"/>
      <c r="AP342" s="150"/>
      <c r="AQ342" s="150"/>
      <c r="AR342" s="150"/>
      <c r="AS342" s="150"/>
      <c r="AT342" s="150"/>
      <c r="AU342" s="150"/>
      <c r="AV342" s="150"/>
      <c r="AW342" s="150"/>
      <c r="AX342" s="150"/>
      <c r="AY342" s="150"/>
      <c r="AZ342" s="150"/>
      <c r="BA342" s="150"/>
      <c r="BB342" s="150"/>
      <c r="BC342" s="150"/>
      <c r="BD342" s="150"/>
      <c r="BE342" s="150"/>
      <c r="BF342" s="150"/>
      <c r="BG342" s="150"/>
      <c r="BH342" s="150"/>
    </row>
    <row r="343" spans="1:60" outlineLevel="1" x14ac:dyDescent="0.2">
      <c r="A343" s="157"/>
      <c r="B343" s="158"/>
      <c r="C343" s="201" t="s">
        <v>628</v>
      </c>
      <c r="D343" s="190"/>
      <c r="E343" s="191">
        <v>4.7</v>
      </c>
      <c r="F343" s="160"/>
      <c r="G343" s="160"/>
      <c r="H343" s="160"/>
      <c r="I343" s="160"/>
      <c r="J343" s="160"/>
      <c r="K343" s="160"/>
      <c r="L343" s="160"/>
      <c r="M343" s="160"/>
      <c r="N343" s="160"/>
      <c r="O343" s="160"/>
      <c r="P343" s="160"/>
      <c r="Q343" s="160"/>
      <c r="R343" s="160"/>
      <c r="S343" s="160"/>
      <c r="T343" s="160"/>
      <c r="U343" s="160"/>
      <c r="V343" s="160"/>
      <c r="W343" s="160"/>
      <c r="X343" s="150"/>
      <c r="Y343" s="150"/>
      <c r="Z343" s="150"/>
      <c r="AA343" s="150"/>
      <c r="AB343" s="150"/>
      <c r="AC343" s="150"/>
      <c r="AD343" s="150"/>
      <c r="AE343" s="150"/>
      <c r="AF343" s="150"/>
      <c r="AG343" s="150" t="s">
        <v>264</v>
      </c>
      <c r="AH343" s="150">
        <v>0</v>
      </c>
      <c r="AI343" s="150"/>
      <c r="AJ343" s="150"/>
      <c r="AK343" s="150"/>
      <c r="AL343" s="150"/>
      <c r="AM343" s="150"/>
      <c r="AN343" s="150"/>
      <c r="AO343" s="150"/>
      <c r="AP343" s="150"/>
      <c r="AQ343" s="150"/>
      <c r="AR343" s="150"/>
      <c r="AS343" s="150"/>
      <c r="AT343" s="150"/>
      <c r="AU343" s="150"/>
      <c r="AV343" s="150"/>
      <c r="AW343" s="150"/>
      <c r="AX343" s="150"/>
      <c r="AY343" s="150"/>
      <c r="AZ343" s="150"/>
      <c r="BA343" s="150"/>
      <c r="BB343" s="150"/>
      <c r="BC343" s="150"/>
      <c r="BD343" s="150"/>
      <c r="BE343" s="150"/>
      <c r="BF343" s="150"/>
      <c r="BG343" s="150"/>
      <c r="BH343" s="150"/>
    </row>
    <row r="344" spans="1:60" outlineLevel="1" x14ac:dyDescent="0.2">
      <c r="A344" s="157"/>
      <c r="B344" s="158"/>
      <c r="C344" s="201" t="s">
        <v>629</v>
      </c>
      <c r="D344" s="190"/>
      <c r="E344" s="191">
        <v>2.34</v>
      </c>
      <c r="F344" s="160"/>
      <c r="G344" s="160"/>
      <c r="H344" s="160"/>
      <c r="I344" s="160"/>
      <c r="J344" s="160"/>
      <c r="K344" s="160"/>
      <c r="L344" s="160"/>
      <c r="M344" s="160"/>
      <c r="N344" s="160"/>
      <c r="O344" s="160"/>
      <c r="P344" s="160"/>
      <c r="Q344" s="160"/>
      <c r="R344" s="160"/>
      <c r="S344" s="160"/>
      <c r="T344" s="160"/>
      <c r="U344" s="160"/>
      <c r="V344" s="160"/>
      <c r="W344" s="160"/>
      <c r="X344" s="150"/>
      <c r="Y344" s="150"/>
      <c r="Z344" s="150"/>
      <c r="AA344" s="150"/>
      <c r="AB344" s="150"/>
      <c r="AC344" s="150"/>
      <c r="AD344" s="150"/>
      <c r="AE344" s="150"/>
      <c r="AF344" s="150"/>
      <c r="AG344" s="150" t="s">
        <v>264</v>
      </c>
      <c r="AH344" s="150">
        <v>0</v>
      </c>
      <c r="AI344" s="150"/>
      <c r="AJ344" s="150"/>
      <c r="AK344" s="150"/>
      <c r="AL344" s="150"/>
      <c r="AM344" s="150"/>
      <c r="AN344" s="150"/>
      <c r="AO344" s="150"/>
      <c r="AP344" s="150"/>
      <c r="AQ344" s="150"/>
      <c r="AR344" s="150"/>
      <c r="AS344" s="150"/>
      <c r="AT344" s="150"/>
      <c r="AU344" s="150"/>
      <c r="AV344" s="150"/>
      <c r="AW344" s="150"/>
      <c r="AX344" s="150"/>
      <c r="AY344" s="150"/>
      <c r="AZ344" s="150"/>
      <c r="BA344" s="150"/>
      <c r="BB344" s="150"/>
      <c r="BC344" s="150"/>
      <c r="BD344" s="150"/>
      <c r="BE344" s="150"/>
      <c r="BF344" s="150"/>
      <c r="BG344" s="150"/>
      <c r="BH344" s="150"/>
    </row>
    <row r="345" spans="1:60" outlineLevel="1" x14ac:dyDescent="0.2">
      <c r="A345" s="157"/>
      <c r="B345" s="158"/>
      <c r="C345" s="201" t="s">
        <v>630</v>
      </c>
      <c r="D345" s="190"/>
      <c r="E345" s="191">
        <v>4.7</v>
      </c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50"/>
      <c r="Y345" s="150"/>
      <c r="Z345" s="150"/>
      <c r="AA345" s="150"/>
      <c r="AB345" s="150"/>
      <c r="AC345" s="150"/>
      <c r="AD345" s="150"/>
      <c r="AE345" s="150"/>
      <c r="AF345" s="150"/>
      <c r="AG345" s="150" t="s">
        <v>264</v>
      </c>
      <c r="AH345" s="150">
        <v>0</v>
      </c>
      <c r="AI345" s="150"/>
      <c r="AJ345" s="150"/>
      <c r="AK345" s="150"/>
      <c r="AL345" s="150"/>
      <c r="AM345" s="150"/>
      <c r="AN345" s="150"/>
      <c r="AO345" s="150"/>
      <c r="AP345" s="150"/>
      <c r="AQ345" s="150"/>
      <c r="AR345" s="150"/>
      <c r="AS345" s="150"/>
      <c r="AT345" s="150"/>
      <c r="AU345" s="150"/>
      <c r="AV345" s="150"/>
      <c r="AW345" s="150"/>
      <c r="AX345" s="150"/>
      <c r="AY345" s="150"/>
      <c r="AZ345" s="150"/>
      <c r="BA345" s="150"/>
      <c r="BB345" s="150"/>
      <c r="BC345" s="150"/>
      <c r="BD345" s="150"/>
      <c r="BE345" s="150"/>
      <c r="BF345" s="150"/>
      <c r="BG345" s="150"/>
      <c r="BH345" s="150"/>
    </row>
    <row r="346" spans="1:60" outlineLevel="1" x14ac:dyDescent="0.2">
      <c r="A346" s="157"/>
      <c r="B346" s="158"/>
      <c r="C346" s="201" t="s">
        <v>631</v>
      </c>
      <c r="D346" s="190"/>
      <c r="E346" s="191">
        <v>4.9000000000000004</v>
      </c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50"/>
      <c r="Y346" s="150"/>
      <c r="Z346" s="150"/>
      <c r="AA346" s="150"/>
      <c r="AB346" s="150"/>
      <c r="AC346" s="150"/>
      <c r="AD346" s="150"/>
      <c r="AE346" s="150"/>
      <c r="AF346" s="150"/>
      <c r="AG346" s="150" t="s">
        <v>264</v>
      </c>
      <c r="AH346" s="150">
        <v>0</v>
      </c>
      <c r="AI346" s="150"/>
      <c r="AJ346" s="150"/>
      <c r="AK346" s="150"/>
      <c r="AL346" s="150"/>
      <c r="AM346" s="150"/>
      <c r="AN346" s="150"/>
      <c r="AO346" s="150"/>
      <c r="AP346" s="150"/>
      <c r="AQ346" s="150"/>
      <c r="AR346" s="150"/>
      <c r="AS346" s="150"/>
      <c r="AT346" s="150"/>
      <c r="AU346" s="150"/>
      <c r="AV346" s="150"/>
      <c r="AW346" s="150"/>
      <c r="AX346" s="150"/>
      <c r="AY346" s="150"/>
      <c r="AZ346" s="150"/>
      <c r="BA346" s="150"/>
      <c r="BB346" s="150"/>
      <c r="BC346" s="150"/>
      <c r="BD346" s="150"/>
      <c r="BE346" s="150"/>
      <c r="BF346" s="150"/>
      <c r="BG346" s="150"/>
      <c r="BH346" s="150"/>
    </row>
    <row r="347" spans="1:60" outlineLevel="1" x14ac:dyDescent="0.2">
      <c r="A347" s="157"/>
      <c r="B347" s="158"/>
      <c r="C347" s="205" t="s">
        <v>404</v>
      </c>
      <c r="D347" s="196"/>
      <c r="E347" s="197">
        <v>146.43</v>
      </c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50"/>
      <c r="Y347" s="150"/>
      <c r="Z347" s="150"/>
      <c r="AA347" s="150"/>
      <c r="AB347" s="150"/>
      <c r="AC347" s="150"/>
      <c r="AD347" s="150"/>
      <c r="AE347" s="150"/>
      <c r="AF347" s="150"/>
      <c r="AG347" s="150" t="s">
        <v>264</v>
      </c>
      <c r="AH347" s="150">
        <v>1</v>
      </c>
      <c r="AI347" s="150"/>
      <c r="AJ347" s="150"/>
      <c r="AK347" s="150"/>
      <c r="AL347" s="150"/>
      <c r="AM347" s="150"/>
      <c r="AN347" s="150"/>
      <c r="AO347" s="150"/>
      <c r="AP347" s="150"/>
      <c r="AQ347" s="150"/>
      <c r="AR347" s="150"/>
      <c r="AS347" s="150"/>
      <c r="AT347" s="150"/>
      <c r="AU347" s="150"/>
      <c r="AV347" s="150"/>
      <c r="AW347" s="150"/>
      <c r="AX347" s="150"/>
      <c r="AY347" s="150"/>
      <c r="AZ347" s="150"/>
      <c r="BA347" s="150"/>
      <c r="BB347" s="150"/>
      <c r="BC347" s="150"/>
      <c r="BD347" s="150"/>
      <c r="BE347" s="150"/>
      <c r="BF347" s="150"/>
      <c r="BG347" s="150"/>
      <c r="BH347" s="150"/>
    </row>
    <row r="348" spans="1:60" outlineLevel="1" x14ac:dyDescent="0.2">
      <c r="A348" s="157"/>
      <c r="B348" s="158"/>
      <c r="C348" s="201" t="s">
        <v>632</v>
      </c>
      <c r="D348" s="190"/>
      <c r="E348" s="191">
        <v>7.3215000000000003</v>
      </c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50"/>
      <c r="Y348" s="150"/>
      <c r="Z348" s="150"/>
      <c r="AA348" s="150"/>
      <c r="AB348" s="150"/>
      <c r="AC348" s="150"/>
      <c r="AD348" s="150"/>
      <c r="AE348" s="150"/>
      <c r="AF348" s="150"/>
      <c r="AG348" s="150" t="s">
        <v>264</v>
      </c>
      <c r="AH348" s="150">
        <v>0</v>
      </c>
      <c r="AI348" s="150"/>
      <c r="AJ348" s="150"/>
      <c r="AK348" s="150"/>
      <c r="AL348" s="150"/>
      <c r="AM348" s="150"/>
      <c r="AN348" s="150"/>
      <c r="AO348" s="150"/>
      <c r="AP348" s="150"/>
      <c r="AQ348" s="150"/>
      <c r="AR348" s="150"/>
      <c r="AS348" s="150"/>
      <c r="AT348" s="150"/>
      <c r="AU348" s="150"/>
      <c r="AV348" s="150"/>
      <c r="AW348" s="150"/>
      <c r="AX348" s="150"/>
      <c r="AY348" s="150"/>
      <c r="AZ348" s="150"/>
      <c r="BA348" s="150"/>
      <c r="BB348" s="150"/>
      <c r="BC348" s="150"/>
      <c r="BD348" s="150"/>
      <c r="BE348" s="150"/>
      <c r="BF348" s="150"/>
      <c r="BG348" s="150"/>
      <c r="BH348" s="150"/>
    </row>
    <row r="349" spans="1:60" ht="22.5" outlineLevel="1" x14ac:dyDescent="0.2">
      <c r="A349" s="169">
        <v>90</v>
      </c>
      <c r="B349" s="170" t="s">
        <v>633</v>
      </c>
      <c r="C349" s="186" t="s">
        <v>634</v>
      </c>
      <c r="D349" s="171" t="s">
        <v>285</v>
      </c>
      <c r="E349" s="172">
        <v>610.45950000000005</v>
      </c>
      <c r="F349" s="173"/>
      <c r="G349" s="174">
        <f>ROUND(E349*F349,2)</f>
        <v>0</v>
      </c>
      <c r="H349" s="173"/>
      <c r="I349" s="174">
        <f>ROUND(E349*H349,2)</f>
        <v>0</v>
      </c>
      <c r="J349" s="173"/>
      <c r="K349" s="174">
        <f>ROUND(E349*J349,2)</f>
        <v>0</v>
      </c>
      <c r="L349" s="174">
        <v>21</v>
      </c>
      <c r="M349" s="174">
        <f>G349*(1+L349/100)</f>
        <v>0</v>
      </c>
      <c r="N349" s="174">
        <v>0</v>
      </c>
      <c r="O349" s="174">
        <f>ROUND(E349*N349,2)</f>
        <v>0</v>
      </c>
      <c r="P349" s="174">
        <v>0</v>
      </c>
      <c r="Q349" s="174">
        <f>ROUND(E349*P349,2)</f>
        <v>0</v>
      </c>
      <c r="R349" s="174"/>
      <c r="S349" s="174" t="s">
        <v>217</v>
      </c>
      <c r="T349" s="175" t="s">
        <v>218</v>
      </c>
      <c r="U349" s="160">
        <v>0</v>
      </c>
      <c r="V349" s="160">
        <f>ROUND(E349*U349,2)</f>
        <v>0</v>
      </c>
      <c r="W349" s="160"/>
      <c r="X349" s="150"/>
      <c r="Y349" s="150"/>
      <c r="Z349" s="150"/>
      <c r="AA349" s="150"/>
      <c r="AB349" s="150"/>
      <c r="AC349" s="150"/>
      <c r="AD349" s="150"/>
      <c r="AE349" s="150"/>
      <c r="AF349" s="150"/>
      <c r="AG349" s="150" t="s">
        <v>262</v>
      </c>
      <c r="AH349" s="150"/>
      <c r="AI349" s="150"/>
      <c r="AJ349" s="150"/>
      <c r="AK349" s="150"/>
      <c r="AL349" s="150"/>
      <c r="AM349" s="150"/>
      <c r="AN349" s="150"/>
      <c r="AO349" s="150"/>
      <c r="AP349" s="150"/>
      <c r="AQ349" s="150"/>
      <c r="AR349" s="150"/>
      <c r="AS349" s="150"/>
      <c r="AT349" s="150"/>
      <c r="AU349" s="150"/>
      <c r="AV349" s="150"/>
      <c r="AW349" s="150"/>
      <c r="AX349" s="150"/>
      <c r="AY349" s="150"/>
      <c r="AZ349" s="150"/>
      <c r="BA349" s="150"/>
      <c r="BB349" s="150"/>
      <c r="BC349" s="150"/>
      <c r="BD349" s="150"/>
      <c r="BE349" s="150"/>
      <c r="BF349" s="150"/>
      <c r="BG349" s="150"/>
      <c r="BH349" s="150"/>
    </row>
    <row r="350" spans="1:60" outlineLevel="1" x14ac:dyDescent="0.2">
      <c r="A350" s="157"/>
      <c r="B350" s="158"/>
      <c r="C350" s="201" t="s">
        <v>635</v>
      </c>
      <c r="D350" s="190"/>
      <c r="E350" s="191">
        <v>-7.1050000000000004</v>
      </c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50"/>
      <c r="Y350" s="150"/>
      <c r="Z350" s="150"/>
      <c r="AA350" s="150"/>
      <c r="AB350" s="150"/>
      <c r="AC350" s="150"/>
      <c r="AD350" s="150"/>
      <c r="AE350" s="150"/>
      <c r="AF350" s="150"/>
      <c r="AG350" s="150" t="s">
        <v>264</v>
      </c>
      <c r="AH350" s="150">
        <v>0</v>
      </c>
      <c r="AI350" s="150"/>
      <c r="AJ350" s="150"/>
      <c r="AK350" s="150"/>
      <c r="AL350" s="150"/>
      <c r="AM350" s="150"/>
      <c r="AN350" s="150"/>
      <c r="AO350" s="150"/>
      <c r="AP350" s="150"/>
      <c r="AQ350" s="150"/>
      <c r="AR350" s="150"/>
      <c r="AS350" s="150"/>
      <c r="AT350" s="150"/>
      <c r="AU350" s="150"/>
      <c r="AV350" s="150"/>
      <c r="AW350" s="150"/>
      <c r="AX350" s="150"/>
      <c r="AY350" s="150"/>
      <c r="AZ350" s="150"/>
      <c r="BA350" s="150"/>
      <c r="BB350" s="150"/>
      <c r="BC350" s="150"/>
      <c r="BD350" s="150"/>
      <c r="BE350" s="150"/>
      <c r="BF350" s="150"/>
      <c r="BG350" s="150"/>
      <c r="BH350" s="150"/>
    </row>
    <row r="351" spans="1:60" outlineLevel="1" x14ac:dyDescent="0.2">
      <c r="A351" s="157"/>
      <c r="B351" s="158"/>
      <c r="C351" s="201" t="s">
        <v>636</v>
      </c>
      <c r="D351" s="190"/>
      <c r="E351" s="191">
        <v>32.4</v>
      </c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50"/>
      <c r="Y351" s="150"/>
      <c r="Z351" s="150"/>
      <c r="AA351" s="150"/>
      <c r="AB351" s="150"/>
      <c r="AC351" s="150"/>
      <c r="AD351" s="150"/>
      <c r="AE351" s="150"/>
      <c r="AF351" s="150"/>
      <c r="AG351" s="150" t="s">
        <v>264</v>
      </c>
      <c r="AH351" s="150">
        <v>0</v>
      </c>
      <c r="AI351" s="150"/>
      <c r="AJ351" s="150"/>
      <c r="AK351" s="150"/>
      <c r="AL351" s="150"/>
      <c r="AM351" s="150"/>
      <c r="AN351" s="150"/>
      <c r="AO351" s="150"/>
      <c r="AP351" s="150"/>
      <c r="AQ351" s="150"/>
      <c r="AR351" s="150"/>
      <c r="AS351" s="150"/>
      <c r="AT351" s="150"/>
      <c r="AU351" s="150"/>
      <c r="AV351" s="150"/>
      <c r="AW351" s="150"/>
      <c r="AX351" s="150"/>
      <c r="AY351" s="150"/>
      <c r="AZ351" s="150"/>
      <c r="BA351" s="150"/>
      <c r="BB351" s="150"/>
      <c r="BC351" s="150"/>
      <c r="BD351" s="150"/>
      <c r="BE351" s="150"/>
      <c r="BF351" s="150"/>
      <c r="BG351" s="150"/>
      <c r="BH351" s="150"/>
    </row>
    <row r="352" spans="1:60" outlineLevel="1" x14ac:dyDescent="0.2">
      <c r="A352" s="157"/>
      <c r="B352" s="158"/>
      <c r="C352" s="201" t="s">
        <v>637</v>
      </c>
      <c r="D352" s="190"/>
      <c r="E352" s="191">
        <v>60.392499999999998</v>
      </c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50"/>
      <c r="Y352" s="150"/>
      <c r="Z352" s="150"/>
      <c r="AA352" s="150"/>
      <c r="AB352" s="150"/>
      <c r="AC352" s="150"/>
      <c r="AD352" s="150"/>
      <c r="AE352" s="150"/>
      <c r="AF352" s="150"/>
      <c r="AG352" s="150" t="s">
        <v>264</v>
      </c>
      <c r="AH352" s="150">
        <v>0</v>
      </c>
      <c r="AI352" s="150"/>
      <c r="AJ352" s="150"/>
      <c r="AK352" s="150"/>
      <c r="AL352" s="150"/>
      <c r="AM352" s="150"/>
      <c r="AN352" s="150"/>
      <c r="AO352" s="150"/>
      <c r="AP352" s="150"/>
      <c r="AQ352" s="150"/>
      <c r="AR352" s="150"/>
      <c r="AS352" s="150"/>
      <c r="AT352" s="150"/>
      <c r="AU352" s="150"/>
      <c r="AV352" s="150"/>
      <c r="AW352" s="150"/>
      <c r="AX352" s="150"/>
      <c r="AY352" s="150"/>
      <c r="AZ352" s="150"/>
      <c r="BA352" s="150"/>
      <c r="BB352" s="150"/>
      <c r="BC352" s="150"/>
      <c r="BD352" s="150"/>
      <c r="BE352" s="150"/>
      <c r="BF352" s="150"/>
      <c r="BG352" s="150"/>
      <c r="BH352" s="150"/>
    </row>
    <row r="353" spans="1:60" ht="22.5" outlineLevel="1" x14ac:dyDescent="0.2">
      <c r="A353" s="157"/>
      <c r="B353" s="158"/>
      <c r="C353" s="201" t="s">
        <v>638</v>
      </c>
      <c r="D353" s="190"/>
      <c r="E353" s="191">
        <v>19.175000000000001</v>
      </c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50"/>
      <c r="Y353" s="150"/>
      <c r="Z353" s="150"/>
      <c r="AA353" s="150"/>
      <c r="AB353" s="150"/>
      <c r="AC353" s="150"/>
      <c r="AD353" s="150"/>
      <c r="AE353" s="150"/>
      <c r="AF353" s="150"/>
      <c r="AG353" s="150" t="s">
        <v>264</v>
      </c>
      <c r="AH353" s="150">
        <v>0</v>
      </c>
      <c r="AI353" s="150"/>
      <c r="AJ353" s="150"/>
      <c r="AK353" s="150"/>
      <c r="AL353" s="150"/>
      <c r="AM353" s="150"/>
      <c r="AN353" s="150"/>
      <c r="AO353" s="150"/>
      <c r="AP353" s="150"/>
      <c r="AQ353" s="150"/>
      <c r="AR353" s="150"/>
      <c r="AS353" s="150"/>
      <c r="AT353" s="150"/>
      <c r="AU353" s="150"/>
      <c r="AV353" s="150"/>
      <c r="AW353" s="150"/>
      <c r="AX353" s="150"/>
      <c r="AY353" s="150"/>
      <c r="AZ353" s="150"/>
      <c r="BA353" s="150"/>
      <c r="BB353" s="150"/>
      <c r="BC353" s="150"/>
      <c r="BD353" s="150"/>
      <c r="BE353" s="150"/>
      <c r="BF353" s="150"/>
      <c r="BG353" s="150"/>
      <c r="BH353" s="150"/>
    </row>
    <row r="354" spans="1:60" outlineLevel="1" x14ac:dyDescent="0.2">
      <c r="A354" s="157"/>
      <c r="B354" s="158"/>
      <c r="C354" s="201" t="s">
        <v>639</v>
      </c>
      <c r="D354" s="190"/>
      <c r="E354" s="191">
        <v>6</v>
      </c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50"/>
      <c r="Y354" s="150"/>
      <c r="Z354" s="150"/>
      <c r="AA354" s="150"/>
      <c r="AB354" s="150"/>
      <c r="AC354" s="150"/>
      <c r="AD354" s="150"/>
      <c r="AE354" s="150"/>
      <c r="AF354" s="150"/>
      <c r="AG354" s="150" t="s">
        <v>264</v>
      </c>
      <c r="AH354" s="150">
        <v>0</v>
      </c>
      <c r="AI354" s="150"/>
      <c r="AJ354" s="150"/>
      <c r="AK354" s="150"/>
      <c r="AL354" s="150"/>
      <c r="AM354" s="150"/>
      <c r="AN354" s="150"/>
      <c r="AO354" s="150"/>
      <c r="AP354" s="150"/>
      <c r="AQ354" s="150"/>
      <c r="AR354" s="150"/>
      <c r="AS354" s="150"/>
      <c r="AT354" s="150"/>
      <c r="AU354" s="150"/>
      <c r="AV354" s="150"/>
      <c r="AW354" s="150"/>
      <c r="AX354" s="150"/>
      <c r="AY354" s="150"/>
      <c r="AZ354" s="150"/>
      <c r="BA354" s="150"/>
      <c r="BB354" s="150"/>
      <c r="BC354" s="150"/>
      <c r="BD354" s="150"/>
      <c r="BE354" s="150"/>
      <c r="BF354" s="150"/>
      <c r="BG354" s="150"/>
      <c r="BH354" s="150"/>
    </row>
    <row r="355" spans="1:60" outlineLevel="1" x14ac:dyDescent="0.2">
      <c r="A355" s="157"/>
      <c r="B355" s="158"/>
      <c r="C355" s="201" t="s">
        <v>640</v>
      </c>
      <c r="D355" s="190"/>
      <c r="E355" s="191">
        <v>7.4749999999999996</v>
      </c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50"/>
      <c r="Y355" s="150"/>
      <c r="Z355" s="150"/>
      <c r="AA355" s="150"/>
      <c r="AB355" s="150"/>
      <c r="AC355" s="150"/>
      <c r="AD355" s="150"/>
      <c r="AE355" s="150"/>
      <c r="AF355" s="150"/>
      <c r="AG355" s="150" t="s">
        <v>264</v>
      </c>
      <c r="AH355" s="150">
        <v>0</v>
      </c>
      <c r="AI355" s="150"/>
      <c r="AJ355" s="150"/>
      <c r="AK355" s="150"/>
      <c r="AL355" s="150"/>
      <c r="AM355" s="150"/>
      <c r="AN355" s="150"/>
      <c r="AO355" s="150"/>
      <c r="AP355" s="150"/>
      <c r="AQ355" s="150"/>
      <c r="AR355" s="150"/>
      <c r="AS355" s="150"/>
      <c r="AT355" s="150"/>
      <c r="AU355" s="150"/>
      <c r="AV355" s="150"/>
      <c r="AW355" s="150"/>
      <c r="AX355" s="150"/>
      <c r="AY355" s="150"/>
      <c r="AZ355" s="150"/>
      <c r="BA355" s="150"/>
      <c r="BB355" s="150"/>
      <c r="BC355" s="150"/>
      <c r="BD355" s="150"/>
      <c r="BE355" s="150"/>
      <c r="BF355" s="150"/>
      <c r="BG355" s="150"/>
      <c r="BH355" s="150"/>
    </row>
    <row r="356" spans="1:60" outlineLevel="1" x14ac:dyDescent="0.2">
      <c r="A356" s="157"/>
      <c r="B356" s="158"/>
      <c r="C356" s="201" t="s">
        <v>641</v>
      </c>
      <c r="D356" s="190"/>
      <c r="E356" s="191">
        <v>4.5</v>
      </c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50"/>
      <c r="Y356" s="150"/>
      <c r="Z356" s="150"/>
      <c r="AA356" s="150"/>
      <c r="AB356" s="150"/>
      <c r="AC356" s="150"/>
      <c r="AD356" s="150"/>
      <c r="AE356" s="150"/>
      <c r="AF356" s="150"/>
      <c r="AG356" s="150" t="s">
        <v>264</v>
      </c>
      <c r="AH356" s="150">
        <v>0</v>
      </c>
      <c r="AI356" s="150"/>
      <c r="AJ356" s="150"/>
      <c r="AK356" s="150"/>
      <c r="AL356" s="150"/>
      <c r="AM356" s="150"/>
      <c r="AN356" s="150"/>
      <c r="AO356" s="150"/>
      <c r="AP356" s="150"/>
      <c r="AQ356" s="150"/>
      <c r="AR356" s="150"/>
      <c r="AS356" s="150"/>
      <c r="AT356" s="150"/>
      <c r="AU356" s="150"/>
      <c r="AV356" s="150"/>
      <c r="AW356" s="150"/>
      <c r="AX356" s="150"/>
      <c r="AY356" s="150"/>
      <c r="AZ356" s="150"/>
      <c r="BA356" s="150"/>
      <c r="BB356" s="150"/>
      <c r="BC356" s="150"/>
      <c r="BD356" s="150"/>
      <c r="BE356" s="150"/>
      <c r="BF356" s="150"/>
      <c r="BG356" s="150"/>
      <c r="BH356" s="150"/>
    </row>
    <row r="357" spans="1:60" outlineLevel="1" x14ac:dyDescent="0.2">
      <c r="A357" s="157"/>
      <c r="B357" s="158"/>
      <c r="C357" s="201" t="s">
        <v>642</v>
      </c>
      <c r="D357" s="190"/>
      <c r="E357" s="191">
        <v>3.15</v>
      </c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50"/>
      <c r="Y357" s="150"/>
      <c r="Z357" s="150"/>
      <c r="AA357" s="150"/>
      <c r="AB357" s="150"/>
      <c r="AC357" s="150"/>
      <c r="AD357" s="150"/>
      <c r="AE357" s="150"/>
      <c r="AF357" s="150"/>
      <c r="AG357" s="150" t="s">
        <v>264</v>
      </c>
      <c r="AH357" s="150">
        <v>0</v>
      </c>
      <c r="AI357" s="150"/>
      <c r="AJ357" s="150"/>
      <c r="AK357" s="150"/>
      <c r="AL357" s="150"/>
      <c r="AM357" s="150"/>
      <c r="AN357" s="150"/>
      <c r="AO357" s="150"/>
      <c r="AP357" s="150"/>
      <c r="AQ357" s="150"/>
      <c r="AR357" s="150"/>
      <c r="AS357" s="150"/>
      <c r="AT357" s="150"/>
      <c r="AU357" s="150"/>
      <c r="AV357" s="150"/>
      <c r="AW357" s="150"/>
      <c r="AX357" s="150"/>
      <c r="AY357" s="150"/>
      <c r="AZ357" s="150"/>
      <c r="BA357" s="150"/>
      <c r="BB357" s="150"/>
      <c r="BC357" s="150"/>
      <c r="BD357" s="150"/>
      <c r="BE357" s="150"/>
      <c r="BF357" s="150"/>
      <c r="BG357" s="150"/>
      <c r="BH357" s="150"/>
    </row>
    <row r="358" spans="1:60" outlineLevel="1" x14ac:dyDescent="0.2">
      <c r="A358" s="157"/>
      <c r="B358" s="158"/>
      <c r="C358" s="201" t="s">
        <v>643</v>
      </c>
      <c r="D358" s="190"/>
      <c r="E358" s="191">
        <v>10.55</v>
      </c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50"/>
      <c r="Y358" s="150"/>
      <c r="Z358" s="150"/>
      <c r="AA358" s="150"/>
      <c r="AB358" s="150"/>
      <c r="AC358" s="150"/>
      <c r="AD358" s="150"/>
      <c r="AE358" s="150"/>
      <c r="AF358" s="150"/>
      <c r="AG358" s="150" t="s">
        <v>264</v>
      </c>
      <c r="AH358" s="150">
        <v>0</v>
      </c>
      <c r="AI358" s="150"/>
      <c r="AJ358" s="150"/>
      <c r="AK358" s="150"/>
      <c r="AL358" s="150"/>
      <c r="AM358" s="150"/>
      <c r="AN358" s="150"/>
      <c r="AO358" s="150"/>
      <c r="AP358" s="150"/>
      <c r="AQ358" s="150"/>
      <c r="AR358" s="150"/>
      <c r="AS358" s="150"/>
      <c r="AT358" s="150"/>
      <c r="AU358" s="150"/>
      <c r="AV358" s="150"/>
      <c r="AW358" s="150"/>
      <c r="AX358" s="150"/>
      <c r="AY358" s="150"/>
      <c r="AZ358" s="150"/>
      <c r="BA358" s="150"/>
      <c r="BB358" s="150"/>
      <c r="BC358" s="150"/>
      <c r="BD358" s="150"/>
      <c r="BE358" s="150"/>
      <c r="BF358" s="150"/>
      <c r="BG358" s="150"/>
      <c r="BH358" s="150"/>
    </row>
    <row r="359" spans="1:60" outlineLevel="1" x14ac:dyDescent="0.2">
      <c r="A359" s="157"/>
      <c r="B359" s="158"/>
      <c r="C359" s="201" t="s">
        <v>644</v>
      </c>
      <c r="D359" s="190"/>
      <c r="E359" s="191">
        <v>8.1</v>
      </c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50"/>
      <c r="Y359" s="150"/>
      <c r="Z359" s="150"/>
      <c r="AA359" s="150"/>
      <c r="AB359" s="150"/>
      <c r="AC359" s="150"/>
      <c r="AD359" s="150"/>
      <c r="AE359" s="150"/>
      <c r="AF359" s="150"/>
      <c r="AG359" s="150" t="s">
        <v>264</v>
      </c>
      <c r="AH359" s="150">
        <v>0</v>
      </c>
      <c r="AI359" s="150"/>
      <c r="AJ359" s="150"/>
      <c r="AK359" s="150"/>
      <c r="AL359" s="150"/>
      <c r="AM359" s="150"/>
      <c r="AN359" s="150"/>
      <c r="AO359" s="150"/>
      <c r="AP359" s="150"/>
      <c r="AQ359" s="150"/>
      <c r="AR359" s="150"/>
      <c r="AS359" s="150"/>
      <c r="AT359" s="150"/>
      <c r="AU359" s="150"/>
      <c r="AV359" s="150"/>
      <c r="AW359" s="150"/>
      <c r="AX359" s="150"/>
      <c r="AY359" s="150"/>
      <c r="AZ359" s="150"/>
      <c r="BA359" s="150"/>
      <c r="BB359" s="150"/>
      <c r="BC359" s="150"/>
      <c r="BD359" s="150"/>
      <c r="BE359" s="150"/>
      <c r="BF359" s="150"/>
      <c r="BG359" s="150"/>
      <c r="BH359" s="150"/>
    </row>
    <row r="360" spans="1:60" outlineLevel="1" x14ac:dyDescent="0.2">
      <c r="A360" s="157"/>
      <c r="B360" s="158"/>
      <c r="C360" s="201" t="s">
        <v>645</v>
      </c>
      <c r="D360" s="190"/>
      <c r="E360" s="191">
        <v>9.1</v>
      </c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50"/>
      <c r="Y360" s="150"/>
      <c r="Z360" s="150"/>
      <c r="AA360" s="150"/>
      <c r="AB360" s="150"/>
      <c r="AC360" s="150"/>
      <c r="AD360" s="150"/>
      <c r="AE360" s="150"/>
      <c r="AF360" s="150"/>
      <c r="AG360" s="150" t="s">
        <v>264</v>
      </c>
      <c r="AH360" s="150">
        <v>0</v>
      </c>
      <c r="AI360" s="150"/>
      <c r="AJ360" s="150"/>
      <c r="AK360" s="150"/>
      <c r="AL360" s="150"/>
      <c r="AM360" s="150"/>
      <c r="AN360" s="150"/>
      <c r="AO360" s="150"/>
      <c r="AP360" s="150"/>
      <c r="AQ360" s="150"/>
      <c r="AR360" s="150"/>
      <c r="AS360" s="150"/>
      <c r="AT360" s="150"/>
      <c r="AU360" s="150"/>
      <c r="AV360" s="150"/>
      <c r="AW360" s="150"/>
      <c r="AX360" s="150"/>
      <c r="AY360" s="150"/>
      <c r="AZ360" s="150"/>
      <c r="BA360" s="150"/>
      <c r="BB360" s="150"/>
      <c r="BC360" s="150"/>
      <c r="BD360" s="150"/>
      <c r="BE360" s="150"/>
      <c r="BF360" s="150"/>
      <c r="BG360" s="150"/>
      <c r="BH360" s="150"/>
    </row>
    <row r="361" spans="1:60" outlineLevel="1" x14ac:dyDescent="0.2">
      <c r="A361" s="157"/>
      <c r="B361" s="158"/>
      <c r="C361" s="201" t="s">
        <v>646</v>
      </c>
      <c r="D361" s="190"/>
      <c r="E361" s="191">
        <v>7.6449999999999996</v>
      </c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50"/>
      <c r="Y361" s="150"/>
      <c r="Z361" s="150"/>
      <c r="AA361" s="150"/>
      <c r="AB361" s="150"/>
      <c r="AC361" s="150"/>
      <c r="AD361" s="150"/>
      <c r="AE361" s="150"/>
      <c r="AF361" s="150"/>
      <c r="AG361" s="150" t="s">
        <v>264</v>
      </c>
      <c r="AH361" s="150">
        <v>0</v>
      </c>
      <c r="AI361" s="150"/>
      <c r="AJ361" s="150"/>
      <c r="AK361" s="150"/>
      <c r="AL361" s="150"/>
      <c r="AM361" s="150"/>
      <c r="AN361" s="150"/>
      <c r="AO361" s="150"/>
      <c r="AP361" s="150"/>
      <c r="AQ361" s="150"/>
      <c r="AR361" s="150"/>
      <c r="AS361" s="150"/>
      <c r="AT361" s="150"/>
      <c r="AU361" s="150"/>
      <c r="AV361" s="150"/>
      <c r="AW361" s="150"/>
      <c r="AX361" s="150"/>
      <c r="AY361" s="150"/>
      <c r="AZ361" s="150"/>
      <c r="BA361" s="150"/>
      <c r="BB361" s="150"/>
      <c r="BC361" s="150"/>
      <c r="BD361" s="150"/>
      <c r="BE361" s="150"/>
      <c r="BF361" s="150"/>
      <c r="BG361" s="150"/>
      <c r="BH361" s="150"/>
    </row>
    <row r="362" spans="1:60" ht="33.75" outlineLevel="1" x14ac:dyDescent="0.2">
      <c r="A362" s="157"/>
      <c r="B362" s="158"/>
      <c r="C362" s="201" t="s">
        <v>647</v>
      </c>
      <c r="D362" s="190"/>
      <c r="E362" s="191">
        <v>29.702500000000001</v>
      </c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50"/>
      <c r="Y362" s="150"/>
      <c r="Z362" s="150"/>
      <c r="AA362" s="150"/>
      <c r="AB362" s="150"/>
      <c r="AC362" s="150"/>
      <c r="AD362" s="150"/>
      <c r="AE362" s="150"/>
      <c r="AF362" s="150"/>
      <c r="AG362" s="150" t="s">
        <v>264</v>
      </c>
      <c r="AH362" s="150">
        <v>0</v>
      </c>
      <c r="AI362" s="150"/>
      <c r="AJ362" s="150"/>
      <c r="AK362" s="150"/>
      <c r="AL362" s="150"/>
      <c r="AM362" s="150"/>
      <c r="AN362" s="150"/>
      <c r="AO362" s="150"/>
      <c r="AP362" s="150"/>
      <c r="AQ362" s="150"/>
      <c r="AR362" s="150"/>
      <c r="AS362" s="150"/>
      <c r="AT362" s="150"/>
      <c r="AU362" s="150"/>
      <c r="AV362" s="150"/>
      <c r="AW362" s="150"/>
      <c r="AX362" s="150"/>
      <c r="AY362" s="150"/>
      <c r="AZ362" s="150"/>
      <c r="BA362" s="150"/>
      <c r="BB362" s="150"/>
      <c r="BC362" s="150"/>
      <c r="BD362" s="150"/>
      <c r="BE362" s="150"/>
      <c r="BF362" s="150"/>
      <c r="BG362" s="150"/>
      <c r="BH362" s="150"/>
    </row>
    <row r="363" spans="1:60" ht="33.75" outlineLevel="1" x14ac:dyDescent="0.2">
      <c r="A363" s="157"/>
      <c r="B363" s="158"/>
      <c r="C363" s="201" t="s">
        <v>648</v>
      </c>
      <c r="D363" s="190"/>
      <c r="E363" s="191">
        <v>43.38</v>
      </c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50"/>
      <c r="Y363" s="150"/>
      <c r="Z363" s="150"/>
      <c r="AA363" s="150"/>
      <c r="AB363" s="150"/>
      <c r="AC363" s="150"/>
      <c r="AD363" s="150"/>
      <c r="AE363" s="150"/>
      <c r="AF363" s="150"/>
      <c r="AG363" s="150" t="s">
        <v>264</v>
      </c>
      <c r="AH363" s="150">
        <v>0</v>
      </c>
      <c r="AI363" s="150"/>
      <c r="AJ363" s="150"/>
      <c r="AK363" s="150"/>
      <c r="AL363" s="150"/>
      <c r="AM363" s="150"/>
      <c r="AN363" s="150"/>
      <c r="AO363" s="150"/>
      <c r="AP363" s="150"/>
      <c r="AQ363" s="150"/>
      <c r="AR363" s="150"/>
      <c r="AS363" s="150"/>
      <c r="AT363" s="150"/>
      <c r="AU363" s="150"/>
      <c r="AV363" s="150"/>
      <c r="AW363" s="150"/>
      <c r="AX363" s="150"/>
      <c r="AY363" s="150"/>
      <c r="AZ363" s="150"/>
      <c r="BA363" s="150"/>
      <c r="BB363" s="150"/>
      <c r="BC363" s="150"/>
      <c r="BD363" s="150"/>
      <c r="BE363" s="150"/>
      <c r="BF363" s="150"/>
      <c r="BG363" s="150"/>
      <c r="BH363" s="150"/>
    </row>
    <row r="364" spans="1:60" outlineLevel="1" x14ac:dyDescent="0.2">
      <c r="A364" s="157"/>
      <c r="B364" s="158"/>
      <c r="C364" s="201" t="s">
        <v>649</v>
      </c>
      <c r="D364" s="190"/>
      <c r="E364" s="191">
        <v>20.85</v>
      </c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50"/>
      <c r="Y364" s="150"/>
      <c r="Z364" s="150"/>
      <c r="AA364" s="150"/>
      <c r="AB364" s="150"/>
      <c r="AC364" s="150"/>
      <c r="AD364" s="150"/>
      <c r="AE364" s="150"/>
      <c r="AF364" s="150"/>
      <c r="AG364" s="150" t="s">
        <v>264</v>
      </c>
      <c r="AH364" s="150">
        <v>0</v>
      </c>
      <c r="AI364" s="150"/>
      <c r="AJ364" s="150"/>
      <c r="AK364" s="150"/>
      <c r="AL364" s="150"/>
      <c r="AM364" s="150"/>
      <c r="AN364" s="150"/>
      <c r="AO364" s="150"/>
      <c r="AP364" s="150"/>
      <c r="AQ364" s="150"/>
      <c r="AR364" s="150"/>
      <c r="AS364" s="150"/>
      <c r="AT364" s="150"/>
      <c r="AU364" s="150"/>
      <c r="AV364" s="150"/>
      <c r="AW364" s="150"/>
      <c r="AX364" s="150"/>
      <c r="AY364" s="150"/>
      <c r="AZ364" s="150"/>
      <c r="BA364" s="150"/>
      <c r="BB364" s="150"/>
      <c r="BC364" s="150"/>
      <c r="BD364" s="150"/>
      <c r="BE364" s="150"/>
      <c r="BF364" s="150"/>
      <c r="BG364" s="150"/>
      <c r="BH364" s="150"/>
    </row>
    <row r="365" spans="1:60" outlineLevel="1" x14ac:dyDescent="0.2">
      <c r="A365" s="157"/>
      <c r="B365" s="158"/>
      <c r="C365" s="201" t="s">
        <v>650</v>
      </c>
      <c r="D365" s="190"/>
      <c r="E365" s="191">
        <v>8.6999999999999993</v>
      </c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50"/>
      <c r="Y365" s="150"/>
      <c r="Z365" s="150"/>
      <c r="AA365" s="150"/>
      <c r="AB365" s="150"/>
      <c r="AC365" s="150"/>
      <c r="AD365" s="150"/>
      <c r="AE365" s="150"/>
      <c r="AF365" s="150"/>
      <c r="AG365" s="150" t="s">
        <v>264</v>
      </c>
      <c r="AH365" s="150">
        <v>0</v>
      </c>
      <c r="AI365" s="150"/>
      <c r="AJ365" s="150"/>
      <c r="AK365" s="150"/>
      <c r="AL365" s="150"/>
      <c r="AM365" s="150"/>
      <c r="AN365" s="150"/>
      <c r="AO365" s="150"/>
      <c r="AP365" s="150"/>
      <c r="AQ365" s="150"/>
      <c r="AR365" s="150"/>
      <c r="AS365" s="150"/>
      <c r="AT365" s="150"/>
      <c r="AU365" s="150"/>
      <c r="AV365" s="150"/>
      <c r="AW365" s="150"/>
      <c r="AX365" s="150"/>
      <c r="AY365" s="150"/>
      <c r="AZ365" s="150"/>
      <c r="BA365" s="150"/>
      <c r="BB365" s="150"/>
      <c r="BC365" s="150"/>
      <c r="BD365" s="150"/>
      <c r="BE365" s="150"/>
      <c r="BF365" s="150"/>
      <c r="BG365" s="150"/>
      <c r="BH365" s="150"/>
    </row>
    <row r="366" spans="1:60" outlineLevel="1" x14ac:dyDescent="0.2">
      <c r="A366" s="157"/>
      <c r="B366" s="158"/>
      <c r="C366" s="201" t="s">
        <v>651</v>
      </c>
      <c r="D366" s="190"/>
      <c r="E366" s="191">
        <v>7.7</v>
      </c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50"/>
      <c r="Y366" s="150"/>
      <c r="Z366" s="150"/>
      <c r="AA366" s="150"/>
      <c r="AB366" s="150"/>
      <c r="AC366" s="150"/>
      <c r="AD366" s="150"/>
      <c r="AE366" s="150"/>
      <c r="AF366" s="150"/>
      <c r="AG366" s="150" t="s">
        <v>264</v>
      </c>
      <c r="AH366" s="150">
        <v>0</v>
      </c>
      <c r="AI366" s="150"/>
      <c r="AJ366" s="150"/>
      <c r="AK366" s="150"/>
      <c r="AL366" s="150"/>
      <c r="AM366" s="150"/>
      <c r="AN366" s="150"/>
      <c r="AO366" s="150"/>
      <c r="AP366" s="150"/>
      <c r="AQ366" s="150"/>
      <c r="AR366" s="150"/>
      <c r="AS366" s="150"/>
      <c r="AT366" s="150"/>
      <c r="AU366" s="150"/>
      <c r="AV366" s="150"/>
      <c r="AW366" s="150"/>
      <c r="AX366" s="150"/>
      <c r="AY366" s="150"/>
      <c r="AZ366" s="150"/>
      <c r="BA366" s="150"/>
      <c r="BB366" s="150"/>
      <c r="BC366" s="150"/>
      <c r="BD366" s="150"/>
      <c r="BE366" s="150"/>
      <c r="BF366" s="150"/>
      <c r="BG366" s="150"/>
      <c r="BH366" s="150"/>
    </row>
    <row r="367" spans="1:60" outlineLevel="1" x14ac:dyDescent="0.2">
      <c r="A367" s="157"/>
      <c r="B367" s="158"/>
      <c r="C367" s="201" t="s">
        <v>652</v>
      </c>
      <c r="D367" s="190"/>
      <c r="E367" s="191">
        <v>4.5</v>
      </c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50"/>
      <c r="Y367" s="150"/>
      <c r="Z367" s="150"/>
      <c r="AA367" s="150"/>
      <c r="AB367" s="150"/>
      <c r="AC367" s="150"/>
      <c r="AD367" s="150"/>
      <c r="AE367" s="150"/>
      <c r="AF367" s="150"/>
      <c r="AG367" s="150" t="s">
        <v>264</v>
      </c>
      <c r="AH367" s="150">
        <v>0</v>
      </c>
      <c r="AI367" s="150"/>
      <c r="AJ367" s="150"/>
      <c r="AK367" s="150"/>
      <c r="AL367" s="150"/>
      <c r="AM367" s="150"/>
      <c r="AN367" s="150"/>
      <c r="AO367" s="150"/>
      <c r="AP367" s="150"/>
      <c r="AQ367" s="150"/>
      <c r="AR367" s="150"/>
      <c r="AS367" s="150"/>
      <c r="AT367" s="150"/>
      <c r="AU367" s="150"/>
      <c r="AV367" s="150"/>
      <c r="AW367" s="150"/>
      <c r="AX367" s="150"/>
      <c r="AY367" s="150"/>
      <c r="AZ367" s="150"/>
      <c r="BA367" s="150"/>
      <c r="BB367" s="150"/>
      <c r="BC367" s="150"/>
      <c r="BD367" s="150"/>
      <c r="BE367" s="150"/>
      <c r="BF367" s="150"/>
      <c r="BG367" s="150"/>
      <c r="BH367" s="150"/>
    </row>
    <row r="368" spans="1:60" outlineLevel="1" x14ac:dyDescent="0.2">
      <c r="A368" s="157"/>
      <c r="B368" s="158"/>
      <c r="C368" s="201" t="s">
        <v>653</v>
      </c>
      <c r="D368" s="190"/>
      <c r="E368" s="191">
        <v>4.5999999999999996</v>
      </c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50"/>
      <c r="Y368" s="150"/>
      <c r="Z368" s="150"/>
      <c r="AA368" s="150"/>
      <c r="AB368" s="150"/>
      <c r="AC368" s="150"/>
      <c r="AD368" s="150"/>
      <c r="AE368" s="150"/>
      <c r="AF368" s="150"/>
      <c r="AG368" s="150" t="s">
        <v>264</v>
      </c>
      <c r="AH368" s="150">
        <v>0</v>
      </c>
      <c r="AI368" s="150"/>
      <c r="AJ368" s="150"/>
      <c r="AK368" s="150"/>
      <c r="AL368" s="150"/>
      <c r="AM368" s="150"/>
      <c r="AN368" s="150"/>
      <c r="AO368" s="150"/>
      <c r="AP368" s="150"/>
      <c r="AQ368" s="150"/>
      <c r="AR368" s="150"/>
      <c r="AS368" s="150"/>
      <c r="AT368" s="150"/>
      <c r="AU368" s="150"/>
      <c r="AV368" s="150"/>
      <c r="AW368" s="150"/>
      <c r="AX368" s="150"/>
      <c r="AY368" s="150"/>
      <c r="AZ368" s="150"/>
      <c r="BA368" s="150"/>
      <c r="BB368" s="150"/>
      <c r="BC368" s="150"/>
      <c r="BD368" s="150"/>
      <c r="BE368" s="150"/>
      <c r="BF368" s="150"/>
      <c r="BG368" s="150"/>
      <c r="BH368" s="150"/>
    </row>
    <row r="369" spans="1:60" outlineLevel="1" x14ac:dyDescent="0.2">
      <c r="A369" s="157"/>
      <c r="B369" s="158"/>
      <c r="C369" s="201" t="s">
        <v>654</v>
      </c>
      <c r="D369" s="190"/>
      <c r="E369" s="191">
        <v>32.65</v>
      </c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50"/>
      <c r="Y369" s="150"/>
      <c r="Z369" s="150"/>
      <c r="AA369" s="150"/>
      <c r="AB369" s="150"/>
      <c r="AC369" s="150"/>
      <c r="AD369" s="150"/>
      <c r="AE369" s="150"/>
      <c r="AF369" s="150"/>
      <c r="AG369" s="150" t="s">
        <v>264</v>
      </c>
      <c r="AH369" s="150">
        <v>0</v>
      </c>
      <c r="AI369" s="150"/>
      <c r="AJ369" s="150"/>
      <c r="AK369" s="150"/>
      <c r="AL369" s="150"/>
      <c r="AM369" s="150"/>
      <c r="AN369" s="150"/>
      <c r="AO369" s="150"/>
      <c r="AP369" s="150"/>
      <c r="AQ369" s="150"/>
      <c r="AR369" s="150"/>
      <c r="AS369" s="150"/>
      <c r="AT369" s="150"/>
      <c r="AU369" s="150"/>
      <c r="AV369" s="150"/>
      <c r="AW369" s="150"/>
      <c r="AX369" s="150"/>
      <c r="AY369" s="150"/>
      <c r="AZ369" s="150"/>
      <c r="BA369" s="150"/>
      <c r="BB369" s="150"/>
      <c r="BC369" s="150"/>
      <c r="BD369" s="150"/>
      <c r="BE369" s="150"/>
      <c r="BF369" s="150"/>
      <c r="BG369" s="150"/>
      <c r="BH369" s="150"/>
    </row>
    <row r="370" spans="1:60" outlineLevel="1" x14ac:dyDescent="0.2">
      <c r="A370" s="157"/>
      <c r="B370" s="158"/>
      <c r="C370" s="201" t="s">
        <v>655</v>
      </c>
      <c r="D370" s="190"/>
      <c r="E370" s="191">
        <v>2.1</v>
      </c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50"/>
      <c r="Y370" s="150"/>
      <c r="Z370" s="150"/>
      <c r="AA370" s="150"/>
      <c r="AB370" s="150"/>
      <c r="AC370" s="150"/>
      <c r="AD370" s="150"/>
      <c r="AE370" s="150"/>
      <c r="AF370" s="150"/>
      <c r="AG370" s="150" t="s">
        <v>264</v>
      </c>
      <c r="AH370" s="150">
        <v>0</v>
      </c>
      <c r="AI370" s="150"/>
      <c r="AJ370" s="150"/>
      <c r="AK370" s="150"/>
      <c r="AL370" s="150"/>
      <c r="AM370" s="150"/>
      <c r="AN370" s="150"/>
      <c r="AO370" s="150"/>
      <c r="AP370" s="150"/>
      <c r="AQ370" s="150"/>
      <c r="AR370" s="150"/>
      <c r="AS370" s="150"/>
      <c r="AT370" s="150"/>
      <c r="AU370" s="150"/>
      <c r="AV370" s="150"/>
      <c r="AW370" s="150"/>
      <c r="AX370" s="150"/>
      <c r="AY370" s="150"/>
      <c r="AZ370" s="150"/>
      <c r="BA370" s="150"/>
      <c r="BB370" s="150"/>
      <c r="BC370" s="150"/>
      <c r="BD370" s="150"/>
      <c r="BE370" s="150"/>
      <c r="BF370" s="150"/>
      <c r="BG370" s="150"/>
      <c r="BH370" s="150"/>
    </row>
    <row r="371" spans="1:60" outlineLevel="1" x14ac:dyDescent="0.2">
      <c r="A371" s="157"/>
      <c r="B371" s="158"/>
      <c r="C371" s="201" t="s">
        <v>656</v>
      </c>
      <c r="D371" s="190"/>
      <c r="E371" s="191">
        <v>4.3499999999999996</v>
      </c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50"/>
      <c r="Y371" s="150"/>
      <c r="Z371" s="150"/>
      <c r="AA371" s="150"/>
      <c r="AB371" s="150"/>
      <c r="AC371" s="150"/>
      <c r="AD371" s="150"/>
      <c r="AE371" s="150"/>
      <c r="AF371" s="150"/>
      <c r="AG371" s="150" t="s">
        <v>264</v>
      </c>
      <c r="AH371" s="150">
        <v>0</v>
      </c>
      <c r="AI371" s="150"/>
      <c r="AJ371" s="150"/>
      <c r="AK371" s="150"/>
      <c r="AL371" s="150"/>
      <c r="AM371" s="150"/>
      <c r="AN371" s="150"/>
      <c r="AO371" s="150"/>
      <c r="AP371" s="150"/>
      <c r="AQ371" s="150"/>
      <c r="AR371" s="150"/>
      <c r="AS371" s="150"/>
      <c r="AT371" s="150"/>
      <c r="AU371" s="150"/>
      <c r="AV371" s="150"/>
      <c r="AW371" s="150"/>
      <c r="AX371" s="150"/>
      <c r="AY371" s="150"/>
      <c r="AZ371" s="150"/>
      <c r="BA371" s="150"/>
      <c r="BB371" s="150"/>
      <c r="BC371" s="150"/>
      <c r="BD371" s="150"/>
      <c r="BE371" s="150"/>
      <c r="BF371" s="150"/>
      <c r="BG371" s="150"/>
      <c r="BH371" s="150"/>
    </row>
    <row r="372" spans="1:60" outlineLevel="1" x14ac:dyDescent="0.2">
      <c r="A372" s="157"/>
      <c r="B372" s="158"/>
      <c r="C372" s="201" t="s">
        <v>657</v>
      </c>
      <c r="D372" s="190"/>
      <c r="E372" s="191">
        <v>3.5649999999999999</v>
      </c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50"/>
      <c r="Y372" s="150"/>
      <c r="Z372" s="150"/>
      <c r="AA372" s="150"/>
      <c r="AB372" s="150"/>
      <c r="AC372" s="150"/>
      <c r="AD372" s="150"/>
      <c r="AE372" s="150"/>
      <c r="AF372" s="150"/>
      <c r="AG372" s="150" t="s">
        <v>264</v>
      </c>
      <c r="AH372" s="150">
        <v>0</v>
      </c>
      <c r="AI372" s="150"/>
      <c r="AJ372" s="150"/>
      <c r="AK372" s="150"/>
      <c r="AL372" s="150"/>
      <c r="AM372" s="150"/>
      <c r="AN372" s="150"/>
      <c r="AO372" s="150"/>
      <c r="AP372" s="150"/>
      <c r="AQ372" s="150"/>
      <c r="AR372" s="150"/>
      <c r="AS372" s="150"/>
      <c r="AT372" s="150"/>
      <c r="AU372" s="150"/>
      <c r="AV372" s="150"/>
      <c r="AW372" s="150"/>
      <c r="AX372" s="150"/>
      <c r="AY372" s="150"/>
      <c r="AZ372" s="150"/>
      <c r="BA372" s="150"/>
      <c r="BB372" s="150"/>
      <c r="BC372" s="150"/>
      <c r="BD372" s="150"/>
      <c r="BE372" s="150"/>
      <c r="BF372" s="150"/>
      <c r="BG372" s="150"/>
      <c r="BH372" s="150"/>
    </row>
    <row r="373" spans="1:60" outlineLevel="1" x14ac:dyDescent="0.2">
      <c r="A373" s="157"/>
      <c r="B373" s="158"/>
      <c r="C373" s="201" t="s">
        <v>658</v>
      </c>
      <c r="D373" s="190"/>
      <c r="E373" s="191">
        <v>20.67</v>
      </c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50"/>
      <c r="Y373" s="150"/>
      <c r="Z373" s="150"/>
      <c r="AA373" s="150"/>
      <c r="AB373" s="150"/>
      <c r="AC373" s="150"/>
      <c r="AD373" s="150"/>
      <c r="AE373" s="150"/>
      <c r="AF373" s="150"/>
      <c r="AG373" s="150" t="s">
        <v>264</v>
      </c>
      <c r="AH373" s="150">
        <v>0</v>
      </c>
      <c r="AI373" s="150"/>
      <c r="AJ373" s="150"/>
      <c r="AK373" s="150"/>
      <c r="AL373" s="150"/>
      <c r="AM373" s="150"/>
      <c r="AN373" s="150"/>
      <c r="AO373" s="150"/>
      <c r="AP373" s="150"/>
      <c r="AQ373" s="150"/>
      <c r="AR373" s="150"/>
      <c r="AS373" s="150"/>
      <c r="AT373" s="150"/>
      <c r="AU373" s="150"/>
      <c r="AV373" s="150"/>
      <c r="AW373" s="150"/>
      <c r="AX373" s="150"/>
      <c r="AY373" s="150"/>
      <c r="AZ373" s="150"/>
      <c r="BA373" s="150"/>
      <c r="BB373" s="150"/>
      <c r="BC373" s="150"/>
      <c r="BD373" s="150"/>
      <c r="BE373" s="150"/>
      <c r="BF373" s="150"/>
      <c r="BG373" s="150"/>
      <c r="BH373" s="150"/>
    </row>
    <row r="374" spans="1:60" outlineLevel="1" x14ac:dyDescent="0.2">
      <c r="A374" s="157"/>
      <c r="B374" s="158"/>
      <c r="C374" s="201" t="s">
        <v>659</v>
      </c>
      <c r="D374" s="190"/>
      <c r="E374" s="191">
        <v>17.690000000000001</v>
      </c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50"/>
      <c r="Y374" s="150"/>
      <c r="Z374" s="150"/>
      <c r="AA374" s="150"/>
      <c r="AB374" s="150"/>
      <c r="AC374" s="150"/>
      <c r="AD374" s="150"/>
      <c r="AE374" s="150"/>
      <c r="AF374" s="150"/>
      <c r="AG374" s="150" t="s">
        <v>264</v>
      </c>
      <c r="AH374" s="150">
        <v>0</v>
      </c>
      <c r="AI374" s="150"/>
      <c r="AJ374" s="150"/>
      <c r="AK374" s="150"/>
      <c r="AL374" s="150"/>
      <c r="AM374" s="150"/>
      <c r="AN374" s="150"/>
      <c r="AO374" s="150"/>
      <c r="AP374" s="150"/>
      <c r="AQ374" s="150"/>
      <c r="AR374" s="150"/>
      <c r="AS374" s="150"/>
      <c r="AT374" s="150"/>
      <c r="AU374" s="150"/>
      <c r="AV374" s="150"/>
      <c r="AW374" s="150"/>
      <c r="AX374" s="150"/>
      <c r="AY374" s="150"/>
      <c r="AZ374" s="150"/>
      <c r="BA374" s="150"/>
      <c r="BB374" s="150"/>
      <c r="BC374" s="150"/>
      <c r="BD374" s="150"/>
      <c r="BE374" s="150"/>
      <c r="BF374" s="150"/>
      <c r="BG374" s="150"/>
      <c r="BH374" s="150"/>
    </row>
    <row r="375" spans="1:60" outlineLevel="1" x14ac:dyDescent="0.2">
      <c r="A375" s="157"/>
      <c r="B375" s="158"/>
      <c r="C375" s="201" t="s">
        <v>660</v>
      </c>
      <c r="D375" s="190"/>
      <c r="E375" s="191">
        <v>22.04</v>
      </c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50"/>
      <c r="Y375" s="150"/>
      <c r="Z375" s="150"/>
      <c r="AA375" s="150"/>
      <c r="AB375" s="150"/>
      <c r="AC375" s="150"/>
      <c r="AD375" s="150"/>
      <c r="AE375" s="150"/>
      <c r="AF375" s="150"/>
      <c r="AG375" s="150" t="s">
        <v>264</v>
      </c>
      <c r="AH375" s="150">
        <v>0</v>
      </c>
      <c r="AI375" s="150"/>
      <c r="AJ375" s="150"/>
      <c r="AK375" s="150"/>
      <c r="AL375" s="150"/>
      <c r="AM375" s="150"/>
      <c r="AN375" s="150"/>
      <c r="AO375" s="150"/>
      <c r="AP375" s="150"/>
      <c r="AQ375" s="150"/>
      <c r="AR375" s="150"/>
      <c r="AS375" s="150"/>
      <c r="AT375" s="150"/>
      <c r="AU375" s="150"/>
      <c r="AV375" s="150"/>
      <c r="AW375" s="150"/>
      <c r="AX375" s="150"/>
      <c r="AY375" s="150"/>
      <c r="AZ375" s="150"/>
      <c r="BA375" s="150"/>
      <c r="BB375" s="150"/>
      <c r="BC375" s="150"/>
      <c r="BD375" s="150"/>
      <c r="BE375" s="150"/>
      <c r="BF375" s="150"/>
      <c r="BG375" s="150"/>
      <c r="BH375" s="150"/>
    </row>
    <row r="376" spans="1:60" outlineLevel="1" x14ac:dyDescent="0.2">
      <c r="A376" s="157"/>
      <c r="B376" s="158"/>
      <c r="C376" s="201" t="s">
        <v>661</v>
      </c>
      <c r="D376" s="190"/>
      <c r="E376" s="191">
        <v>0.9</v>
      </c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50"/>
      <c r="Y376" s="150"/>
      <c r="Z376" s="150"/>
      <c r="AA376" s="150"/>
      <c r="AB376" s="150"/>
      <c r="AC376" s="150"/>
      <c r="AD376" s="150"/>
      <c r="AE376" s="150"/>
      <c r="AF376" s="150"/>
      <c r="AG376" s="150" t="s">
        <v>264</v>
      </c>
      <c r="AH376" s="150">
        <v>0</v>
      </c>
      <c r="AI376" s="150"/>
      <c r="AJ376" s="150"/>
      <c r="AK376" s="150"/>
      <c r="AL376" s="150"/>
      <c r="AM376" s="150"/>
      <c r="AN376" s="150"/>
      <c r="AO376" s="150"/>
      <c r="AP376" s="150"/>
      <c r="AQ376" s="150"/>
      <c r="AR376" s="150"/>
      <c r="AS376" s="150"/>
      <c r="AT376" s="150"/>
      <c r="AU376" s="150"/>
      <c r="AV376" s="150"/>
      <c r="AW376" s="150"/>
      <c r="AX376" s="150"/>
      <c r="AY376" s="150"/>
      <c r="AZ376" s="150"/>
      <c r="BA376" s="150"/>
      <c r="BB376" s="150"/>
      <c r="BC376" s="150"/>
      <c r="BD376" s="150"/>
      <c r="BE376" s="150"/>
      <c r="BF376" s="150"/>
      <c r="BG376" s="150"/>
      <c r="BH376" s="150"/>
    </row>
    <row r="377" spans="1:60" outlineLevel="1" x14ac:dyDescent="0.2">
      <c r="A377" s="157"/>
      <c r="B377" s="158"/>
      <c r="C377" s="201" t="s">
        <v>662</v>
      </c>
      <c r="D377" s="190"/>
      <c r="E377" s="191">
        <v>2.1150000000000002</v>
      </c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50"/>
      <c r="Y377" s="150"/>
      <c r="Z377" s="150"/>
      <c r="AA377" s="150"/>
      <c r="AB377" s="150"/>
      <c r="AC377" s="150"/>
      <c r="AD377" s="150"/>
      <c r="AE377" s="150"/>
      <c r="AF377" s="150"/>
      <c r="AG377" s="150" t="s">
        <v>264</v>
      </c>
      <c r="AH377" s="150">
        <v>0</v>
      </c>
      <c r="AI377" s="150"/>
      <c r="AJ377" s="150"/>
      <c r="AK377" s="150"/>
      <c r="AL377" s="150"/>
      <c r="AM377" s="150"/>
      <c r="AN377" s="150"/>
      <c r="AO377" s="150"/>
      <c r="AP377" s="150"/>
      <c r="AQ377" s="150"/>
      <c r="AR377" s="150"/>
      <c r="AS377" s="150"/>
      <c r="AT377" s="150"/>
      <c r="AU377" s="150"/>
      <c r="AV377" s="150"/>
      <c r="AW377" s="150"/>
      <c r="AX377" s="150"/>
      <c r="AY377" s="150"/>
      <c r="AZ377" s="150"/>
      <c r="BA377" s="150"/>
      <c r="BB377" s="150"/>
      <c r="BC377" s="150"/>
      <c r="BD377" s="150"/>
      <c r="BE377" s="150"/>
      <c r="BF377" s="150"/>
      <c r="BG377" s="150"/>
      <c r="BH377" s="150"/>
    </row>
    <row r="378" spans="1:60" outlineLevel="1" x14ac:dyDescent="0.2">
      <c r="A378" s="157"/>
      <c r="B378" s="158"/>
      <c r="C378" s="201" t="s">
        <v>663</v>
      </c>
      <c r="D378" s="190"/>
      <c r="E378" s="191">
        <v>3.0150000000000001</v>
      </c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50"/>
      <c r="Y378" s="150"/>
      <c r="Z378" s="150"/>
      <c r="AA378" s="150"/>
      <c r="AB378" s="150"/>
      <c r="AC378" s="150"/>
      <c r="AD378" s="150"/>
      <c r="AE378" s="150"/>
      <c r="AF378" s="150"/>
      <c r="AG378" s="150" t="s">
        <v>264</v>
      </c>
      <c r="AH378" s="150">
        <v>0</v>
      </c>
      <c r="AI378" s="150"/>
      <c r="AJ378" s="150"/>
      <c r="AK378" s="150"/>
      <c r="AL378" s="150"/>
      <c r="AM378" s="150"/>
      <c r="AN378" s="150"/>
      <c r="AO378" s="150"/>
      <c r="AP378" s="150"/>
      <c r="AQ378" s="150"/>
      <c r="AR378" s="150"/>
      <c r="AS378" s="150"/>
      <c r="AT378" s="150"/>
      <c r="AU378" s="150"/>
      <c r="AV378" s="150"/>
      <c r="AW378" s="150"/>
      <c r="AX378" s="150"/>
      <c r="AY378" s="150"/>
      <c r="AZ378" s="150"/>
      <c r="BA378" s="150"/>
      <c r="BB378" s="150"/>
      <c r="BC378" s="150"/>
      <c r="BD378" s="150"/>
      <c r="BE378" s="150"/>
      <c r="BF378" s="150"/>
      <c r="BG378" s="150"/>
      <c r="BH378" s="150"/>
    </row>
    <row r="379" spans="1:60" outlineLevel="1" x14ac:dyDescent="0.2">
      <c r="A379" s="157"/>
      <c r="B379" s="158"/>
      <c r="C379" s="201" t="s">
        <v>664</v>
      </c>
      <c r="D379" s="190"/>
      <c r="E379" s="191">
        <v>33.67</v>
      </c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50"/>
      <c r="Y379" s="150"/>
      <c r="Z379" s="150"/>
      <c r="AA379" s="150"/>
      <c r="AB379" s="150"/>
      <c r="AC379" s="150"/>
      <c r="AD379" s="150"/>
      <c r="AE379" s="150"/>
      <c r="AF379" s="150"/>
      <c r="AG379" s="150" t="s">
        <v>264</v>
      </c>
      <c r="AH379" s="150">
        <v>0</v>
      </c>
      <c r="AI379" s="150"/>
      <c r="AJ379" s="150"/>
      <c r="AK379" s="150"/>
      <c r="AL379" s="150"/>
      <c r="AM379" s="150"/>
      <c r="AN379" s="150"/>
      <c r="AO379" s="150"/>
      <c r="AP379" s="150"/>
      <c r="AQ379" s="150"/>
      <c r="AR379" s="150"/>
      <c r="AS379" s="150"/>
      <c r="AT379" s="150"/>
      <c r="AU379" s="150"/>
      <c r="AV379" s="150"/>
      <c r="AW379" s="150"/>
      <c r="AX379" s="150"/>
      <c r="AY379" s="150"/>
      <c r="AZ379" s="150"/>
      <c r="BA379" s="150"/>
      <c r="BB379" s="150"/>
      <c r="BC379" s="150"/>
      <c r="BD379" s="150"/>
      <c r="BE379" s="150"/>
      <c r="BF379" s="150"/>
      <c r="BG379" s="150"/>
      <c r="BH379" s="150"/>
    </row>
    <row r="380" spans="1:60" outlineLevel="1" x14ac:dyDescent="0.2">
      <c r="A380" s="157"/>
      <c r="B380" s="158"/>
      <c r="C380" s="201" t="s">
        <v>665</v>
      </c>
      <c r="D380" s="190"/>
      <c r="E380" s="191">
        <v>47.844999999999999</v>
      </c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50"/>
      <c r="Y380" s="150"/>
      <c r="Z380" s="150"/>
      <c r="AA380" s="150"/>
      <c r="AB380" s="150"/>
      <c r="AC380" s="150"/>
      <c r="AD380" s="150"/>
      <c r="AE380" s="150"/>
      <c r="AF380" s="150"/>
      <c r="AG380" s="150" t="s">
        <v>264</v>
      </c>
      <c r="AH380" s="150">
        <v>0</v>
      </c>
      <c r="AI380" s="150"/>
      <c r="AJ380" s="150"/>
      <c r="AK380" s="150"/>
      <c r="AL380" s="150"/>
      <c r="AM380" s="150"/>
      <c r="AN380" s="150"/>
      <c r="AO380" s="150"/>
      <c r="AP380" s="150"/>
      <c r="AQ380" s="150"/>
      <c r="AR380" s="150"/>
      <c r="AS380" s="150"/>
      <c r="AT380" s="150"/>
      <c r="AU380" s="150"/>
      <c r="AV380" s="150"/>
      <c r="AW380" s="150"/>
      <c r="AX380" s="150"/>
      <c r="AY380" s="150"/>
      <c r="AZ380" s="150"/>
      <c r="BA380" s="150"/>
      <c r="BB380" s="150"/>
      <c r="BC380" s="150"/>
      <c r="BD380" s="150"/>
      <c r="BE380" s="150"/>
      <c r="BF380" s="150"/>
      <c r="BG380" s="150"/>
      <c r="BH380" s="150"/>
    </row>
    <row r="381" spans="1:60" outlineLevel="1" x14ac:dyDescent="0.2">
      <c r="A381" s="157"/>
      <c r="B381" s="158"/>
      <c r="C381" s="201" t="s">
        <v>666</v>
      </c>
      <c r="D381" s="190"/>
      <c r="E381" s="191">
        <v>2.875</v>
      </c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50"/>
      <c r="Y381" s="150"/>
      <c r="Z381" s="150"/>
      <c r="AA381" s="150"/>
      <c r="AB381" s="150"/>
      <c r="AC381" s="150"/>
      <c r="AD381" s="150"/>
      <c r="AE381" s="150"/>
      <c r="AF381" s="150"/>
      <c r="AG381" s="150" t="s">
        <v>264</v>
      </c>
      <c r="AH381" s="150">
        <v>0</v>
      </c>
      <c r="AI381" s="150"/>
      <c r="AJ381" s="150"/>
      <c r="AK381" s="150"/>
      <c r="AL381" s="150"/>
      <c r="AM381" s="150"/>
      <c r="AN381" s="150"/>
      <c r="AO381" s="150"/>
      <c r="AP381" s="150"/>
      <c r="AQ381" s="150"/>
      <c r="AR381" s="150"/>
      <c r="AS381" s="150"/>
      <c r="AT381" s="150"/>
      <c r="AU381" s="150"/>
      <c r="AV381" s="150"/>
      <c r="AW381" s="150"/>
      <c r="AX381" s="150"/>
      <c r="AY381" s="150"/>
      <c r="AZ381" s="150"/>
      <c r="BA381" s="150"/>
      <c r="BB381" s="150"/>
      <c r="BC381" s="150"/>
      <c r="BD381" s="150"/>
      <c r="BE381" s="150"/>
      <c r="BF381" s="150"/>
      <c r="BG381" s="150"/>
      <c r="BH381" s="150"/>
    </row>
    <row r="382" spans="1:60" outlineLevel="1" x14ac:dyDescent="0.2">
      <c r="A382" s="157"/>
      <c r="B382" s="158"/>
      <c r="C382" s="201" t="s">
        <v>667</v>
      </c>
      <c r="D382" s="190"/>
      <c r="E382" s="191">
        <v>63.02</v>
      </c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50"/>
      <c r="Y382" s="150"/>
      <c r="Z382" s="150"/>
      <c r="AA382" s="150"/>
      <c r="AB382" s="150"/>
      <c r="AC382" s="150"/>
      <c r="AD382" s="150"/>
      <c r="AE382" s="150"/>
      <c r="AF382" s="150"/>
      <c r="AG382" s="150" t="s">
        <v>264</v>
      </c>
      <c r="AH382" s="150">
        <v>0</v>
      </c>
      <c r="AI382" s="150"/>
      <c r="AJ382" s="150"/>
      <c r="AK382" s="150"/>
      <c r="AL382" s="150"/>
      <c r="AM382" s="150"/>
      <c r="AN382" s="150"/>
      <c r="AO382" s="150"/>
      <c r="AP382" s="150"/>
      <c r="AQ382" s="150"/>
      <c r="AR382" s="150"/>
      <c r="AS382" s="150"/>
      <c r="AT382" s="150"/>
      <c r="AU382" s="150"/>
      <c r="AV382" s="150"/>
      <c r="AW382" s="150"/>
      <c r="AX382" s="150"/>
      <c r="AY382" s="150"/>
      <c r="AZ382" s="150"/>
      <c r="BA382" s="150"/>
      <c r="BB382" s="150"/>
      <c r="BC382" s="150"/>
      <c r="BD382" s="150"/>
      <c r="BE382" s="150"/>
      <c r="BF382" s="150"/>
      <c r="BG382" s="150"/>
      <c r="BH382" s="150"/>
    </row>
    <row r="383" spans="1:60" outlineLevel="1" x14ac:dyDescent="0.2">
      <c r="A383" s="157"/>
      <c r="B383" s="158"/>
      <c r="C383" s="201" t="s">
        <v>668</v>
      </c>
      <c r="D383" s="190"/>
      <c r="E383" s="191">
        <v>8.4</v>
      </c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50"/>
      <c r="Y383" s="150"/>
      <c r="Z383" s="150"/>
      <c r="AA383" s="150"/>
      <c r="AB383" s="150"/>
      <c r="AC383" s="150"/>
      <c r="AD383" s="150"/>
      <c r="AE383" s="150"/>
      <c r="AF383" s="150"/>
      <c r="AG383" s="150" t="s">
        <v>264</v>
      </c>
      <c r="AH383" s="150">
        <v>0</v>
      </c>
      <c r="AI383" s="150"/>
      <c r="AJ383" s="150"/>
      <c r="AK383" s="150"/>
      <c r="AL383" s="150"/>
      <c r="AM383" s="150"/>
      <c r="AN383" s="150"/>
      <c r="AO383" s="150"/>
      <c r="AP383" s="150"/>
      <c r="AQ383" s="150"/>
      <c r="AR383" s="150"/>
      <c r="AS383" s="150"/>
      <c r="AT383" s="150"/>
      <c r="AU383" s="150"/>
      <c r="AV383" s="150"/>
      <c r="AW383" s="150"/>
      <c r="AX383" s="150"/>
      <c r="AY383" s="150"/>
      <c r="AZ383" s="150"/>
      <c r="BA383" s="150"/>
      <c r="BB383" s="150"/>
      <c r="BC383" s="150"/>
      <c r="BD383" s="150"/>
      <c r="BE383" s="150"/>
      <c r="BF383" s="150"/>
      <c r="BG383" s="150"/>
      <c r="BH383" s="150"/>
    </row>
    <row r="384" spans="1:60" outlineLevel="1" x14ac:dyDescent="0.2">
      <c r="A384" s="157"/>
      <c r="B384" s="158"/>
      <c r="C384" s="201" t="s">
        <v>669</v>
      </c>
      <c r="D384" s="190"/>
      <c r="E384" s="191">
        <v>35.67</v>
      </c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50"/>
      <c r="Y384" s="150"/>
      <c r="Z384" s="150"/>
      <c r="AA384" s="150"/>
      <c r="AB384" s="150"/>
      <c r="AC384" s="150"/>
      <c r="AD384" s="150"/>
      <c r="AE384" s="150"/>
      <c r="AF384" s="150"/>
      <c r="AG384" s="150" t="s">
        <v>264</v>
      </c>
      <c r="AH384" s="150">
        <v>0</v>
      </c>
      <c r="AI384" s="150"/>
      <c r="AJ384" s="150"/>
      <c r="AK384" s="150"/>
      <c r="AL384" s="150"/>
      <c r="AM384" s="150"/>
      <c r="AN384" s="150"/>
      <c r="AO384" s="150"/>
      <c r="AP384" s="150"/>
      <c r="AQ384" s="150"/>
      <c r="AR384" s="150"/>
      <c r="AS384" s="150"/>
      <c r="AT384" s="150"/>
      <c r="AU384" s="150"/>
      <c r="AV384" s="150"/>
      <c r="AW384" s="150"/>
      <c r="AX384" s="150"/>
      <c r="AY384" s="150"/>
      <c r="AZ384" s="150"/>
      <c r="BA384" s="150"/>
      <c r="BB384" s="150"/>
      <c r="BC384" s="150"/>
      <c r="BD384" s="150"/>
      <c r="BE384" s="150"/>
      <c r="BF384" s="150"/>
      <c r="BG384" s="150"/>
      <c r="BH384" s="150"/>
    </row>
    <row r="385" spans="1:60" outlineLevel="1" x14ac:dyDescent="0.2">
      <c r="A385" s="157"/>
      <c r="B385" s="158"/>
      <c r="C385" s="205" t="s">
        <v>404</v>
      </c>
      <c r="D385" s="196"/>
      <c r="E385" s="197">
        <v>581.39</v>
      </c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50"/>
      <c r="Y385" s="150"/>
      <c r="Z385" s="150"/>
      <c r="AA385" s="150"/>
      <c r="AB385" s="150"/>
      <c r="AC385" s="150"/>
      <c r="AD385" s="150"/>
      <c r="AE385" s="150"/>
      <c r="AF385" s="150"/>
      <c r="AG385" s="150" t="s">
        <v>264</v>
      </c>
      <c r="AH385" s="150">
        <v>1</v>
      </c>
      <c r="AI385" s="150"/>
      <c r="AJ385" s="150"/>
      <c r="AK385" s="150"/>
      <c r="AL385" s="150"/>
      <c r="AM385" s="150"/>
      <c r="AN385" s="150"/>
      <c r="AO385" s="150"/>
      <c r="AP385" s="150"/>
      <c r="AQ385" s="150"/>
      <c r="AR385" s="150"/>
      <c r="AS385" s="150"/>
      <c r="AT385" s="150"/>
      <c r="AU385" s="150"/>
      <c r="AV385" s="150"/>
      <c r="AW385" s="150"/>
      <c r="AX385" s="150"/>
      <c r="AY385" s="150"/>
      <c r="AZ385" s="150"/>
      <c r="BA385" s="150"/>
      <c r="BB385" s="150"/>
      <c r="BC385" s="150"/>
      <c r="BD385" s="150"/>
      <c r="BE385" s="150"/>
      <c r="BF385" s="150"/>
      <c r="BG385" s="150"/>
      <c r="BH385" s="150"/>
    </row>
    <row r="386" spans="1:60" outlineLevel="1" x14ac:dyDescent="0.2">
      <c r="A386" s="157"/>
      <c r="B386" s="158"/>
      <c r="C386" s="201" t="s">
        <v>670</v>
      </c>
      <c r="D386" s="190"/>
      <c r="E386" s="191">
        <v>29.069500000000001</v>
      </c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50"/>
      <c r="Y386" s="150"/>
      <c r="Z386" s="150"/>
      <c r="AA386" s="150"/>
      <c r="AB386" s="150"/>
      <c r="AC386" s="150"/>
      <c r="AD386" s="150"/>
      <c r="AE386" s="150"/>
      <c r="AF386" s="150"/>
      <c r="AG386" s="150" t="s">
        <v>264</v>
      </c>
      <c r="AH386" s="150">
        <v>0</v>
      </c>
      <c r="AI386" s="150"/>
      <c r="AJ386" s="150"/>
      <c r="AK386" s="150"/>
      <c r="AL386" s="150"/>
      <c r="AM386" s="150"/>
      <c r="AN386" s="150"/>
      <c r="AO386" s="150"/>
      <c r="AP386" s="150"/>
      <c r="AQ386" s="150"/>
      <c r="AR386" s="150"/>
      <c r="AS386" s="150"/>
      <c r="AT386" s="150"/>
      <c r="AU386" s="150"/>
      <c r="AV386" s="150"/>
      <c r="AW386" s="150"/>
      <c r="AX386" s="150"/>
      <c r="AY386" s="150"/>
      <c r="AZ386" s="150"/>
      <c r="BA386" s="150"/>
      <c r="BB386" s="150"/>
      <c r="BC386" s="150"/>
      <c r="BD386" s="150"/>
      <c r="BE386" s="150"/>
      <c r="BF386" s="150"/>
      <c r="BG386" s="150"/>
      <c r="BH386" s="150"/>
    </row>
    <row r="387" spans="1:60" outlineLevel="1" x14ac:dyDescent="0.2">
      <c r="A387" s="169">
        <v>91</v>
      </c>
      <c r="B387" s="170" t="s">
        <v>671</v>
      </c>
      <c r="C387" s="186" t="s">
        <v>672</v>
      </c>
      <c r="D387" s="171" t="s">
        <v>285</v>
      </c>
      <c r="E387" s="172">
        <v>136.59450000000001</v>
      </c>
      <c r="F387" s="173"/>
      <c r="G387" s="174">
        <f>ROUND(E387*F387,2)</f>
        <v>0</v>
      </c>
      <c r="H387" s="173"/>
      <c r="I387" s="174">
        <f>ROUND(E387*H387,2)</f>
        <v>0</v>
      </c>
      <c r="J387" s="173"/>
      <c r="K387" s="174">
        <f>ROUND(E387*J387,2)</f>
        <v>0</v>
      </c>
      <c r="L387" s="174">
        <v>21</v>
      </c>
      <c r="M387" s="174">
        <f>G387*(1+L387/100)</f>
        <v>0</v>
      </c>
      <c r="N387" s="174">
        <v>2.1919999999999999E-2</v>
      </c>
      <c r="O387" s="174">
        <f>ROUND(E387*N387,2)</f>
        <v>2.99</v>
      </c>
      <c r="P387" s="174">
        <v>0</v>
      </c>
      <c r="Q387" s="174">
        <f>ROUND(E387*P387,2)</f>
        <v>0</v>
      </c>
      <c r="R387" s="174"/>
      <c r="S387" s="174" t="s">
        <v>217</v>
      </c>
      <c r="T387" s="175" t="s">
        <v>292</v>
      </c>
      <c r="U387" s="160">
        <v>0.377</v>
      </c>
      <c r="V387" s="160">
        <f>ROUND(E387*U387,2)</f>
        <v>51.5</v>
      </c>
      <c r="W387" s="160"/>
      <c r="X387" s="150"/>
      <c r="Y387" s="150"/>
      <c r="Z387" s="150"/>
      <c r="AA387" s="150"/>
      <c r="AB387" s="150"/>
      <c r="AC387" s="150"/>
      <c r="AD387" s="150"/>
      <c r="AE387" s="150"/>
      <c r="AF387" s="150"/>
      <c r="AG387" s="150" t="s">
        <v>262</v>
      </c>
      <c r="AH387" s="150"/>
      <c r="AI387" s="150"/>
      <c r="AJ387" s="150"/>
      <c r="AK387" s="150"/>
      <c r="AL387" s="150"/>
      <c r="AM387" s="150"/>
      <c r="AN387" s="150"/>
      <c r="AO387" s="150"/>
      <c r="AP387" s="150"/>
      <c r="AQ387" s="150"/>
      <c r="AR387" s="150"/>
      <c r="AS387" s="150"/>
      <c r="AT387" s="150"/>
      <c r="AU387" s="150"/>
      <c r="AV387" s="150"/>
      <c r="AW387" s="150"/>
      <c r="AX387" s="150"/>
      <c r="AY387" s="150"/>
      <c r="AZ387" s="150"/>
      <c r="BA387" s="150"/>
      <c r="BB387" s="150"/>
      <c r="BC387" s="150"/>
      <c r="BD387" s="150"/>
      <c r="BE387" s="150"/>
      <c r="BF387" s="150"/>
      <c r="BG387" s="150"/>
      <c r="BH387" s="150"/>
    </row>
    <row r="388" spans="1:60" outlineLevel="1" x14ac:dyDescent="0.2">
      <c r="A388" s="157"/>
      <c r="B388" s="158"/>
      <c r="C388" s="201" t="s">
        <v>673</v>
      </c>
      <c r="D388" s="190"/>
      <c r="E388" s="191">
        <v>3</v>
      </c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50"/>
      <c r="Y388" s="150"/>
      <c r="Z388" s="150"/>
      <c r="AA388" s="150"/>
      <c r="AB388" s="150"/>
      <c r="AC388" s="150"/>
      <c r="AD388" s="150"/>
      <c r="AE388" s="150"/>
      <c r="AF388" s="150"/>
      <c r="AG388" s="150" t="s">
        <v>264</v>
      </c>
      <c r="AH388" s="150">
        <v>0</v>
      </c>
      <c r="AI388" s="150"/>
      <c r="AJ388" s="150"/>
      <c r="AK388" s="150"/>
      <c r="AL388" s="150"/>
      <c r="AM388" s="150"/>
      <c r="AN388" s="150"/>
      <c r="AO388" s="150"/>
      <c r="AP388" s="150"/>
      <c r="AQ388" s="150"/>
      <c r="AR388" s="150"/>
      <c r="AS388" s="150"/>
      <c r="AT388" s="150"/>
      <c r="AU388" s="150"/>
      <c r="AV388" s="150"/>
      <c r="AW388" s="150"/>
      <c r="AX388" s="150"/>
      <c r="AY388" s="150"/>
      <c r="AZ388" s="150"/>
      <c r="BA388" s="150"/>
      <c r="BB388" s="150"/>
      <c r="BC388" s="150"/>
      <c r="BD388" s="150"/>
      <c r="BE388" s="150"/>
      <c r="BF388" s="150"/>
      <c r="BG388" s="150"/>
      <c r="BH388" s="150"/>
    </row>
    <row r="389" spans="1:60" outlineLevel="1" x14ac:dyDescent="0.2">
      <c r="A389" s="157"/>
      <c r="B389" s="158"/>
      <c r="C389" s="201" t="s">
        <v>674</v>
      </c>
      <c r="D389" s="190"/>
      <c r="E389" s="191">
        <v>2.81</v>
      </c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50"/>
      <c r="Y389" s="150"/>
      <c r="Z389" s="150"/>
      <c r="AA389" s="150"/>
      <c r="AB389" s="150"/>
      <c r="AC389" s="150"/>
      <c r="AD389" s="150"/>
      <c r="AE389" s="150"/>
      <c r="AF389" s="150"/>
      <c r="AG389" s="150" t="s">
        <v>264</v>
      </c>
      <c r="AH389" s="150">
        <v>0</v>
      </c>
      <c r="AI389" s="150"/>
      <c r="AJ389" s="150"/>
      <c r="AK389" s="150"/>
      <c r="AL389" s="150"/>
      <c r="AM389" s="150"/>
      <c r="AN389" s="150"/>
      <c r="AO389" s="150"/>
      <c r="AP389" s="150"/>
      <c r="AQ389" s="150"/>
      <c r="AR389" s="150"/>
      <c r="AS389" s="150"/>
      <c r="AT389" s="150"/>
      <c r="AU389" s="150"/>
      <c r="AV389" s="150"/>
      <c r="AW389" s="150"/>
      <c r="AX389" s="150"/>
      <c r="AY389" s="150"/>
      <c r="AZ389" s="150"/>
      <c r="BA389" s="150"/>
      <c r="BB389" s="150"/>
      <c r="BC389" s="150"/>
      <c r="BD389" s="150"/>
      <c r="BE389" s="150"/>
      <c r="BF389" s="150"/>
      <c r="BG389" s="150"/>
      <c r="BH389" s="150"/>
    </row>
    <row r="390" spans="1:60" outlineLevel="1" x14ac:dyDescent="0.2">
      <c r="A390" s="157"/>
      <c r="B390" s="158"/>
      <c r="C390" s="201" t="s">
        <v>675</v>
      </c>
      <c r="D390" s="190"/>
      <c r="E390" s="191">
        <v>2.16</v>
      </c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50"/>
      <c r="Y390" s="150"/>
      <c r="Z390" s="150"/>
      <c r="AA390" s="150"/>
      <c r="AB390" s="150"/>
      <c r="AC390" s="150"/>
      <c r="AD390" s="150"/>
      <c r="AE390" s="150"/>
      <c r="AF390" s="150"/>
      <c r="AG390" s="150" t="s">
        <v>264</v>
      </c>
      <c r="AH390" s="150">
        <v>0</v>
      </c>
      <c r="AI390" s="150"/>
      <c r="AJ390" s="150"/>
      <c r="AK390" s="150"/>
      <c r="AL390" s="150"/>
      <c r="AM390" s="150"/>
      <c r="AN390" s="150"/>
      <c r="AO390" s="150"/>
      <c r="AP390" s="150"/>
      <c r="AQ390" s="150"/>
      <c r="AR390" s="150"/>
      <c r="AS390" s="150"/>
      <c r="AT390" s="150"/>
      <c r="AU390" s="150"/>
      <c r="AV390" s="150"/>
      <c r="AW390" s="150"/>
      <c r="AX390" s="150"/>
      <c r="AY390" s="150"/>
      <c r="AZ390" s="150"/>
      <c r="BA390" s="150"/>
      <c r="BB390" s="150"/>
      <c r="BC390" s="150"/>
      <c r="BD390" s="150"/>
      <c r="BE390" s="150"/>
      <c r="BF390" s="150"/>
      <c r="BG390" s="150"/>
      <c r="BH390" s="150"/>
    </row>
    <row r="391" spans="1:60" outlineLevel="1" x14ac:dyDescent="0.2">
      <c r="A391" s="157"/>
      <c r="B391" s="158"/>
      <c r="C391" s="201" t="s">
        <v>676</v>
      </c>
      <c r="D391" s="190"/>
      <c r="E391" s="191">
        <v>0.7</v>
      </c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50"/>
      <c r="Y391" s="150"/>
      <c r="Z391" s="150"/>
      <c r="AA391" s="150"/>
      <c r="AB391" s="150"/>
      <c r="AC391" s="150"/>
      <c r="AD391" s="150"/>
      <c r="AE391" s="150"/>
      <c r="AF391" s="150"/>
      <c r="AG391" s="150" t="s">
        <v>264</v>
      </c>
      <c r="AH391" s="150">
        <v>0</v>
      </c>
      <c r="AI391" s="150"/>
      <c r="AJ391" s="150"/>
      <c r="AK391" s="150"/>
      <c r="AL391" s="150"/>
      <c r="AM391" s="150"/>
      <c r="AN391" s="150"/>
      <c r="AO391" s="150"/>
      <c r="AP391" s="150"/>
      <c r="AQ391" s="150"/>
      <c r="AR391" s="150"/>
      <c r="AS391" s="150"/>
      <c r="AT391" s="150"/>
      <c r="AU391" s="150"/>
      <c r="AV391" s="150"/>
      <c r="AW391" s="150"/>
      <c r="AX391" s="150"/>
      <c r="AY391" s="150"/>
      <c r="AZ391" s="150"/>
      <c r="BA391" s="150"/>
      <c r="BB391" s="150"/>
      <c r="BC391" s="150"/>
      <c r="BD391" s="150"/>
      <c r="BE391" s="150"/>
      <c r="BF391" s="150"/>
      <c r="BG391" s="150"/>
      <c r="BH391" s="150"/>
    </row>
    <row r="392" spans="1:60" outlineLevel="1" x14ac:dyDescent="0.2">
      <c r="A392" s="157"/>
      <c r="B392" s="158"/>
      <c r="C392" s="201" t="s">
        <v>677</v>
      </c>
      <c r="D392" s="190"/>
      <c r="E392" s="191">
        <v>2.16</v>
      </c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50"/>
      <c r="Y392" s="150"/>
      <c r="Z392" s="150"/>
      <c r="AA392" s="150"/>
      <c r="AB392" s="150"/>
      <c r="AC392" s="150"/>
      <c r="AD392" s="150"/>
      <c r="AE392" s="150"/>
      <c r="AF392" s="150"/>
      <c r="AG392" s="150" t="s">
        <v>264</v>
      </c>
      <c r="AH392" s="150">
        <v>0</v>
      </c>
      <c r="AI392" s="150"/>
      <c r="AJ392" s="150"/>
      <c r="AK392" s="150"/>
      <c r="AL392" s="150"/>
      <c r="AM392" s="150"/>
      <c r="AN392" s="150"/>
      <c r="AO392" s="150"/>
      <c r="AP392" s="150"/>
      <c r="AQ392" s="150"/>
      <c r="AR392" s="150"/>
      <c r="AS392" s="150"/>
      <c r="AT392" s="150"/>
      <c r="AU392" s="150"/>
      <c r="AV392" s="150"/>
      <c r="AW392" s="150"/>
      <c r="AX392" s="150"/>
      <c r="AY392" s="150"/>
      <c r="AZ392" s="150"/>
      <c r="BA392" s="150"/>
      <c r="BB392" s="150"/>
      <c r="BC392" s="150"/>
      <c r="BD392" s="150"/>
      <c r="BE392" s="150"/>
      <c r="BF392" s="150"/>
      <c r="BG392" s="150"/>
      <c r="BH392" s="150"/>
    </row>
    <row r="393" spans="1:60" outlineLevel="1" x14ac:dyDescent="0.2">
      <c r="A393" s="157"/>
      <c r="B393" s="158"/>
      <c r="C393" s="201" t="s">
        <v>678</v>
      </c>
      <c r="D393" s="190"/>
      <c r="E393" s="191">
        <v>3.6</v>
      </c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50"/>
      <c r="Y393" s="150"/>
      <c r="Z393" s="150"/>
      <c r="AA393" s="150"/>
      <c r="AB393" s="150"/>
      <c r="AC393" s="150"/>
      <c r="AD393" s="150"/>
      <c r="AE393" s="150"/>
      <c r="AF393" s="150"/>
      <c r="AG393" s="150" t="s">
        <v>264</v>
      </c>
      <c r="AH393" s="150">
        <v>0</v>
      </c>
      <c r="AI393" s="150"/>
      <c r="AJ393" s="150"/>
      <c r="AK393" s="150"/>
      <c r="AL393" s="150"/>
      <c r="AM393" s="150"/>
      <c r="AN393" s="150"/>
      <c r="AO393" s="150"/>
      <c r="AP393" s="150"/>
      <c r="AQ393" s="150"/>
      <c r="AR393" s="150"/>
      <c r="AS393" s="150"/>
      <c r="AT393" s="150"/>
      <c r="AU393" s="150"/>
      <c r="AV393" s="150"/>
      <c r="AW393" s="150"/>
      <c r="AX393" s="150"/>
      <c r="AY393" s="150"/>
      <c r="AZ393" s="150"/>
      <c r="BA393" s="150"/>
      <c r="BB393" s="150"/>
      <c r="BC393" s="150"/>
      <c r="BD393" s="150"/>
      <c r="BE393" s="150"/>
      <c r="BF393" s="150"/>
      <c r="BG393" s="150"/>
      <c r="BH393" s="150"/>
    </row>
    <row r="394" spans="1:60" outlineLevel="1" x14ac:dyDescent="0.2">
      <c r="A394" s="157"/>
      <c r="B394" s="158"/>
      <c r="C394" s="201" t="s">
        <v>679</v>
      </c>
      <c r="D394" s="190"/>
      <c r="E394" s="191">
        <v>3.6</v>
      </c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50"/>
      <c r="Y394" s="150"/>
      <c r="Z394" s="150"/>
      <c r="AA394" s="150"/>
      <c r="AB394" s="150"/>
      <c r="AC394" s="150"/>
      <c r="AD394" s="150"/>
      <c r="AE394" s="150"/>
      <c r="AF394" s="150"/>
      <c r="AG394" s="150" t="s">
        <v>264</v>
      </c>
      <c r="AH394" s="150">
        <v>0</v>
      </c>
      <c r="AI394" s="150"/>
      <c r="AJ394" s="150"/>
      <c r="AK394" s="150"/>
      <c r="AL394" s="150"/>
      <c r="AM394" s="150"/>
      <c r="AN394" s="150"/>
      <c r="AO394" s="150"/>
      <c r="AP394" s="150"/>
      <c r="AQ394" s="150"/>
      <c r="AR394" s="150"/>
      <c r="AS394" s="150"/>
      <c r="AT394" s="150"/>
      <c r="AU394" s="150"/>
      <c r="AV394" s="150"/>
      <c r="AW394" s="150"/>
      <c r="AX394" s="150"/>
      <c r="AY394" s="150"/>
      <c r="AZ394" s="150"/>
      <c r="BA394" s="150"/>
      <c r="BB394" s="150"/>
      <c r="BC394" s="150"/>
      <c r="BD394" s="150"/>
      <c r="BE394" s="150"/>
      <c r="BF394" s="150"/>
      <c r="BG394" s="150"/>
      <c r="BH394" s="150"/>
    </row>
    <row r="395" spans="1:60" outlineLevel="1" x14ac:dyDescent="0.2">
      <c r="A395" s="157"/>
      <c r="B395" s="158"/>
      <c r="C395" s="201" t="s">
        <v>680</v>
      </c>
      <c r="D395" s="190"/>
      <c r="E395" s="191">
        <v>9</v>
      </c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50"/>
      <c r="Y395" s="150"/>
      <c r="Z395" s="150"/>
      <c r="AA395" s="150"/>
      <c r="AB395" s="150"/>
      <c r="AC395" s="150"/>
      <c r="AD395" s="150"/>
      <c r="AE395" s="150"/>
      <c r="AF395" s="150"/>
      <c r="AG395" s="150" t="s">
        <v>264</v>
      </c>
      <c r="AH395" s="150">
        <v>0</v>
      </c>
      <c r="AI395" s="150"/>
      <c r="AJ395" s="150"/>
      <c r="AK395" s="150"/>
      <c r="AL395" s="150"/>
      <c r="AM395" s="150"/>
      <c r="AN395" s="150"/>
      <c r="AO395" s="150"/>
      <c r="AP395" s="150"/>
      <c r="AQ395" s="150"/>
      <c r="AR395" s="150"/>
      <c r="AS395" s="150"/>
      <c r="AT395" s="150"/>
      <c r="AU395" s="150"/>
      <c r="AV395" s="150"/>
      <c r="AW395" s="150"/>
      <c r="AX395" s="150"/>
      <c r="AY395" s="150"/>
      <c r="AZ395" s="150"/>
      <c r="BA395" s="150"/>
      <c r="BB395" s="150"/>
      <c r="BC395" s="150"/>
      <c r="BD395" s="150"/>
      <c r="BE395" s="150"/>
      <c r="BF395" s="150"/>
      <c r="BG395" s="150"/>
      <c r="BH395" s="150"/>
    </row>
    <row r="396" spans="1:60" outlineLevel="1" x14ac:dyDescent="0.2">
      <c r="A396" s="157"/>
      <c r="B396" s="158"/>
      <c r="C396" s="201" t="s">
        <v>681</v>
      </c>
      <c r="D396" s="190"/>
      <c r="E396" s="191">
        <v>11.06</v>
      </c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50"/>
      <c r="Y396" s="150"/>
      <c r="Z396" s="150"/>
      <c r="AA396" s="150"/>
      <c r="AB396" s="150"/>
      <c r="AC396" s="150"/>
      <c r="AD396" s="150"/>
      <c r="AE396" s="150"/>
      <c r="AF396" s="150"/>
      <c r="AG396" s="150" t="s">
        <v>264</v>
      </c>
      <c r="AH396" s="150">
        <v>0</v>
      </c>
      <c r="AI396" s="150"/>
      <c r="AJ396" s="150"/>
      <c r="AK396" s="150"/>
      <c r="AL396" s="150"/>
      <c r="AM396" s="150"/>
      <c r="AN396" s="150"/>
      <c r="AO396" s="150"/>
      <c r="AP396" s="150"/>
      <c r="AQ396" s="150"/>
      <c r="AR396" s="150"/>
      <c r="AS396" s="150"/>
      <c r="AT396" s="150"/>
      <c r="AU396" s="150"/>
      <c r="AV396" s="150"/>
      <c r="AW396" s="150"/>
      <c r="AX396" s="150"/>
      <c r="AY396" s="150"/>
      <c r="AZ396" s="150"/>
      <c r="BA396" s="150"/>
      <c r="BB396" s="150"/>
      <c r="BC396" s="150"/>
      <c r="BD396" s="150"/>
      <c r="BE396" s="150"/>
      <c r="BF396" s="150"/>
      <c r="BG396" s="150"/>
      <c r="BH396" s="150"/>
    </row>
    <row r="397" spans="1:60" outlineLevel="1" x14ac:dyDescent="0.2">
      <c r="A397" s="157"/>
      <c r="B397" s="158"/>
      <c r="C397" s="201" t="s">
        <v>682</v>
      </c>
      <c r="D397" s="190"/>
      <c r="E397" s="191">
        <v>12.32</v>
      </c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50"/>
      <c r="Y397" s="150"/>
      <c r="Z397" s="150"/>
      <c r="AA397" s="150"/>
      <c r="AB397" s="150"/>
      <c r="AC397" s="150"/>
      <c r="AD397" s="150"/>
      <c r="AE397" s="150"/>
      <c r="AF397" s="150"/>
      <c r="AG397" s="150" t="s">
        <v>264</v>
      </c>
      <c r="AH397" s="150">
        <v>0</v>
      </c>
      <c r="AI397" s="150"/>
      <c r="AJ397" s="150"/>
      <c r="AK397" s="150"/>
      <c r="AL397" s="150"/>
      <c r="AM397" s="150"/>
      <c r="AN397" s="150"/>
      <c r="AO397" s="150"/>
      <c r="AP397" s="150"/>
      <c r="AQ397" s="150"/>
      <c r="AR397" s="150"/>
      <c r="AS397" s="150"/>
      <c r="AT397" s="150"/>
      <c r="AU397" s="150"/>
      <c r="AV397" s="150"/>
      <c r="AW397" s="150"/>
      <c r="AX397" s="150"/>
      <c r="AY397" s="150"/>
      <c r="AZ397" s="150"/>
      <c r="BA397" s="150"/>
      <c r="BB397" s="150"/>
      <c r="BC397" s="150"/>
      <c r="BD397" s="150"/>
      <c r="BE397" s="150"/>
      <c r="BF397" s="150"/>
      <c r="BG397" s="150"/>
      <c r="BH397" s="150"/>
    </row>
    <row r="398" spans="1:60" outlineLevel="1" x14ac:dyDescent="0.2">
      <c r="A398" s="157"/>
      <c r="B398" s="158"/>
      <c r="C398" s="201" t="s">
        <v>683</v>
      </c>
      <c r="D398" s="190"/>
      <c r="E398" s="191">
        <v>15.14</v>
      </c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50"/>
      <c r="Y398" s="150"/>
      <c r="Z398" s="150"/>
      <c r="AA398" s="150"/>
      <c r="AB398" s="150"/>
      <c r="AC398" s="150"/>
      <c r="AD398" s="150"/>
      <c r="AE398" s="150"/>
      <c r="AF398" s="150"/>
      <c r="AG398" s="150" t="s">
        <v>264</v>
      </c>
      <c r="AH398" s="150">
        <v>0</v>
      </c>
      <c r="AI398" s="150"/>
      <c r="AJ398" s="150"/>
      <c r="AK398" s="150"/>
      <c r="AL398" s="150"/>
      <c r="AM398" s="150"/>
      <c r="AN398" s="150"/>
      <c r="AO398" s="150"/>
      <c r="AP398" s="150"/>
      <c r="AQ398" s="150"/>
      <c r="AR398" s="150"/>
      <c r="AS398" s="150"/>
      <c r="AT398" s="150"/>
      <c r="AU398" s="150"/>
      <c r="AV398" s="150"/>
      <c r="AW398" s="150"/>
      <c r="AX398" s="150"/>
      <c r="AY398" s="150"/>
      <c r="AZ398" s="150"/>
      <c r="BA398" s="150"/>
      <c r="BB398" s="150"/>
      <c r="BC398" s="150"/>
      <c r="BD398" s="150"/>
      <c r="BE398" s="150"/>
      <c r="BF398" s="150"/>
      <c r="BG398" s="150"/>
      <c r="BH398" s="150"/>
    </row>
    <row r="399" spans="1:60" outlineLevel="1" x14ac:dyDescent="0.2">
      <c r="A399" s="157"/>
      <c r="B399" s="158"/>
      <c r="C399" s="201" t="s">
        <v>684</v>
      </c>
      <c r="D399" s="190"/>
      <c r="E399" s="191">
        <v>12.32</v>
      </c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50"/>
      <c r="Y399" s="150"/>
      <c r="Z399" s="150"/>
      <c r="AA399" s="150"/>
      <c r="AB399" s="150"/>
      <c r="AC399" s="150"/>
      <c r="AD399" s="150"/>
      <c r="AE399" s="150"/>
      <c r="AF399" s="150"/>
      <c r="AG399" s="150" t="s">
        <v>264</v>
      </c>
      <c r="AH399" s="150">
        <v>0</v>
      </c>
      <c r="AI399" s="150"/>
      <c r="AJ399" s="150"/>
      <c r="AK399" s="150"/>
      <c r="AL399" s="150"/>
      <c r="AM399" s="150"/>
      <c r="AN399" s="150"/>
      <c r="AO399" s="150"/>
      <c r="AP399" s="150"/>
      <c r="AQ399" s="150"/>
      <c r="AR399" s="150"/>
      <c r="AS399" s="150"/>
      <c r="AT399" s="150"/>
      <c r="AU399" s="150"/>
      <c r="AV399" s="150"/>
      <c r="AW399" s="150"/>
      <c r="AX399" s="150"/>
      <c r="AY399" s="150"/>
      <c r="AZ399" s="150"/>
      <c r="BA399" s="150"/>
      <c r="BB399" s="150"/>
      <c r="BC399" s="150"/>
      <c r="BD399" s="150"/>
      <c r="BE399" s="150"/>
      <c r="BF399" s="150"/>
      <c r="BG399" s="150"/>
      <c r="BH399" s="150"/>
    </row>
    <row r="400" spans="1:60" outlineLevel="1" x14ac:dyDescent="0.2">
      <c r="A400" s="157"/>
      <c r="B400" s="158"/>
      <c r="C400" s="201" t="s">
        <v>685</v>
      </c>
      <c r="D400" s="190"/>
      <c r="E400" s="191">
        <v>9.5</v>
      </c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50"/>
      <c r="Y400" s="150"/>
      <c r="Z400" s="150"/>
      <c r="AA400" s="150"/>
      <c r="AB400" s="150"/>
      <c r="AC400" s="150"/>
      <c r="AD400" s="150"/>
      <c r="AE400" s="150"/>
      <c r="AF400" s="150"/>
      <c r="AG400" s="150" t="s">
        <v>264</v>
      </c>
      <c r="AH400" s="150">
        <v>0</v>
      </c>
      <c r="AI400" s="150"/>
      <c r="AJ400" s="150"/>
      <c r="AK400" s="150"/>
      <c r="AL400" s="150"/>
      <c r="AM400" s="150"/>
      <c r="AN400" s="150"/>
      <c r="AO400" s="150"/>
      <c r="AP400" s="150"/>
      <c r="AQ400" s="150"/>
      <c r="AR400" s="150"/>
      <c r="AS400" s="150"/>
      <c r="AT400" s="150"/>
      <c r="AU400" s="150"/>
      <c r="AV400" s="150"/>
      <c r="AW400" s="150"/>
      <c r="AX400" s="150"/>
      <c r="AY400" s="150"/>
      <c r="AZ400" s="150"/>
      <c r="BA400" s="150"/>
      <c r="BB400" s="150"/>
      <c r="BC400" s="150"/>
      <c r="BD400" s="150"/>
      <c r="BE400" s="150"/>
      <c r="BF400" s="150"/>
      <c r="BG400" s="150"/>
      <c r="BH400" s="150"/>
    </row>
    <row r="401" spans="1:60" outlineLevel="1" x14ac:dyDescent="0.2">
      <c r="A401" s="157"/>
      <c r="B401" s="158"/>
      <c r="C401" s="201" t="s">
        <v>686</v>
      </c>
      <c r="D401" s="190"/>
      <c r="E401" s="191">
        <v>20.239999999999998</v>
      </c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50"/>
      <c r="Y401" s="150"/>
      <c r="Z401" s="150"/>
      <c r="AA401" s="150"/>
      <c r="AB401" s="150"/>
      <c r="AC401" s="150"/>
      <c r="AD401" s="150"/>
      <c r="AE401" s="150"/>
      <c r="AF401" s="150"/>
      <c r="AG401" s="150" t="s">
        <v>264</v>
      </c>
      <c r="AH401" s="150">
        <v>0</v>
      </c>
      <c r="AI401" s="150"/>
      <c r="AJ401" s="150"/>
      <c r="AK401" s="150"/>
      <c r="AL401" s="150"/>
      <c r="AM401" s="150"/>
      <c r="AN401" s="150"/>
      <c r="AO401" s="150"/>
      <c r="AP401" s="150"/>
      <c r="AQ401" s="150"/>
      <c r="AR401" s="150"/>
      <c r="AS401" s="150"/>
      <c r="AT401" s="150"/>
      <c r="AU401" s="150"/>
      <c r="AV401" s="150"/>
      <c r="AW401" s="150"/>
      <c r="AX401" s="150"/>
      <c r="AY401" s="150"/>
      <c r="AZ401" s="150"/>
      <c r="BA401" s="150"/>
      <c r="BB401" s="150"/>
      <c r="BC401" s="150"/>
      <c r="BD401" s="150"/>
      <c r="BE401" s="150"/>
      <c r="BF401" s="150"/>
      <c r="BG401" s="150"/>
      <c r="BH401" s="150"/>
    </row>
    <row r="402" spans="1:60" outlineLevel="1" x14ac:dyDescent="0.2">
      <c r="A402" s="157"/>
      <c r="B402" s="158"/>
      <c r="C402" s="201" t="s">
        <v>687</v>
      </c>
      <c r="D402" s="190"/>
      <c r="E402" s="191">
        <v>11.24</v>
      </c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50"/>
      <c r="Y402" s="150"/>
      <c r="Z402" s="150"/>
      <c r="AA402" s="150"/>
      <c r="AB402" s="150"/>
      <c r="AC402" s="150"/>
      <c r="AD402" s="150"/>
      <c r="AE402" s="150"/>
      <c r="AF402" s="150"/>
      <c r="AG402" s="150" t="s">
        <v>264</v>
      </c>
      <c r="AH402" s="150">
        <v>0</v>
      </c>
      <c r="AI402" s="150"/>
      <c r="AJ402" s="150"/>
      <c r="AK402" s="150"/>
      <c r="AL402" s="150"/>
      <c r="AM402" s="150"/>
      <c r="AN402" s="150"/>
      <c r="AO402" s="150"/>
      <c r="AP402" s="150"/>
      <c r="AQ402" s="150"/>
      <c r="AR402" s="150"/>
      <c r="AS402" s="150"/>
      <c r="AT402" s="150"/>
      <c r="AU402" s="150"/>
      <c r="AV402" s="150"/>
      <c r="AW402" s="150"/>
      <c r="AX402" s="150"/>
      <c r="AY402" s="150"/>
      <c r="AZ402" s="150"/>
      <c r="BA402" s="150"/>
      <c r="BB402" s="150"/>
      <c r="BC402" s="150"/>
      <c r="BD402" s="150"/>
      <c r="BE402" s="150"/>
      <c r="BF402" s="150"/>
      <c r="BG402" s="150"/>
      <c r="BH402" s="150"/>
    </row>
    <row r="403" spans="1:60" outlineLevel="1" x14ac:dyDescent="0.2">
      <c r="A403" s="157"/>
      <c r="B403" s="158"/>
      <c r="C403" s="201" t="s">
        <v>688</v>
      </c>
      <c r="D403" s="190"/>
      <c r="E403" s="191">
        <v>11.24</v>
      </c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50"/>
      <c r="Y403" s="150"/>
      <c r="Z403" s="150"/>
      <c r="AA403" s="150"/>
      <c r="AB403" s="150"/>
      <c r="AC403" s="150"/>
      <c r="AD403" s="150"/>
      <c r="AE403" s="150"/>
      <c r="AF403" s="150"/>
      <c r="AG403" s="150" t="s">
        <v>264</v>
      </c>
      <c r="AH403" s="150">
        <v>0</v>
      </c>
      <c r="AI403" s="150"/>
      <c r="AJ403" s="150"/>
      <c r="AK403" s="150"/>
      <c r="AL403" s="150"/>
      <c r="AM403" s="150"/>
      <c r="AN403" s="150"/>
      <c r="AO403" s="150"/>
      <c r="AP403" s="150"/>
      <c r="AQ403" s="150"/>
      <c r="AR403" s="150"/>
      <c r="AS403" s="150"/>
      <c r="AT403" s="150"/>
      <c r="AU403" s="150"/>
      <c r="AV403" s="150"/>
      <c r="AW403" s="150"/>
      <c r="AX403" s="150"/>
      <c r="AY403" s="150"/>
      <c r="AZ403" s="150"/>
      <c r="BA403" s="150"/>
      <c r="BB403" s="150"/>
      <c r="BC403" s="150"/>
      <c r="BD403" s="150"/>
      <c r="BE403" s="150"/>
      <c r="BF403" s="150"/>
      <c r="BG403" s="150"/>
      <c r="BH403" s="150"/>
    </row>
    <row r="404" spans="1:60" outlineLevel="1" x14ac:dyDescent="0.2">
      <c r="A404" s="157"/>
      <c r="B404" s="158"/>
      <c r="C404" s="205" t="s">
        <v>404</v>
      </c>
      <c r="D404" s="196"/>
      <c r="E404" s="197">
        <v>130.09</v>
      </c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50"/>
      <c r="Y404" s="150"/>
      <c r="Z404" s="150"/>
      <c r="AA404" s="150"/>
      <c r="AB404" s="150"/>
      <c r="AC404" s="150"/>
      <c r="AD404" s="150"/>
      <c r="AE404" s="150"/>
      <c r="AF404" s="150"/>
      <c r="AG404" s="150" t="s">
        <v>264</v>
      </c>
      <c r="AH404" s="150">
        <v>1</v>
      </c>
      <c r="AI404" s="150"/>
      <c r="AJ404" s="150"/>
      <c r="AK404" s="150"/>
      <c r="AL404" s="150"/>
      <c r="AM404" s="150"/>
      <c r="AN404" s="150"/>
      <c r="AO404" s="150"/>
      <c r="AP404" s="150"/>
      <c r="AQ404" s="150"/>
      <c r="AR404" s="150"/>
      <c r="AS404" s="150"/>
      <c r="AT404" s="150"/>
      <c r="AU404" s="150"/>
      <c r="AV404" s="150"/>
      <c r="AW404" s="150"/>
      <c r="AX404" s="150"/>
      <c r="AY404" s="150"/>
      <c r="AZ404" s="150"/>
      <c r="BA404" s="150"/>
      <c r="BB404" s="150"/>
      <c r="BC404" s="150"/>
      <c r="BD404" s="150"/>
      <c r="BE404" s="150"/>
      <c r="BF404" s="150"/>
      <c r="BG404" s="150"/>
      <c r="BH404" s="150"/>
    </row>
    <row r="405" spans="1:60" outlineLevel="1" x14ac:dyDescent="0.2">
      <c r="A405" s="157"/>
      <c r="B405" s="158"/>
      <c r="C405" s="201" t="s">
        <v>689</v>
      </c>
      <c r="D405" s="190"/>
      <c r="E405" s="191">
        <v>6.5045000000000002</v>
      </c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50"/>
      <c r="Y405" s="150"/>
      <c r="Z405" s="150"/>
      <c r="AA405" s="150"/>
      <c r="AB405" s="150"/>
      <c r="AC405" s="150"/>
      <c r="AD405" s="150"/>
      <c r="AE405" s="150"/>
      <c r="AF405" s="150"/>
      <c r="AG405" s="150" t="s">
        <v>264</v>
      </c>
      <c r="AH405" s="150">
        <v>0</v>
      </c>
      <c r="AI405" s="150"/>
      <c r="AJ405" s="150"/>
      <c r="AK405" s="150"/>
      <c r="AL405" s="150"/>
      <c r="AM405" s="150"/>
      <c r="AN405" s="150"/>
      <c r="AO405" s="150"/>
      <c r="AP405" s="150"/>
      <c r="AQ405" s="150"/>
      <c r="AR405" s="150"/>
      <c r="AS405" s="150"/>
      <c r="AT405" s="150"/>
      <c r="AU405" s="150"/>
      <c r="AV405" s="150"/>
      <c r="AW405" s="150"/>
      <c r="AX405" s="150"/>
      <c r="AY405" s="150"/>
      <c r="AZ405" s="150"/>
      <c r="BA405" s="150"/>
      <c r="BB405" s="150"/>
      <c r="BC405" s="150"/>
      <c r="BD405" s="150"/>
      <c r="BE405" s="150"/>
      <c r="BF405" s="150"/>
      <c r="BG405" s="150"/>
      <c r="BH405" s="150"/>
    </row>
    <row r="406" spans="1:60" ht="22.5" outlineLevel="1" x14ac:dyDescent="0.2">
      <c r="A406" s="169">
        <v>92</v>
      </c>
      <c r="B406" s="170" t="s">
        <v>690</v>
      </c>
      <c r="C406" s="186" t="s">
        <v>691</v>
      </c>
      <c r="D406" s="171" t="s">
        <v>285</v>
      </c>
      <c r="E406" s="172">
        <v>559.05674999999997</v>
      </c>
      <c r="F406" s="173"/>
      <c r="G406" s="174">
        <f>ROUND(E406*F406,2)</f>
        <v>0</v>
      </c>
      <c r="H406" s="173"/>
      <c r="I406" s="174">
        <f>ROUND(E406*H406,2)</f>
        <v>0</v>
      </c>
      <c r="J406" s="173"/>
      <c r="K406" s="174">
        <f>ROUND(E406*J406,2)</f>
        <v>0</v>
      </c>
      <c r="L406" s="174">
        <v>21</v>
      </c>
      <c r="M406" s="174">
        <f>G406*(1+L406/100)</f>
        <v>0</v>
      </c>
      <c r="N406" s="174">
        <v>1.6459999999999999E-2</v>
      </c>
      <c r="O406" s="174">
        <f>ROUND(E406*N406,2)</f>
        <v>9.1999999999999993</v>
      </c>
      <c r="P406" s="174">
        <v>0</v>
      </c>
      <c r="Q406" s="174">
        <f>ROUND(E406*P406,2)</f>
        <v>0</v>
      </c>
      <c r="R406" s="174"/>
      <c r="S406" s="174" t="s">
        <v>217</v>
      </c>
      <c r="T406" s="175" t="s">
        <v>292</v>
      </c>
      <c r="U406" s="160">
        <v>0.58574999999999999</v>
      </c>
      <c r="V406" s="160">
        <f>ROUND(E406*U406,2)</f>
        <v>327.47000000000003</v>
      </c>
      <c r="W406" s="160"/>
      <c r="X406" s="150"/>
      <c r="Y406" s="150"/>
      <c r="Z406" s="150"/>
      <c r="AA406" s="150"/>
      <c r="AB406" s="150"/>
      <c r="AC406" s="150"/>
      <c r="AD406" s="150"/>
      <c r="AE406" s="150"/>
      <c r="AF406" s="150"/>
      <c r="AG406" s="150" t="s">
        <v>262</v>
      </c>
      <c r="AH406" s="150"/>
      <c r="AI406" s="150"/>
      <c r="AJ406" s="150"/>
      <c r="AK406" s="150"/>
      <c r="AL406" s="150"/>
      <c r="AM406" s="150"/>
      <c r="AN406" s="150"/>
      <c r="AO406" s="150"/>
      <c r="AP406" s="150"/>
      <c r="AQ406" s="150"/>
      <c r="AR406" s="150"/>
      <c r="AS406" s="150"/>
      <c r="AT406" s="150"/>
      <c r="AU406" s="150"/>
      <c r="AV406" s="150"/>
      <c r="AW406" s="150"/>
      <c r="AX406" s="150"/>
      <c r="AY406" s="150"/>
      <c r="AZ406" s="150"/>
      <c r="BA406" s="150"/>
      <c r="BB406" s="150"/>
      <c r="BC406" s="150"/>
      <c r="BD406" s="150"/>
      <c r="BE406" s="150"/>
      <c r="BF406" s="150"/>
      <c r="BG406" s="150"/>
      <c r="BH406" s="150"/>
    </row>
    <row r="407" spans="1:60" outlineLevel="1" x14ac:dyDescent="0.2">
      <c r="A407" s="157"/>
      <c r="B407" s="158"/>
      <c r="C407" s="201" t="s">
        <v>635</v>
      </c>
      <c r="D407" s="190"/>
      <c r="E407" s="191">
        <v>-7.1050000000000004</v>
      </c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50"/>
      <c r="Y407" s="150"/>
      <c r="Z407" s="150"/>
      <c r="AA407" s="150"/>
      <c r="AB407" s="150"/>
      <c r="AC407" s="150"/>
      <c r="AD407" s="150"/>
      <c r="AE407" s="150"/>
      <c r="AF407" s="150"/>
      <c r="AG407" s="150" t="s">
        <v>264</v>
      </c>
      <c r="AH407" s="150">
        <v>0</v>
      </c>
      <c r="AI407" s="150"/>
      <c r="AJ407" s="150"/>
      <c r="AK407" s="150"/>
      <c r="AL407" s="150"/>
      <c r="AM407" s="150"/>
      <c r="AN407" s="150"/>
      <c r="AO407" s="150"/>
      <c r="AP407" s="150"/>
      <c r="AQ407" s="150"/>
      <c r="AR407" s="150"/>
      <c r="AS407" s="150"/>
      <c r="AT407" s="150"/>
      <c r="AU407" s="150"/>
      <c r="AV407" s="150"/>
      <c r="AW407" s="150"/>
      <c r="AX407" s="150"/>
      <c r="AY407" s="150"/>
      <c r="AZ407" s="150"/>
      <c r="BA407" s="150"/>
      <c r="BB407" s="150"/>
      <c r="BC407" s="150"/>
      <c r="BD407" s="150"/>
      <c r="BE407" s="150"/>
      <c r="BF407" s="150"/>
      <c r="BG407" s="150"/>
      <c r="BH407" s="150"/>
    </row>
    <row r="408" spans="1:60" outlineLevel="1" x14ac:dyDescent="0.2">
      <c r="A408" s="157"/>
      <c r="B408" s="158"/>
      <c r="C408" s="201" t="s">
        <v>692</v>
      </c>
      <c r="D408" s="190"/>
      <c r="E408" s="191">
        <v>12.25</v>
      </c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50"/>
      <c r="Y408" s="150"/>
      <c r="Z408" s="150"/>
      <c r="AA408" s="150"/>
      <c r="AB408" s="150"/>
      <c r="AC408" s="150"/>
      <c r="AD408" s="150"/>
      <c r="AE408" s="150"/>
      <c r="AF408" s="150"/>
      <c r="AG408" s="150" t="s">
        <v>264</v>
      </c>
      <c r="AH408" s="150">
        <v>0</v>
      </c>
      <c r="AI408" s="150"/>
      <c r="AJ408" s="150"/>
      <c r="AK408" s="150"/>
      <c r="AL408" s="150"/>
      <c r="AM408" s="150"/>
      <c r="AN408" s="150"/>
      <c r="AO408" s="150"/>
      <c r="AP408" s="150"/>
      <c r="AQ408" s="150"/>
      <c r="AR408" s="150"/>
      <c r="AS408" s="150"/>
      <c r="AT408" s="150"/>
      <c r="AU408" s="150"/>
      <c r="AV408" s="150"/>
      <c r="AW408" s="150"/>
      <c r="AX408" s="150"/>
      <c r="AY408" s="150"/>
      <c r="AZ408" s="150"/>
      <c r="BA408" s="150"/>
      <c r="BB408" s="150"/>
      <c r="BC408" s="150"/>
      <c r="BD408" s="150"/>
      <c r="BE408" s="150"/>
      <c r="BF408" s="150"/>
      <c r="BG408" s="150"/>
      <c r="BH408" s="150"/>
    </row>
    <row r="409" spans="1:60" ht="33.75" outlineLevel="1" x14ac:dyDescent="0.2">
      <c r="A409" s="157"/>
      <c r="B409" s="158"/>
      <c r="C409" s="201" t="s">
        <v>693</v>
      </c>
      <c r="D409" s="190"/>
      <c r="E409" s="191">
        <v>85.302499999999995</v>
      </c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50"/>
      <c r="Y409" s="150"/>
      <c r="Z409" s="150"/>
      <c r="AA409" s="150"/>
      <c r="AB409" s="150"/>
      <c r="AC409" s="150"/>
      <c r="AD409" s="150"/>
      <c r="AE409" s="150"/>
      <c r="AF409" s="150"/>
      <c r="AG409" s="150" t="s">
        <v>264</v>
      </c>
      <c r="AH409" s="150">
        <v>0</v>
      </c>
      <c r="AI409" s="150"/>
      <c r="AJ409" s="150"/>
      <c r="AK409" s="150"/>
      <c r="AL409" s="150"/>
      <c r="AM409" s="150"/>
      <c r="AN409" s="150"/>
      <c r="AO409" s="150"/>
      <c r="AP409" s="150"/>
      <c r="AQ409" s="150"/>
      <c r="AR409" s="150"/>
      <c r="AS409" s="150"/>
      <c r="AT409" s="150"/>
      <c r="AU409" s="150"/>
      <c r="AV409" s="150"/>
      <c r="AW409" s="150"/>
      <c r="AX409" s="150"/>
      <c r="AY409" s="150"/>
      <c r="AZ409" s="150"/>
      <c r="BA409" s="150"/>
      <c r="BB409" s="150"/>
      <c r="BC409" s="150"/>
      <c r="BD409" s="150"/>
      <c r="BE409" s="150"/>
      <c r="BF409" s="150"/>
      <c r="BG409" s="150"/>
      <c r="BH409" s="150"/>
    </row>
    <row r="410" spans="1:60" outlineLevel="1" x14ac:dyDescent="0.2">
      <c r="A410" s="157"/>
      <c r="B410" s="158"/>
      <c r="C410" s="201" t="s">
        <v>694</v>
      </c>
      <c r="D410" s="190"/>
      <c r="E410" s="191">
        <v>14.475</v>
      </c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50"/>
      <c r="Y410" s="150"/>
      <c r="Z410" s="150"/>
      <c r="AA410" s="150"/>
      <c r="AB410" s="150"/>
      <c r="AC410" s="150"/>
      <c r="AD410" s="150"/>
      <c r="AE410" s="150"/>
      <c r="AF410" s="150"/>
      <c r="AG410" s="150" t="s">
        <v>264</v>
      </c>
      <c r="AH410" s="150">
        <v>0</v>
      </c>
      <c r="AI410" s="150"/>
      <c r="AJ410" s="150"/>
      <c r="AK410" s="150"/>
      <c r="AL410" s="150"/>
      <c r="AM410" s="150"/>
      <c r="AN410" s="150"/>
      <c r="AO410" s="150"/>
      <c r="AP410" s="150"/>
      <c r="AQ410" s="150"/>
      <c r="AR410" s="150"/>
      <c r="AS410" s="150"/>
      <c r="AT410" s="150"/>
      <c r="AU410" s="150"/>
      <c r="AV410" s="150"/>
      <c r="AW410" s="150"/>
      <c r="AX410" s="150"/>
      <c r="AY410" s="150"/>
      <c r="AZ410" s="150"/>
      <c r="BA410" s="150"/>
      <c r="BB410" s="150"/>
      <c r="BC410" s="150"/>
      <c r="BD410" s="150"/>
      <c r="BE410" s="150"/>
      <c r="BF410" s="150"/>
      <c r="BG410" s="150"/>
      <c r="BH410" s="150"/>
    </row>
    <row r="411" spans="1:60" outlineLevel="1" x14ac:dyDescent="0.2">
      <c r="A411" s="157"/>
      <c r="B411" s="158"/>
      <c r="C411" s="201" t="s">
        <v>695</v>
      </c>
      <c r="D411" s="190"/>
      <c r="E411" s="191">
        <v>1.135</v>
      </c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50"/>
      <c r="Y411" s="150"/>
      <c r="Z411" s="150"/>
      <c r="AA411" s="150"/>
      <c r="AB411" s="150"/>
      <c r="AC411" s="150"/>
      <c r="AD411" s="150"/>
      <c r="AE411" s="150"/>
      <c r="AF411" s="150"/>
      <c r="AG411" s="150" t="s">
        <v>264</v>
      </c>
      <c r="AH411" s="150">
        <v>0</v>
      </c>
      <c r="AI411" s="150"/>
      <c r="AJ411" s="150"/>
      <c r="AK411" s="150"/>
      <c r="AL411" s="150"/>
      <c r="AM411" s="150"/>
      <c r="AN411" s="150"/>
      <c r="AO411" s="150"/>
      <c r="AP411" s="150"/>
      <c r="AQ411" s="150"/>
      <c r="AR411" s="150"/>
      <c r="AS411" s="150"/>
      <c r="AT411" s="150"/>
      <c r="AU411" s="150"/>
      <c r="AV411" s="150"/>
      <c r="AW411" s="150"/>
      <c r="AX411" s="150"/>
      <c r="AY411" s="150"/>
      <c r="AZ411" s="150"/>
      <c r="BA411" s="150"/>
      <c r="BB411" s="150"/>
      <c r="BC411" s="150"/>
      <c r="BD411" s="150"/>
      <c r="BE411" s="150"/>
      <c r="BF411" s="150"/>
      <c r="BG411" s="150"/>
      <c r="BH411" s="150"/>
    </row>
    <row r="412" spans="1:60" outlineLevel="1" x14ac:dyDescent="0.2">
      <c r="A412" s="157"/>
      <c r="B412" s="158"/>
      <c r="C412" s="201" t="s">
        <v>696</v>
      </c>
      <c r="D412" s="190"/>
      <c r="E412" s="191">
        <v>0.81</v>
      </c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50"/>
      <c r="Y412" s="150"/>
      <c r="Z412" s="150"/>
      <c r="AA412" s="150"/>
      <c r="AB412" s="150"/>
      <c r="AC412" s="150"/>
      <c r="AD412" s="150"/>
      <c r="AE412" s="150"/>
      <c r="AF412" s="150"/>
      <c r="AG412" s="150" t="s">
        <v>264</v>
      </c>
      <c r="AH412" s="150">
        <v>0</v>
      </c>
      <c r="AI412" s="150"/>
      <c r="AJ412" s="150"/>
      <c r="AK412" s="150"/>
      <c r="AL412" s="150"/>
      <c r="AM412" s="150"/>
      <c r="AN412" s="150"/>
      <c r="AO412" s="150"/>
      <c r="AP412" s="150"/>
      <c r="AQ412" s="150"/>
      <c r="AR412" s="150"/>
      <c r="AS412" s="150"/>
      <c r="AT412" s="150"/>
      <c r="AU412" s="150"/>
      <c r="AV412" s="150"/>
      <c r="AW412" s="150"/>
      <c r="AX412" s="150"/>
      <c r="AY412" s="150"/>
      <c r="AZ412" s="150"/>
      <c r="BA412" s="150"/>
      <c r="BB412" s="150"/>
      <c r="BC412" s="150"/>
      <c r="BD412" s="150"/>
      <c r="BE412" s="150"/>
      <c r="BF412" s="150"/>
      <c r="BG412" s="150"/>
      <c r="BH412" s="150"/>
    </row>
    <row r="413" spans="1:60" outlineLevel="1" x14ac:dyDescent="0.2">
      <c r="A413" s="157"/>
      <c r="B413" s="158"/>
      <c r="C413" s="201" t="s">
        <v>697</v>
      </c>
      <c r="D413" s="190"/>
      <c r="E413" s="191">
        <v>0.59</v>
      </c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50"/>
      <c r="Y413" s="150"/>
      <c r="Z413" s="150"/>
      <c r="AA413" s="150"/>
      <c r="AB413" s="150"/>
      <c r="AC413" s="150"/>
      <c r="AD413" s="150"/>
      <c r="AE413" s="150"/>
      <c r="AF413" s="150"/>
      <c r="AG413" s="150" t="s">
        <v>264</v>
      </c>
      <c r="AH413" s="150">
        <v>0</v>
      </c>
      <c r="AI413" s="150"/>
      <c r="AJ413" s="150"/>
      <c r="AK413" s="150"/>
      <c r="AL413" s="150"/>
      <c r="AM413" s="150"/>
      <c r="AN413" s="150"/>
      <c r="AO413" s="150"/>
      <c r="AP413" s="150"/>
      <c r="AQ413" s="150"/>
      <c r="AR413" s="150"/>
      <c r="AS413" s="150"/>
      <c r="AT413" s="150"/>
      <c r="AU413" s="150"/>
      <c r="AV413" s="150"/>
      <c r="AW413" s="150"/>
      <c r="AX413" s="150"/>
      <c r="AY413" s="150"/>
      <c r="AZ413" s="150"/>
      <c r="BA413" s="150"/>
      <c r="BB413" s="150"/>
      <c r="BC413" s="150"/>
      <c r="BD413" s="150"/>
      <c r="BE413" s="150"/>
      <c r="BF413" s="150"/>
      <c r="BG413" s="150"/>
      <c r="BH413" s="150"/>
    </row>
    <row r="414" spans="1:60" outlineLevel="1" x14ac:dyDescent="0.2">
      <c r="A414" s="157"/>
      <c r="B414" s="158"/>
      <c r="C414" s="201" t="s">
        <v>698</v>
      </c>
      <c r="D414" s="190"/>
      <c r="E414" s="191">
        <v>0.81</v>
      </c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50"/>
      <c r="Y414" s="150"/>
      <c r="Z414" s="150"/>
      <c r="AA414" s="150"/>
      <c r="AB414" s="150"/>
      <c r="AC414" s="150"/>
      <c r="AD414" s="150"/>
      <c r="AE414" s="150"/>
      <c r="AF414" s="150"/>
      <c r="AG414" s="150" t="s">
        <v>264</v>
      </c>
      <c r="AH414" s="150">
        <v>0</v>
      </c>
      <c r="AI414" s="150"/>
      <c r="AJ414" s="150"/>
      <c r="AK414" s="150"/>
      <c r="AL414" s="150"/>
      <c r="AM414" s="150"/>
      <c r="AN414" s="150"/>
      <c r="AO414" s="150"/>
      <c r="AP414" s="150"/>
      <c r="AQ414" s="150"/>
      <c r="AR414" s="150"/>
      <c r="AS414" s="150"/>
      <c r="AT414" s="150"/>
      <c r="AU414" s="150"/>
      <c r="AV414" s="150"/>
      <c r="AW414" s="150"/>
      <c r="AX414" s="150"/>
      <c r="AY414" s="150"/>
      <c r="AZ414" s="150"/>
      <c r="BA414" s="150"/>
      <c r="BB414" s="150"/>
      <c r="BC414" s="150"/>
      <c r="BD414" s="150"/>
      <c r="BE414" s="150"/>
      <c r="BF414" s="150"/>
      <c r="BG414" s="150"/>
      <c r="BH414" s="150"/>
    </row>
    <row r="415" spans="1:60" outlineLevel="1" x14ac:dyDescent="0.2">
      <c r="A415" s="157"/>
      <c r="B415" s="158"/>
      <c r="C415" s="201" t="s">
        <v>699</v>
      </c>
      <c r="D415" s="190"/>
      <c r="E415" s="191">
        <v>37.405000000000001</v>
      </c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50"/>
      <c r="Y415" s="150"/>
      <c r="Z415" s="150"/>
      <c r="AA415" s="150"/>
      <c r="AB415" s="150"/>
      <c r="AC415" s="150"/>
      <c r="AD415" s="150"/>
      <c r="AE415" s="150"/>
      <c r="AF415" s="150"/>
      <c r="AG415" s="150" t="s">
        <v>264</v>
      </c>
      <c r="AH415" s="150">
        <v>0</v>
      </c>
      <c r="AI415" s="150"/>
      <c r="AJ415" s="150"/>
      <c r="AK415" s="150"/>
      <c r="AL415" s="150"/>
      <c r="AM415" s="150"/>
      <c r="AN415" s="150"/>
      <c r="AO415" s="150"/>
      <c r="AP415" s="150"/>
      <c r="AQ415" s="150"/>
      <c r="AR415" s="150"/>
      <c r="AS415" s="150"/>
      <c r="AT415" s="150"/>
      <c r="AU415" s="150"/>
      <c r="AV415" s="150"/>
      <c r="AW415" s="150"/>
      <c r="AX415" s="150"/>
      <c r="AY415" s="150"/>
      <c r="AZ415" s="150"/>
      <c r="BA415" s="150"/>
      <c r="BB415" s="150"/>
      <c r="BC415" s="150"/>
      <c r="BD415" s="150"/>
      <c r="BE415" s="150"/>
      <c r="BF415" s="150"/>
      <c r="BG415" s="150"/>
      <c r="BH415" s="150"/>
    </row>
    <row r="416" spans="1:60" outlineLevel="1" x14ac:dyDescent="0.2">
      <c r="A416" s="157"/>
      <c r="B416" s="158"/>
      <c r="C416" s="201" t="s">
        <v>700</v>
      </c>
      <c r="D416" s="190"/>
      <c r="E416" s="191">
        <v>10.795</v>
      </c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50"/>
      <c r="Y416" s="150"/>
      <c r="Z416" s="150"/>
      <c r="AA416" s="150"/>
      <c r="AB416" s="150"/>
      <c r="AC416" s="150"/>
      <c r="AD416" s="150"/>
      <c r="AE416" s="150"/>
      <c r="AF416" s="150"/>
      <c r="AG416" s="150" t="s">
        <v>264</v>
      </c>
      <c r="AH416" s="150">
        <v>0</v>
      </c>
      <c r="AI416" s="150"/>
      <c r="AJ416" s="150"/>
      <c r="AK416" s="150"/>
      <c r="AL416" s="150"/>
      <c r="AM416" s="150"/>
      <c r="AN416" s="150"/>
      <c r="AO416" s="150"/>
      <c r="AP416" s="150"/>
      <c r="AQ416" s="150"/>
      <c r="AR416" s="150"/>
      <c r="AS416" s="150"/>
      <c r="AT416" s="150"/>
      <c r="AU416" s="150"/>
      <c r="AV416" s="150"/>
      <c r="AW416" s="150"/>
      <c r="AX416" s="150"/>
      <c r="AY416" s="150"/>
      <c r="AZ416" s="150"/>
      <c r="BA416" s="150"/>
      <c r="BB416" s="150"/>
      <c r="BC416" s="150"/>
      <c r="BD416" s="150"/>
      <c r="BE416" s="150"/>
      <c r="BF416" s="150"/>
      <c r="BG416" s="150"/>
      <c r="BH416" s="150"/>
    </row>
    <row r="417" spans="1:60" ht="22.5" outlineLevel="1" x14ac:dyDescent="0.2">
      <c r="A417" s="157"/>
      <c r="B417" s="158"/>
      <c r="C417" s="201" t="s">
        <v>701</v>
      </c>
      <c r="D417" s="190"/>
      <c r="E417" s="191">
        <v>26.977499999999999</v>
      </c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50"/>
      <c r="Y417" s="150"/>
      <c r="Z417" s="150"/>
      <c r="AA417" s="150"/>
      <c r="AB417" s="150"/>
      <c r="AC417" s="150"/>
      <c r="AD417" s="150"/>
      <c r="AE417" s="150"/>
      <c r="AF417" s="150"/>
      <c r="AG417" s="150" t="s">
        <v>264</v>
      </c>
      <c r="AH417" s="150">
        <v>0</v>
      </c>
      <c r="AI417" s="150"/>
      <c r="AJ417" s="150"/>
      <c r="AK417" s="150"/>
      <c r="AL417" s="150"/>
      <c r="AM417" s="150"/>
      <c r="AN417" s="150"/>
      <c r="AO417" s="150"/>
      <c r="AP417" s="150"/>
      <c r="AQ417" s="150"/>
      <c r="AR417" s="150"/>
      <c r="AS417" s="150"/>
      <c r="AT417" s="150"/>
      <c r="AU417" s="150"/>
      <c r="AV417" s="150"/>
      <c r="AW417" s="150"/>
      <c r="AX417" s="150"/>
      <c r="AY417" s="150"/>
      <c r="AZ417" s="150"/>
      <c r="BA417" s="150"/>
      <c r="BB417" s="150"/>
      <c r="BC417" s="150"/>
      <c r="BD417" s="150"/>
      <c r="BE417" s="150"/>
      <c r="BF417" s="150"/>
      <c r="BG417" s="150"/>
      <c r="BH417" s="150"/>
    </row>
    <row r="418" spans="1:60" ht="22.5" outlineLevel="1" x14ac:dyDescent="0.2">
      <c r="A418" s="157"/>
      <c r="B418" s="158"/>
      <c r="C418" s="201" t="s">
        <v>702</v>
      </c>
      <c r="D418" s="190"/>
      <c r="E418" s="191">
        <v>47.99</v>
      </c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50"/>
      <c r="Y418" s="150"/>
      <c r="Z418" s="150"/>
      <c r="AA418" s="150"/>
      <c r="AB418" s="150"/>
      <c r="AC418" s="150"/>
      <c r="AD418" s="150"/>
      <c r="AE418" s="150"/>
      <c r="AF418" s="150"/>
      <c r="AG418" s="150" t="s">
        <v>264</v>
      </c>
      <c r="AH418" s="150">
        <v>0</v>
      </c>
      <c r="AI418" s="150"/>
      <c r="AJ418" s="150"/>
      <c r="AK418" s="150"/>
      <c r="AL418" s="150"/>
      <c r="AM418" s="150"/>
      <c r="AN418" s="150"/>
      <c r="AO418" s="150"/>
      <c r="AP418" s="150"/>
      <c r="AQ418" s="150"/>
      <c r="AR418" s="150"/>
      <c r="AS418" s="150"/>
      <c r="AT418" s="150"/>
      <c r="AU418" s="150"/>
      <c r="AV418" s="150"/>
      <c r="AW418" s="150"/>
      <c r="AX418" s="150"/>
      <c r="AY418" s="150"/>
      <c r="AZ418" s="150"/>
      <c r="BA418" s="150"/>
      <c r="BB418" s="150"/>
      <c r="BC418" s="150"/>
      <c r="BD418" s="150"/>
      <c r="BE418" s="150"/>
      <c r="BF418" s="150"/>
      <c r="BG418" s="150"/>
      <c r="BH418" s="150"/>
    </row>
    <row r="419" spans="1:60" ht="22.5" outlineLevel="1" x14ac:dyDescent="0.2">
      <c r="A419" s="157"/>
      <c r="B419" s="158"/>
      <c r="C419" s="201" t="s">
        <v>703</v>
      </c>
      <c r="D419" s="190"/>
      <c r="E419" s="191">
        <v>35.354999999999997</v>
      </c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50"/>
      <c r="Y419" s="150"/>
      <c r="Z419" s="150"/>
      <c r="AA419" s="150"/>
      <c r="AB419" s="150"/>
      <c r="AC419" s="150"/>
      <c r="AD419" s="150"/>
      <c r="AE419" s="150"/>
      <c r="AF419" s="150"/>
      <c r="AG419" s="150" t="s">
        <v>264</v>
      </c>
      <c r="AH419" s="150">
        <v>0</v>
      </c>
      <c r="AI419" s="150"/>
      <c r="AJ419" s="150"/>
      <c r="AK419" s="150"/>
      <c r="AL419" s="150"/>
      <c r="AM419" s="150"/>
      <c r="AN419" s="150"/>
      <c r="AO419" s="150"/>
      <c r="AP419" s="150"/>
      <c r="AQ419" s="150"/>
      <c r="AR419" s="150"/>
      <c r="AS419" s="150"/>
      <c r="AT419" s="150"/>
      <c r="AU419" s="150"/>
      <c r="AV419" s="150"/>
      <c r="AW419" s="150"/>
      <c r="AX419" s="150"/>
      <c r="AY419" s="150"/>
      <c r="AZ419" s="150"/>
      <c r="BA419" s="150"/>
      <c r="BB419" s="150"/>
      <c r="BC419" s="150"/>
      <c r="BD419" s="150"/>
      <c r="BE419" s="150"/>
      <c r="BF419" s="150"/>
      <c r="BG419" s="150"/>
      <c r="BH419" s="150"/>
    </row>
    <row r="420" spans="1:60" outlineLevel="1" x14ac:dyDescent="0.2">
      <c r="A420" s="157"/>
      <c r="B420" s="158"/>
      <c r="C420" s="201" t="s">
        <v>704</v>
      </c>
      <c r="D420" s="190"/>
      <c r="E420" s="191">
        <v>23.574999999999999</v>
      </c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50"/>
      <c r="Y420" s="150"/>
      <c r="Z420" s="150"/>
      <c r="AA420" s="150"/>
      <c r="AB420" s="150"/>
      <c r="AC420" s="150"/>
      <c r="AD420" s="150"/>
      <c r="AE420" s="150"/>
      <c r="AF420" s="150"/>
      <c r="AG420" s="150" t="s">
        <v>264</v>
      </c>
      <c r="AH420" s="150">
        <v>0</v>
      </c>
      <c r="AI420" s="150"/>
      <c r="AJ420" s="150"/>
      <c r="AK420" s="150"/>
      <c r="AL420" s="150"/>
      <c r="AM420" s="150"/>
      <c r="AN420" s="150"/>
      <c r="AO420" s="150"/>
      <c r="AP420" s="150"/>
      <c r="AQ420" s="150"/>
      <c r="AR420" s="150"/>
      <c r="AS420" s="150"/>
      <c r="AT420" s="150"/>
      <c r="AU420" s="150"/>
      <c r="AV420" s="150"/>
      <c r="AW420" s="150"/>
      <c r="AX420" s="150"/>
      <c r="AY420" s="150"/>
      <c r="AZ420" s="150"/>
      <c r="BA420" s="150"/>
      <c r="BB420" s="150"/>
      <c r="BC420" s="150"/>
      <c r="BD420" s="150"/>
      <c r="BE420" s="150"/>
      <c r="BF420" s="150"/>
      <c r="BG420" s="150"/>
      <c r="BH420" s="150"/>
    </row>
    <row r="421" spans="1:60" outlineLevel="1" x14ac:dyDescent="0.2">
      <c r="A421" s="157"/>
      <c r="B421" s="158"/>
      <c r="C421" s="201" t="s">
        <v>705</v>
      </c>
      <c r="D421" s="190"/>
      <c r="E421" s="191">
        <v>42.104999999999997</v>
      </c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50"/>
      <c r="Y421" s="150"/>
      <c r="Z421" s="150"/>
      <c r="AA421" s="150"/>
      <c r="AB421" s="150"/>
      <c r="AC421" s="150"/>
      <c r="AD421" s="150"/>
      <c r="AE421" s="150"/>
      <c r="AF421" s="150"/>
      <c r="AG421" s="150" t="s">
        <v>264</v>
      </c>
      <c r="AH421" s="150">
        <v>0</v>
      </c>
      <c r="AI421" s="150"/>
      <c r="AJ421" s="150"/>
      <c r="AK421" s="150"/>
      <c r="AL421" s="150"/>
      <c r="AM421" s="150"/>
      <c r="AN421" s="150"/>
      <c r="AO421" s="150"/>
      <c r="AP421" s="150"/>
      <c r="AQ421" s="150"/>
      <c r="AR421" s="150"/>
      <c r="AS421" s="150"/>
      <c r="AT421" s="150"/>
      <c r="AU421" s="150"/>
      <c r="AV421" s="150"/>
      <c r="AW421" s="150"/>
      <c r="AX421" s="150"/>
      <c r="AY421" s="150"/>
      <c r="AZ421" s="150"/>
      <c r="BA421" s="150"/>
      <c r="BB421" s="150"/>
      <c r="BC421" s="150"/>
      <c r="BD421" s="150"/>
      <c r="BE421" s="150"/>
      <c r="BF421" s="150"/>
      <c r="BG421" s="150"/>
      <c r="BH421" s="150"/>
    </row>
    <row r="422" spans="1:60" outlineLevel="1" x14ac:dyDescent="0.2">
      <c r="A422" s="157"/>
      <c r="B422" s="158"/>
      <c r="C422" s="201" t="s">
        <v>706</v>
      </c>
      <c r="D422" s="190"/>
      <c r="E422" s="191">
        <v>32.445</v>
      </c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50"/>
      <c r="Y422" s="150"/>
      <c r="Z422" s="150"/>
      <c r="AA422" s="150"/>
      <c r="AB422" s="150"/>
      <c r="AC422" s="150"/>
      <c r="AD422" s="150"/>
      <c r="AE422" s="150"/>
      <c r="AF422" s="150"/>
      <c r="AG422" s="150" t="s">
        <v>264</v>
      </c>
      <c r="AH422" s="150">
        <v>0</v>
      </c>
      <c r="AI422" s="150"/>
      <c r="AJ422" s="150"/>
      <c r="AK422" s="150"/>
      <c r="AL422" s="150"/>
      <c r="AM422" s="150"/>
      <c r="AN422" s="150"/>
      <c r="AO422" s="150"/>
      <c r="AP422" s="150"/>
      <c r="AQ422" s="150"/>
      <c r="AR422" s="150"/>
      <c r="AS422" s="150"/>
      <c r="AT422" s="150"/>
      <c r="AU422" s="150"/>
      <c r="AV422" s="150"/>
      <c r="AW422" s="150"/>
      <c r="AX422" s="150"/>
      <c r="AY422" s="150"/>
      <c r="AZ422" s="150"/>
      <c r="BA422" s="150"/>
      <c r="BB422" s="150"/>
      <c r="BC422" s="150"/>
      <c r="BD422" s="150"/>
      <c r="BE422" s="150"/>
      <c r="BF422" s="150"/>
      <c r="BG422" s="150"/>
      <c r="BH422" s="150"/>
    </row>
    <row r="423" spans="1:60" ht="22.5" outlineLevel="1" x14ac:dyDescent="0.2">
      <c r="A423" s="157"/>
      <c r="B423" s="158"/>
      <c r="C423" s="201" t="s">
        <v>707</v>
      </c>
      <c r="D423" s="190"/>
      <c r="E423" s="191">
        <v>51.414999999999999</v>
      </c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50"/>
      <c r="Y423" s="150"/>
      <c r="Z423" s="150"/>
      <c r="AA423" s="150"/>
      <c r="AB423" s="150"/>
      <c r="AC423" s="150"/>
      <c r="AD423" s="150"/>
      <c r="AE423" s="150"/>
      <c r="AF423" s="150"/>
      <c r="AG423" s="150" t="s">
        <v>264</v>
      </c>
      <c r="AH423" s="150">
        <v>0</v>
      </c>
      <c r="AI423" s="150"/>
      <c r="AJ423" s="150"/>
      <c r="AK423" s="150"/>
      <c r="AL423" s="150"/>
      <c r="AM423" s="150"/>
      <c r="AN423" s="150"/>
      <c r="AO423" s="150"/>
      <c r="AP423" s="150"/>
      <c r="AQ423" s="150"/>
      <c r="AR423" s="150"/>
      <c r="AS423" s="150"/>
      <c r="AT423" s="150"/>
      <c r="AU423" s="150"/>
      <c r="AV423" s="150"/>
      <c r="AW423" s="150"/>
      <c r="AX423" s="150"/>
      <c r="AY423" s="150"/>
      <c r="AZ423" s="150"/>
      <c r="BA423" s="150"/>
      <c r="BB423" s="150"/>
      <c r="BC423" s="150"/>
      <c r="BD423" s="150"/>
      <c r="BE423" s="150"/>
      <c r="BF423" s="150"/>
      <c r="BG423" s="150"/>
      <c r="BH423" s="150"/>
    </row>
    <row r="424" spans="1:60" outlineLevel="1" x14ac:dyDescent="0.2">
      <c r="A424" s="157"/>
      <c r="B424" s="158"/>
      <c r="C424" s="201" t="s">
        <v>708</v>
      </c>
      <c r="D424" s="190"/>
      <c r="E424" s="191">
        <v>6.49</v>
      </c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50"/>
      <c r="Y424" s="150"/>
      <c r="Z424" s="150"/>
      <c r="AA424" s="150"/>
      <c r="AB424" s="150"/>
      <c r="AC424" s="150"/>
      <c r="AD424" s="150"/>
      <c r="AE424" s="150"/>
      <c r="AF424" s="150"/>
      <c r="AG424" s="150" t="s">
        <v>264</v>
      </c>
      <c r="AH424" s="150">
        <v>0</v>
      </c>
      <c r="AI424" s="150"/>
      <c r="AJ424" s="150"/>
      <c r="AK424" s="150"/>
      <c r="AL424" s="150"/>
      <c r="AM424" s="150"/>
      <c r="AN424" s="150"/>
      <c r="AO424" s="150"/>
      <c r="AP424" s="150"/>
      <c r="AQ424" s="150"/>
      <c r="AR424" s="150"/>
      <c r="AS424" s="150"/>
      <c r="AT424" s="150"/>
      <c r="AU424" s="150"/>
      <c r="AV424" s="150"/>
      <c r="AW424" s="150"/>
      <c r="AX424" s="150"/>
      <c r="AY424" s="150"/>
      <c r="AZ424" s="150"/>
      <c r="BA424" s="150"/>
      <c r="BB424" s="150"/>
      <c r="BC424" s="150"/>
      <c r="BD424" s="150"/>
      <c r="BE424" s="150"/>
      <c r="BF424" s="150"/>
      <c r="BG424" s="150"/>
      <c r="BH424" s="150"/>
    </row>
    <row r="425" spans="1:60" outlineLevel="1" x14ac:dyDescent="0.2">
      <c r="A425" s="157"/>
      <c r="B425" s="158"/>
      <c r="C425" s="201" t="s">
        <v>709</v>
      </c>
      <c r="D425" s="190"/>
      <c r="E425" s="191">
        <v>26.24</v>
      </c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50"/>
      <c r="Y425" s="150"/>
      <c r="Z425" s="150"/>
      <c r="AA425" s="150"/>
      <c r="AB425" s="150"/>
      <c r="AC425" s="150"/>
      <c r="AD425" s="150"/>
      <c r="AE425" s="150"/>
      <c r="AF425" s="150"/>
      <c r="AG425" s="150" t="s">
        <v>264</v>
      </c>
      <c r="AH425" s="150">
        <v>0</v>
      </c>
      <c r="AI425" s="150"/>
      <c r="AJ425" s="150"/>
      <c r="AK425" s="150"/>
      <c r="AL425" s="150"/>
      <c r="AM425" s="150"/>
      <c r="AN425" s="150"/>
      <c r="AO425" s="150"/>
      <c r="AP425" s="150"/>
      <c r="AQ425" s="150"/>
      <c r="AR425" s="150"/>
      <c r="AS425" s="150"/>
      <c r="AT425" s="150"/>
      <c r="AU425" s="150"/>
      <c r="AV425" s="150"/>
      <c r="AW425" s="150"/>
      <c r="AX425" s="150"/>
      <c r="AY425" s="150"/>
      <c r="AZ425" s="150"/>
      <c r="BA425" s="150"/>
      <c r="BB425" s="150"/>
      <c r="BC425" s="150"/>
      <c r="BD425" s="150"/>
      <c r="BE425" s="150"/>
      <c r="BF425" s="150"/>
      <c r="BG425" s="150"/>
      <c r="BH425" s="150"/>
    </row>
    <row r="426" spans="1:60" outlineLevel="1" x14ac:dyDescent="0.2">
      <c r="A426" s="157"/>
      <c r="B426" s="158"/>
      <c r="C426" s="201" t="s">
        <v>710</v>
      </c>
      <c r="D426" s="190"/>
      <c r="E426" s="191">
        <v>5.31</v>
      </c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50"/>
      <c r="Y426" s="150"/>
      <c r="Z426" s="150"/>
      <c r="AA426" s="150"/>
      <c r="AB426" s="150"/>
      <c r="AC426" s="150"/>
      <c r="AD426" s="150"/>
      <c r="AE426" s="150"/>
      <c r="AF426" s="150"/>
      <c r="AG426" s="150" t="s">
        <v>264</v>
      </c>
      <c r="AH426" s="150">
        <v>0</v>
      </c>
      <c r="AI426" s="150"/>
      <c r="AJ426" s="150"/>
      <c r="AK426" s="150"/>
      <c r="AL426" s="150"/>
      <c r="AM426" s="150"/>
      <c r="AN426" s="150"/>
      <c r="AO426" s="150"/>
      <c r="AP426" s="150"/>
      <c r="AQ426" s="150"/>
      <c r="AR426" s="150"/>
      <c r="AS426" s="150"/>
      <c r="AT426" s="150"/>
      <c r="AU426" s="150"/>
      <c r="AV426" s="150"/>
      <c r="AW426" s="150"/>
      <c r="AX426" s="150"/>
      <c r="AY426" s="150"/>
      <c r="AZ426" s="150"/>
      <c r="BA426" s="150"/>
      <c r="BB426" s="150"/>
      <c r="BC426" s="150"/>
      <c r="BD426" s="150"/>
      <c r="BE426" s="150"/>
      <c r="BF426" s="150"/>
      <c r="BG426" s="150"/>
      <c r="BH426" s="150"/>
    </row>
    <row r="427" spans="1:60" outlineLevel="1" x14ac:dyDescent="0.2">
      <c r="A427" s="157"/>
      <c r="B427" s="158"/>
      <c r="C427" s="201" t="s">
        <v>711</v>
      </c>
      <c r="D427" s="190"/>
      <c r="E427" s="191">
        <v>6.48</v>
      </c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50"/>
      <c r="Y427" s="150"/>
      <c r="Z427" s="150"/>
      <c r="AA427" s="150"/>
      <c r="AB427" s="150"/>
      <c r="AC427" s="150"/>
      <c r="AD427" s="150"/>
      <c r="AE427" s="150"/>
      <c r="AF427" s="150"/>
      <c r="AG427" s="150" t="s">
        <v>264</v>
      </c>
      <c r="AH427" s="150">
        <v>0</v>
      </c>
      <c r="AI427" s="150"/>
      <c r="AJ427" s="150"/>
      <c r="AK427" s="150"/>
      <c r="AL427" s="150"/>
      <c r="AM427" s="150"/>
      <c r="AN427" s="150"/>
      <c r="AO427" s="150"/>
      <c r="AP427" s="150"/>
      <c r="AQ427" s="150"/>
      <c r="AR427" s="150"/>
      <c r="AS427" s="150"/>
      <c r="AT427" s="150"/>
      <c r="AU427" s="150"/>
      <c r="AV427" s="150"/>
      <c r="AW427" s="150"/>
      <c r="AX427" s="150"/>
      <c r="AY427" s="150"/>
      <c r="AZ427" s="150"/>
      <c r="BA427" s="150"/>
      <c r="BB427" s="150"/>
      <c r="BC427" s="150"/>
      <c r="BD427" s="150"/>
      <c r="BE427" s="150"/>
      <c r="BF427" s="150"/>
      <c r="BG427" s="150"/>
      <c r="BH427" s="150"/>
    </row>
    <row r="428" spans="1:60" outlineLevel="1" x14ac:dyDescent="0.2">
      <c r="A428" s="157"/>
      <c r="B428" s="158"/>
      <c r="C428" s="201" t="s">
        <v>712</v>
      </c>
      <c r="D428" s="190"/>
      <c r="E428" s="191">
        <v>7.56</v>
      </c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50"/>
      <c r="Y428" s="150"/>
      <c r="Z428" s="150"/>
      <c r="AA428" s="150"/>
      <c r="AB428" s="150"/>
      <c r="AC428" s="150"/>
      <c r="AD428" s="150"/>
      <c r="AE428" s="150"/>
      <c r="AF428" s="150"/>
      <c r="AG428" s="150" t="s">
        <v>264</v>
      </c>
      <c r="AH428" s="150">
        <v>0</v>
      </c>
      <c r="AI428" s="150"/>
      <c r="AJ428" s="150"/>
      <c r="AK428" s="150"/>
      <c r="AL428" s="150"/>
      <c r="AM428" s="150"/>
      <c r="AN428" s="150"/>
      <c r="AO428" s="150"/>
      <c r="AP428" s="150"/>
      <c r="AQ428" s="150"/>
      <c r="AR428" s="150"/>
      <c r="AS428" s="150"/>
      <c r="AT428" s="150"/>
      <c r="AU428" s="150"/>
      <c r="AV428" s="150"/>
      <c r="AW428" s="150"/>
      <c r="AX428" s="150"/>
      <c r="AY428" s="150"/>
      <c r="AZ428" s="150"/>
      <c r="BA428" s="150"/>
      <c r="BB428" s="150"/>
      <c r="BC428" s="150"/>
      <c r="BD428" s="150"/>
      <c r="BE428" s="150"/>
      <c r="BF428" s="150"/>
      <c r="BG428" s="150"/>
      <c r="BH428" s="150"/>
    </row>
    <row r="429" spans="1:60" outlineLevel="1" x14ac:dyDescent="0.2">
      <c r="A429" s="157"/>
      <c r="B429" s="158"/>
      <c r="C429" s="201" t="s">
        <v>713</v>
      </c>
      <c r="D429" s="190"/>
      <c r="E429" s="191">
        <v>8.5050000000000008</v>
      </c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50"/>
      <c r="Y429" s="150"/>
      <c r="Z429" s="150"/>
      <c r="AA429" s="150"/>
      <c r="AB429" s="150"/>
      <c r="AC429" s="150"/>
      <c r="AD429" s="150"/>
      <c r="AE429" s="150"/>
      <c r="AF429" s="150"/>
      <c r="AG429" s="150" t="s">
        <v>264</v>
      </c>
      <c r="AH429" s="150">
        <v>0</v>
      </c>
      <c r="AI429" s="150"/>
      <c r="AJ429" s="150"/>
      <c r="AK429" s="150"/>
      <c r="AL429" s="150"/>
      <c r="AM429" s="150"/>
      <c r="AN429" s="150"/>
      <c r="AO429" s="150"/>
      <c r="AP429" s="150"/>
      <c r="AQ429" s="150"/>
      <c r="AR429" s="150"/>
      <c r="AS429" s="150"/>
      <c r="AT429" s="150"/>
      <c r="AU429" s="150"/>
      <c r="AV429" s="150"/>
      <c r="AW429" s="150"/>
      <c r="AX429" s="150"/>
      <c r="AY429" s="150"/>
      <c r="AZ429" s="150"/>
      <c r="BA429" s="150"/>
      <c r="BB429" s="150"/>
      <c r="BC429" s="150"/>
      <c r="BD429" s="150"/>
      <c r="BE429" s="150"/>
      <c r="BF429" s="150"/>
      <c r="BG429" s="150"/>
      <c r="BH429" s="150"/>
    </row>
    <row r="430" spans="1:60" outlineLevel="1" x14ac:dyDescent="0.2">
      <c r="A430" s="157"/>
      <c r="B430" s="158"/>
      <c r="C430" s="201" t="s">
        <v>714</v>
      </c>
      <c r="D430" s="190"/>
      <c r="E430" s="191">
        <v>7.56</v>
      </c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50"/>
      <c r="Y430" s="150"/>
      <c r="Z430" s="150"/>
      <c r="AA430" s="150"/>
      <c r="AB430" s="150"/>
      <c r="AC430" s="150"/>
      <c r="AD430" s="150"/>
      <c r="AE430" s="150"/>
      <c r="AF430" s="150"/>
      <c r="AG430" s="150" t="s">
        <v>264</v>
      </c>
      <c r="AH430" s="150">
        <v>0</v>
      </c>
      <c r="AI430" s="150"/>
      <c r="AJ430" s="150"/>
      <c r="AK430" s="150"/>
      <c r="AL430" s="150"/>
      <c r="AM430" s="150"/>
      <c r="AN430" s="150"/>
      <c r="AO430" s="150"/>
      <c r="AP430" s="150"/>
      <c r="AQ430" s="150"/>
      <c r="AR430" s="150"/>
      <c r="AS430" s="150"/>
      <c r="AT430" s="150"/>
      <c r="AU430" s="150"/>
      <c r="AV430" s="150"/>
      <c r="AW430" s="150"/>
      <c r="AX430" s="150"/>
      <c r="AY430" s="150"/>
      <c r="AZ430" s="150"/>
      <c r="BA430" s="150"/>
      <c r="BB430" s="150"/>
      <c r="BC430" s="150"/>
      <c r="BD430" s="150"/>
      <c r="BE430" s="150"/>
      <c r="BF430" s="150"/>
      <c r="BG430" s="150"/>
      <c r="BH430" s="150"/>
    </row>
    <row r="431" spans="1:60" outlineLevel="1" x14ac:dyDescent="0.2">
      <c r="A431" s="157"/>
      <c r="B431" s="158"/>
      <c r="C431" s="201" t="s">
        <v>715</v>
      </c>
      <c r="D431" s="190"/>
      <c r="E431" s="191">
        <v>5.085</v>
      </c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50"/>
      <c r="Y431" s="150"/>
      <c r="Z431" s="150"/>
      <c r="AA431" s="150"/>
      <c r="AB431" s="150"/>
      <c r="AC431" s="150"/>
      <c r="AD431" s="150"/>
      <c r="AE431" s="150"/>
      <c r="AF431" s="150"/>
      <c r="AG431" s="150" t="s">
        <v>264</v>
      </c>
      <c r="AH431" s="150">
        <v>0</v>
      </c>
      <c r="AI431" s="150"/>
      <c r="AJ431" s="150"/>
      <c r="AK431" s="150"/>
      <c r="AL431" s="150"/>
      <c r="AM431" s="150"/>
      <c r="AN431" s="150"/>
      <c r="AO431" s="150"/>
      <c r="AP431" s="150"/>
      <c r="AQ431" s="150"/>
      <c r="AR431" s="150"/>
      <c r="AS431" s="150"/>
      <c r="AT431" s="150"/>
      <c r="AU431" s="150"/>
      <c r="AV431" s="150"/>
      <c r="AW431" s="150"/>
      <c r="AX431" s="150"/>
      <c r="AY431" s="150"/>
      <c r="AZ431" s="150"/>
      <c r="BA431" s="150"/>
      <c r="BB431" s="150"/>
      <c r="BC431" s="150"/>
      <c r="BD431" s="150"/>
      <c r="BE431" s="150"/>
      <c r="BF431" s="150"/>
      <c r="BG431" s="150"/>
      <c r="BH431" s="150"/>
    </row>
    <row r="432" spans="1:60" outlineLevel="1" x14ac:dyDescent="0.2">
      <c r="A432" s="157"/>
      <c r="B432" s="158"/>
      <c r="C432" s="201" t="s">
        <v>716</v>
      </c>
      <c r="D432" s="190"/>
      <c r="E432" s="191">
        <v>6.84</v>
      </c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50"/>
      <c r="Y432" s="150"/>
      <c r="Z432" s="150"/>
      <c r="AA432" s="150"/>
      <c r="AB432" s="150"/>
      <c r="AC432" s="150"/>
      <c r="AD432" s="150"/>
      <c r="AE432" s="150"/>
      <c r="AF432" s="150"/>
      <c r="AG432" s="150" t="s">
        <v>264</v>
      </c>
      <c r="AH432" s="150">
        <v>0</v>
      </c>
      <c r="AI432" s="150"/>
      <c r="AJ432" s="150"/>
      <c r="AK432" s="150"/>
      <c r="AL432" s="150"/>
      <c r="AM432" s="150"/>
      <c r="AN432" s="150"/>
      <c r="AO432" s="150"/>
      <c r="AP432" s="150"/>
      <c r="AQ432" s="150"/>
      <c r="AR432" s="150"/>
      <c r="AS432" s="150"/>
      <c r="AT432" s="150"/>
      <c r="AU432" s="150"/>
      <c r="AV432" s="150"/>
      <c r="AW432" s="150"/>
      <c r="AX432" s="150"/>
      <c r="AY432" s="150"/>
      <c r="AZ432" s="150"/>
      <c r="BA432" s="150"/>
      <c r="BB432" s="150"/>
      <c r="BC432" s="150"/>
      <c r="BD432" s="150"/>
      <c r="BE432" s="150"/>
      <c r="BF432" s="150"/>
      <c r="BG432" s="150"/>
      <c r="BH432" s="150"/>
    </row>
    <row r="433" spans="1:60" outlineLevel="1" x14ac:dyDescent="0.2">
      <c r="A433" s="157"/>
      <c r="B433" s="158"/>
      <c r="C433" s="201" t="s">
        <v>717</v>
      </c>
      <c r="D433" s="190"/>
      <c r="E433" s="191">
        <v>4.6500000000000004</v>
      </c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50"/>
      <c r="Y433" s="150"/>
      <c r="Z433" s="150"/>
      <c r="AA433" s="150"/>
      <c r="AB433" s="150"/>
      <c r="AC433" s="150"/>
      <c r="AD433" s="150"/>
      <c r="AE433" s="150"/>
      <c r="AF433" s="150"/>
      <c r="AG433" s="150" t="s">
        <v>264</v>
      </c>
      <c r="AH433" s="150">
        <v>0</v>
      </c>
      <c r="AI433" s="150"/>
      <c r="AJ433" s="150"/>
      <c r="AK433" s="150"/>
      <c r="AL433" s="150"/>
      <c r="AM433" s="150"/>
      <c r="AN433" s="150"/>
      <c r="AO433" s="150"/>
      <c r="AP433" s="150"/>
      <c r="AQ433" s="150"/>
      <c r="AR433" s="150"/>
      <c r="AS433" s="150"/>
      <c r="AT433" s="150"/>
      <c r="AU433" s="150"/>
      <c r="AV433" s="150"/>
      <c r="AW433" s="150"/>
      <c r="AX433" s="150"/>
      <c r="AY433" s="150"/>
      <c r="AZ433" s="150"/>
      <c r="BA433" s="150"/>
      <c r="BB433" s="150"/>
      <c r="BC433" s="150"/>
      <c r="BD433" s="150"/>
      <c r="BE433" s="150"/>
      <c r="BF433" s="150"/>
      <c r="BG433" s="150"/>
      <c r="BH433" s="150"/>
    </row>
    <row r="434" spans="1:60" outlineLevel="1" x14ac:dyDescent="0.2">
      <c r="A434" s="157"/>
      <c r="B434" s="158"/>
      <c r="C434" s="201" t="s">
        <v>718</v>
      </c>
      <c r="D434" s="190"/>
      <c r="E434" s="191">
        <v>4.6500000000000004</v>
      </c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50"/>
      <c r="Y434" s="150"/>
      <c r="Z434" s="150"/>
      <c r="AA434" s="150"/>
      <c r="AB434" s="150"/>
      <c r="AC434" s="150"/>
      <c r="AD434" s="150"/>
      <c r="AE434" s="150"/>
      <c r="AF434" s="150"/>
      <c r="AG434" s="150" t="s">
        <v>264</v>
      </c>
      <c r="AH434" s="150">
        <v>0</v>
      </c>
      <c r="AI434" s="150"/>
      <c r="AJ434" s="150"/>
      <c r="AK434" s="150"/>
      <c r="AL434" s="150"/>
      <c r="AM434" s="150"/>
      <c r="AN434" s="150"/>
      <c r="AO434" s="150"/>
      <c r="AP434" s="150"/>
      <c r="AQ434" s="150"/>
      <c r="AR434" s="150"/>
      <c r="AS434" s="150"/>
      <c r="AT434" s="150"/>
      <c r="AU434" s="150"/>
      <c r="AV434" s="150"/>
      <c r="AW434" s="150"/>
      <c r="AX434" s="150"/>
      <c r="AY434" s="150"/>
      <c r="AZ434" s="150"/>
      <c r="BA434" s="150"/>
      <c r="BB434" s="150"/>
      <c r="BC434" s="150"/>
      <c r="BD434" s="150"/>
      <c r="BE434" s="150"/>
      <c r="BF434" s="150"/>
      <c r="BG434" s="150"/>
      <c r="BH434" s="150"/>
    </row>
    <row r="435" spans="1:60" ht="22.5" outlineLevel="1" x14ac:dyDescent="0.2">
      <c r="A435" s="157"/>
      <c r="B435" s="158"/>
      <c r="C435" s="201" t="s">
        <v>719</v>
      </c>
      <c r="D435" s="190"/>
      <c r="E435" s="191">
        <v>26.734999999999999</v>
      </c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50"/>
      <c r="Y435" s="150"/>
      <c r="Z435" s="150"/>
      <c r="AA435" s="150"/>
      <c r="AB435" s="150"/>
      <c r="AC435" s="150"/>
      <c r="AD435" s="150"/>
      <c r="AE435" s="150"/>
      <c r="AF435" s="150"/>
      <c r="AG435" s="150" t="s">
        <v>264</v>
      </c>
      <c r="AH435" s="150">
        <v>0</v>
      </c>
      <c r="AI435" s="150"/>
      <c r="AJ435" s="150"/>
      <c r="AK435" s="150"/>
      <c r="AL435" s="150"/>
      <c r="AM435" s="150"/>
      <c r="AN435" s="150"/>
      <c r="AO435" s="150"/>
      <c r="AP435" s="150"/>
      <c r="AQ435" s="150"/>
      <c r="AR435" s="150"/>
      <c r="AS435" s="150"/>
      <c r="AT435" s="150"/>
      <c r="AU435" s="150"/>
      <c r="AV435" s="150"/>
      <c r="AW435" s="150"/>
      <c r="AX435" s="150"/>
      <c r="AY435" s="150"/>
      <c r="AZ435" s="150"/>
      <c r="BA435" s="150"/>
      <c r="BB435" s="150"/>
      <c r="BC435" s="150"/>
      <c r="BD435" s="150"/>
      <c r="BE435" s="150"/>
      <c r="BF435" s="150"/>
      <c r="BG435" s="150"/>
      <c r="BH435" s="150"/>
    </row>
    <row r="436" spans="1:60" outlineLevel="1" x14ac:dyDescent="0.2">
      <c r="A436" s="157"/>
      <c r="B436" s="158"/>
      <c r="C436" s="205" t="s">
        <v>404</v>
      </c>
      <c r="D436" s="196"/>
      <c r="E436" s="197">
        <v>532.43499999999995</v>
      </c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50"/>
      <c r="Y436" s="150"/>
      <c r="Z436" s="150"/>
      <c r="AA436" s="150"/>
      <c r="AB436" s="150"/>
      <c r="AC436" s="150"/>
      <c r="AD436" s="150"/>
      <c r="AE436" s="150"/>
      <c r="AF436" s="150"/>
      <c r="AG436" s="150" t="s">
        <v>264</v>
      </c>
      <c r="AH436" s="150">
        <v>1</v>
      </c>
      <c r="AI436" s="150"/>
      <c r="AJ436" s="150"/>
      <c r="AK436" s="150"/>
      <c r="AL436" s="150"/>
      <c r="AM436" s="150"/>
      <c r="AN436" s="150"/>
      <c r="AO436" s="150"/>
      <c r="AP436" s="150"/>
      <c r="AQ436" s="150"/>
      <c r="AR436" s="150"/>
      <c r="AS436" s="150"/>
      <c r="AT436" s="150"/>
      <c r="AU436" s="150"/>
      <c r="AV436" s="150"/>
      <c r="AW436" s="150"/>
      <c r="AX436" s="150"/>
      <c r="AY436" s="150"/>
      <c r="AZ436" s="150"/>
      <c r="BA436" s="150"/>
      <c r="BB436" s="150"/>
      <c r="BC436" s="150"/>
      <c r="BD436" s="150"/>
      <c r="BE436" s="150"/>
      <c r="BF436" s="150"/>
      <c r="BG436" s="150"/>
      <c r="BH436" s="150"/>
    </row>
    <row r="437" spans="1:60" outlineLevel="1" x14ac:dyDescent="0.2">
      <c r="A437" s="157"/>
      <c r="B437" s="158"/>
      <c r="C437" s="201" t="s">
        <v>720</v>
      </c>
      <c r="D437" s="190"/>
      <c r="E437" s="191">
        <v>26.621749999999999</v>
      </c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50"/>
      <c r="Y437" s="150"/>
      <c r="Z437" s="150"/>
      <c r="AA437" s="150"/>
      <c r="AB437" s="150"/>
      <c r="AC437" s="150"/>
      <c r="AD437" s="150"/>
      <c r="AE437" s="150"/>
      <c r="AF437" s="150"/>
      <c r="AG437" s="150" t="s">
        <v>264</v>
      </c>
      <c r="AH437" s="150">
        <v>0</v>
      </c>
      <c r="AI437" s="150"/>
      <c r="AJ437" s="150"/>
      <c r="AK437" s="150"/>
      <c r="AL437" s="150"/>
      <c r="AM437" s="150"/>
      <c r="AN437" s="150"/>
      <c r="AO437" s="150"/>
      <c r="AP437" s="150"/>
      <c r="AQ437" s="150"/>
      <c r="AR437" s="150"/>
      <c r="AS437" s="150"/>
      <c r="AT437" s="150"/>
      <c r="AU437" s="150"/>
      <c r="AV437" s="150"/>
      <c r="AW437" s="150"/>
      <c r="AX437" s="150"/>
      <c r="AY437" s="150"/>
      <c r="AZ437" s="150"/>
      <c r="BA437" s="150"/>
      <c r="BB437" s="150"/>
      <c r="BC437" s="150"/>
      <c r="BD437" s="150"/>
      <c r="BE437" s="150"/>
      <c r="BF437" s="150"/>
      <c r="BG437" s="150"/>
      <c r="BH437" s="150"/>
    </row>
    <row r="438" spans="1:60" ht="33.75" outlineLevel="1" x14ac:dyDescent="0.2">
      <c r="A438" s="169">
        <v>93</v>
      </c>
      <c r="B438" s="170" t="s">
        <v>721</v>
      </c>
      <c r="C438" s="186" t="s">
        <v>722</v>
      </c>
      <c r="D438" s="171" t="s">
        <v>285</v>
      </c>
      <c r="E438" s="172">
        <v>141.81</v>
      </c>
      <c r="F438" s="173"/>
      <c r="G438" s="174">
        <f>ROUND(E438*F438,2)</f>
        <v>0</v>
      </c>
      <c r="H438" s="173"/>
      <c r="I438" s="174">
        <f>ROUND(E438*H438,2)</f>
        <v>0</v>
      </c>
      <c r="J438" s="173"/>
      <c r="K438" s="174">
        <f>ROUND(E438*J438,2)</f>
        <v>0</v>
      </c>
      <c r="L438" s="174">
        <v>21</v>
      </c>
      <c r="M438" s="174">
        <f>G438*(1+L438/100)</f>
        <v>0</v>
      </c>
      <c r="N438" s="174">
        <v>0</v>
      </c>
      <c r="O438" s="174">
        <f>ROUND(E438*N438,2)</f>
        <v>0</v>
      </c>
      <c r="P438" s="174">
        <v>0</v>
      </c>
      <c r="Q438" s="174">
        <f>ROUND(E438*P438,2)</f>
        <v>0</v>
      </c>
      <c r="R438" s="174"/>
      <c r="S438" s="174" t="s">
        <v>217</v>
      </c>
      <c r="T438" s="175" t="s">
        <v>218</v>
      </c>
      <c r="U438" s="160">
        <v>0</v>
      </c>
      <c r="V438" s="160">
        <f>ROUND(E438*U438,2)</f>
        <v>0</v>
      </c>
      <c r="W438" s="160"/>
      <c r="X438" s="150"/>
      <c r="Y438" s="150"/>
      <c r="Z438" s="150"/>
      <c r="AA438" s="150"/>
      <c r="AB438" s="150"/>
      <c r="AC438" s="150"/>
      <c r="AD438" s="150"/>
      <c r="AE438" s="150"/>
      <c r="AF438" s="150"/>
      <c r="AG438" s="150" t="s">
        <v>279</v>
      </c>
      <c r="AH438" s="150"/>
      <c r="AI438" s="150"/>
      <c r="AJ438" s="150"/>
      <c r="AK438" s="150"/>
      <c r="AL438" s="150"/>
      <c r="AM438" s="150"/>
      <c r="AN438" s="150"/>
      <c r="AO438" s="150"/>
      <c r="AP438" s="150"/>
      <c r="AQ438" s="150"/>
      <c r="AR438" s="150"/>
      <c r="AS438" s="150"/>
      <c r="AT438" s="150"/>
      <c r="AU438" s="150"/>
      <c r="AV438" s="150"/>
      <c r="AW438" s="150"/>
      <c r="AX438" s="150"/>
      <c r="AY438" s="150"/>
      <c r="AZ438" s="150"/>
      <c r="BA438" s="150"/>
      <c r="BB438" s="150"/>
      <c r="BC438" s="150"/>
      <c r="BD438" s="150"/>
      <c r="BE438" s="150"/>
      <c r="BF438" s="150"/>
      <c r="BG438" s="150"/>
      <c r="BH438" s="150"/>
    </row>
    <row r="439" spans="1:60" outlineLevel="1" x14ac:dyDescent="0.2">
      <c r="A439" s="157"/>
      <c r="B439" s="158"/>
      <c r="C439" s="201" t="s">
        <v>598</v>
      </c>
      <c r="D439" s="190"/>
      <c r="E439" s="191">
        <v>39.06</v>
      </c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50"/>
      <c r="Y439" s="150"/>
      <c r="Z439" s="150"/>
      <c r="AA439" s="150"/>
      <c r="AB439" s="150"/>
      <c r="AC439" s="150"/>
      <c r="AD439" s="150"/>
      <c r="AE439" s="150"/>
      <c r="AF439" s="150"/>
      <c r="AG439" s="150" t="s">
        <v>264</v>
      </c>
      <c r="AH439" s="150">
        <v>0</v>
      </c>
      <c r="AI439" s="150"/>
      <c r="AJ439" s="150"/>
      <c r="AK439" s="150"/>
      <c r="AL439" s="150"/>
      <c r="AM439" s="150"/>
      <c r="AN439" s="150"/>
      <c r="AO439" s="150"/>
      <c r="AP439" s="150"/>
      <c r="AQ439" s="150"/>
      <c r="AR439" s="150"/>
      <c r="AS439" s="150"/>
      <c r="AT439" s="150"/>
      <c r="AU439" s="150"/>
      <c r="AV439" s="150"/>
      <c r="AW439" s="150"/>
      <c r="AX439" s="150"/>
      <c r="AY439" s="150"/>
      <c r="AZ439" s="150"/>
      <c r="BA439" s="150"/>
      <c r="BB439" s="150"/>
      <c r="BC439" s="150"/>
      <c r="BD439" s="150"/>
      <c r="BE439" s="150"/>
      <c r="BF439" s="150"/>
      <c r="BG439" s="150"/>
      <c r="BH439" s="150"/>
    </row>
    <row r="440" spans="1:60" outlineLevel="1" x14ac:dyDescent="0.2">
      <c r="A440" s="157"/>
      <c r="B440" s="158"/>
      <c r="C440" s="201" t="s">
        <v>599</v>
      </c>
      <c r="D440" s="190"/>
      <c r="E440" s="191">
        <v>18</v>
      </c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50"/>
      <c r="Y440" s="150"/>
      <c r="Z440" s="150"/>
      <c r="AA440" s="150"/>
      <c r="AB440" s="150"/>
      <c r="AC440" s="150"/>
      <c r="AD440" s="150"/>
      <c r="AE440" s="150"/>
      <c r="AF440" s="150"/>
      <c r="AG440" s="150" t="s">
        <v>264</v>
      </c>
      <c r="AH440" s="150">
        <v>0</v>
      </c>
      <c r="AI440" s="150"/>
      <c r="AJ440" s="150"/>
      <c r="AK440" s="150"/>
      <c r="AL440" s="150"/>
      <c r="AM440" s="150"/>
      <c r="AN440" s="150"/>
      <c r="AO440" s="150"/>
      <c r="AP440" s="150"/>
      <c r="AQ440" s="150"/>
      <c r="AR440" s="150"/>
      <c r="AS440" s="150"/>
      <c r="AT440" s="150"/>
      <c r="AU440" s="150"/>
      <c r="AV440" s="150"/>
      <c r="AW440" s="150"/>
      <c r="AX440" s="150"/>
      <c r="AY440" s="150"/>
      <c r="AZ440" s="150"/>
      <c r="BA440" s="150"/>
      <c r="BB440" s="150"/>
      <c r="BC440" s="150"/>
      <c r="BD440" s="150"/>
      <c r="BE440" s="150"/>
      <c r="BF440" s="150"/>
      <c r="BG440" s="150"/>
      <c r="BH440" s="150"/>
    </row>
    <row r="441" spans="1:60" outlineLevel="1" x14ac:dyDescent="0.2">
      <c r="A441" s="157"/>
      <c r="B441" s="158"/>
      <c r="C441" s="201" t="s">
        <v>600</v>
      </c>
      <c r="D441" s="190"/>
      <c r="E441" s="191">
        <v>18</v>
      </c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50"/>
      <c r="Y441" s="150"/>
      <c r="Z441" s="150"/>
      <c r="AA441" s="150"/>
      <c r="AB441" s="150"/>
      <c r="AC441" s="150"/>
      <c r="AD441" s="150"/>
      <c r="AE441" s="150"/>
      <c r="AF441" s="150"/>
      <c r="AG441" s="150" t="s">
        <v>264</v>
      </c>
      <c r="AH441" s="150">
        <v>0</v>
      </c>
      <c r="AI441" s="150"/>
      <c r="AJ441" s="150"/>
      <c r="AK441" s="150"/>
      <c r="AL441" s="150"/>
      <c r="AM441" s="150"/>
      <c r="AN441" s="150"/>
      <c r="AO441" s="150"/>
      <c r="AP441" s="150"/>
      <c r="AQ441" s="150"/>
      <c r="AR441" s="150"/>
      <c r="AS441" s="150"/>
      <c r="AT441" s="150"/>
      <c r="AU441" s="150"/>
      <c r="AV441" s="150"/>
      <c r="AW441" s="150"/>
      <c r="AX441" s="150"/>
      <c r="AY441" s="150"/>
      <c r="AZ441" s="150"/>
      <c r="BA441" s="150"/>
      <c r="BB441" s="150"/>
      <c r="BC441" s="150"/>
      <c r="BD441" s="150"/>
      <c r="BE441" s="150"/>
      <c r="BF441" s="150"/>
      <c r="BG441" s="150"/>
      <c r="BH441" s="150"/>
    </row>
    <row r="442" spans="1:60" outlineLevel="1" x14ac:dyDescent="0.2">
      <c r="A442" s="157"/>
      <c r="B442" s="158"/>
      <c r="C442" s="201" t="s">
        <v>601</v>
      </c>
      <c r="D442" s="190"/>
      <c r="E442" s="191">
        <v>36</v>
      </c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50"/>
      <c r="Y442" s="150"/>
      <c r="Z442" s="150"/>
      <c r="AA442" s="150"/>
      <c r="AB442" s="150"/>
      <c r="AC442" s="150"/>
      <c r="AD442" s="150"/>
      <c r="AE442" s="150"/>
      <c r="AF442" s="150"/>
      <c r="AG442" s="150" t="s">
        <v>264</v>
      </c>
      <c r="AH442" s="150">
        <v>0</v>
      </c>
      <c r="AI442" s="150"/>
      <c r="AJ442" s="150"/>
      <c r="AK442" s="150"/>
      <c r="AL442" s="150"/>
      <c r="AM442" s="150"/>
      <c r="AN442" s="150"/>
      <c r="AO442" s="150"/>
      <c r="AP442" s="150"/>
      <c r="AQ442" s="150"/>
      <c r="AR442" s="150"/>
      <c r="AS442" s="150"/>
      <c r="AT442" s="150"/>
      <c r="AU442" s="150"/>
      <c r="AV442" s="150"/>
      <c r="AW442" s="150"/>
      <c r="AX442" s="150"/>
      <c r="AY442" s="150"/>
      <c r="AZ442" s="150"/>
      <c r="BA442" s="150"/>
      <c r="BB442" s="150"/>
      <c r="BC442" s="150"/>
      <c r="BD442" s="150"/>
      <c r="BE442" s="150"/>
      <c r="BF442" s="150"/>
      <c r="BG442" s="150"/>
      <c r="BH442" s="150"/>
    </row>
    <row r="443" spans="1:60" outlineLevel="1" x14ac:dyDescent="0.2">
      <c r="A443" s="157"/>
      <c r="B443" s="158"/>
      <c r="C443" s="201" t="s">
        <v>602</v>
      </c>
      <c r="D443" s="190"/>
      <c r="E443" s="191">
        <v>30.75</v>
      </c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50"/>
      <c r="Y443" s="150"/>
      <c r="Z443" s="150"/>
      <c r="AA443" s="150"/>
      <c r="AB443" s="150"/>
      <c r="AC443" s="150"/>
      <c r="AD443" s="150"/>
      <c r="AE443" s="150"/>
      <c r="AF443" s="150"/>
      <c r="AG443" s="150" t="s">
        <v>264</v>
      </c>
      <c r="AH443" s="150">
        <v>0</v>
      </c>
      <c r="AI443" s="150"/>
      <c r="AJ443" s="150"/>
      <c r="AK443" s="150"/>
      <c r="AL443" s="150"/>
      <c r="AM443" s="150"/>
      <c r="AN443" s="150"/>
      <c r="AO443" s="150"/>
      <c r="AP443" s="150"/>
      <c r="AQ443" s="150"/>
      <c r="AR443" s="150"/>
      <c r="AS443" s="150"/>
      <c r="AT443" s="150"/>
      <c r="AU443" s="150"/>
      <c r="AV443" s="150"/>
      <c r="AW443" s="150"/>
      <c r="AX443" s="150"/>
      <c r="AY443" s="150"/>
      <c r="AZ443" s="150"/>
      <c r="BA443" s="150"/>
      <c r="BB443" s="150"/>
      <c r="BC443" s="150"/>
      <c r="BD443" s="150"/>
      <c r="BE443" s="150"/>
      <c r="BF443" s="150"/>
      <c r="BG443" s="150"/>
      <c r="BH443" s="150"/>
    </row>
    <row r="444" spans="1:60" ht="33.75" outlineLevel="1" x14ac:dyDescent="0.2">
      <c r="A444" s="169">
        <v>94</v>
      </c>
      <c r="B444" s="170" t="s">
        <v>723</v>
      </c>
      <c r="C444" s="186" t="s">
        <v>724</v>
      </c>
      <c r="D444" s="171" t="s">
        <v>285</v>
      </c>
      <c r="E444" s="172">
        <v>1.68</v>
      </c>
      <c r="F444" s="173"/>
      <c r="G444" s="174">
        <f>ROUND(E444*F444,2)</f>
        <v>0</v>
      </c>
      <c r="H444" s="173"/>
      <c r="I444" s="174">
        <f>ROUND(E444*H444,2)</f>
        <v>0</v>
      </c>
      <c r="J444" s="173"/>
      <c r="K444" s="174">
        <f>ROUND(E444*J444,2)</f>
        <v>0</v>
      </c>
      <c r="L444" s="174">
        <v>21</v>
      </c>
      <c r="M444" s="174">
        <f>G444*(1+L444/100)</f>
        <v>0</v>
      </c>
      <c r="N444" s="174">
        <v>0</v>
      </c>
      <c r="O444" s="174">
        <f>ROUND(E444*N444,2)</f>
        <v>0</v>
      </c>
      <c r="P444" s="174">
        <v>0</v>
      </c>
      <c r="Q444" s="174">
        <f>ROUND(E444*P444,2)</f>
        <v>0</v>
      </c>
      <c r="R444" s="174"/>
      <c r="S444" s="174" t="s">
        <v>217</v>
      </c>
      <c r="T444" s="175" t="s">
        <v>218</v>
      </c>
      <c r="U444" s="160">
        <v>0</v>
      </c>
      <c r="V444" s="160">
        <f>ROUND(E444*U444,2)</f>
        <v>0</v>
      </c>
      <c r="W444" s="160"/>
      <c r="X444" s="150"/>
      <c r="Y444" s="150"/>
      <c r="Z444" s="150"/>
      <c r="AA444" s="150"/>
      <c r="AB444" s="150"/>
      <c r="AC444" s="150"/>
      <c r="AD444" s="150"/>
      <c r="AE444" s="150"/>
      <c r="AF444" s="150"/>
      <c r="AG444" s="150" t="s">
        <v>262</v>
      </c>
      <c r="AH444" s="150"/>
      <c r="AI444" s="150"/>
      <c r="AJ444" s="150"/>
      <c r="AK444" s="150"/>
      <c r="AL444" s="150"/>
      <c r="AM444" s="150"/>
      <c r="AN444" s="150"/>
      <c r="AO444" s="150"/>
      <c r="AP444" s="150"/>
      <c r="AQ444" s="150"/>
      <c r="AR444" s="150"/>
      <c r="AS444" s="150"/>
      <c r="AT444" s="150"/>
      <c r="AU444" s="150"/>
      <c r="AV444" s="150"/>
      <c r="AW444" s="150"/>
      <c r="AX444" s="150"/>
      <c r="AY444" s="150"/>
      <c r="AZ444" s="150"/>
      <c r="BA444" s="150"/>
      <c r="BB444" s="150"/>
      <c r="BC444" s="150"/>
      <c r="BD444" s="150"/>
      <c r="BE444" s="150"/>
      <c r="BF444" s="150"/>
      <c r="BG444" s="150"/>
      <c r="BH444" s="150"/>
    </row>
    <row r="445" spans="1:60" outlineLevel="1" x14ac:dyDescent="0.2">
      <c r="A445" s="157"/>
      <c r="B445" s="158"/>
      <c r="C445" s="201" t="s">
        <v>725</v>
      </c>
      <c r="D445" s="190"/>
      <c r="E445" s="191">
        <v>1.68</v>
      </c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50"/>
      <c r="Y445" s="150"/>
      <c r="Z445" s="150"/>
      <c r="AA445" s="150"/>
      <c r="AB445" s="150"/>
      <c r="AC445" s="150"/>
      <c r="AD445" s="150"/>
      <c r="AE445" s="150"/>
      <c r="AF445" s="150"/>
      <c r="AG445" s="150" t="s">
        <v>264</v>
      </c>
      <c r="AH445" s="150">
        <v>0</v>
      </c>
      <c r="AI445" s="150"/>
      <c r="AJ445" s="150"/>
      <c r="AK445" s="150"/>
      <c r="AL445" s="150"/>
      <c r="AM445" s="150"/>
      <c r="AN445" s="150"/>
      <c r="AO445" s="150"/>
      <c r="AP445" s="150"/>
      <c r="AQ445" s="150"/>
      <c r="AR445" s="150"/>
      <c r="AS445" s="150"/>
      <c r="AT445" s="150"/>
      <c r="AU445" s="150"/>
      <c r="AV445" s="150"/>
      <c r="AW445" s="150"/>
      <c r="AX445" s="150"/>
      <c r="AY445" s="150"/>
      <c r="AZ445" s="150"/>
      <c r="BA445" s="150"/>
      <c r="BB445" s="150"/>
      <c r="BC445" s="150"/>
      <c r="BD445" s="150"/>
      <c r="BE445" s="150"/>
      <c r="BF445" s="150"/>
      <c r="BG445" s="150"/>
      <c r="BH445" s="150"/>
    </row>
    <row r="446" spans="1:60" outlineLevel="1" x14ac:dyDescent="0.2">
      <c r="A446" s="169">
        <v>95</v>
      </c>
      <c r="B446" s="170" t="s">
        <v>726</v>
      </c>
      <c r="C446" s="186" t="s">
        <v>727</v>
      </c>
      <c r="D446" s="171" t="s">
        <v>291</v>
      </c>
      <c r="E446" s="172">
        <v>258.79000000000002</v>
      </c>
      <c r="F446" s="173"/>
      <c r="G446" s="174">
        <f>ROUND(E446*F446,2)</f>
        <v>0</v>
      </c>
      <c r="H446" s="173"/>
      <c r="I446" s="174">
        <f>ROUND(E446*H446,2)</f>
        <v>0</v>
      </c>
      <c r="J446" s="173"/>
      <c r="K446" s="174">
        <f>ROUND(E446*J446,2)</f>
        <v>0</v>
      </c>
      <c r="L446" s="174">
        <v>21</v>
      </c>
      <c r="M446" s="174">
        <f>G446*(1+L446/100)</f>
        <v>0</v>
      </c>
      <c r="N446" s="174">
        <v>0</v>
      </c>
      <c r="O446" s="174">
        <f>ROUND(E446*N446,2)</f>
        <v>0</v>
      </c>
      <c r="P446" s="174">
        <v>0</v>
      </c>
      <c r="Q446" s="174">
        <f>ROUND(E446*P446,2)</f>
        <v>0</v>
      </c>
      <c r="R446" s="174"/>
      <c r="S446" s="174" t="s">
        <v>217</v>
      </c>
      <c r="T446" s="175" t="s">
        <v>218</v>
      </c>
      <c r="U446" s="160">
        <v>0</v>
      </c>
      <c r="V446" s="160">
        <f>ROUND(E446*U446,2)</f>
        <v>0</v>
      </c>
      <c r="W446" s="160"/>
      <c r="X446" s="150"/>
      <c r="Y446" s="150"/>
      <c r="Z446" s="150"/>
      <c r="AA446" s="150"/>
      <c r="AB446" s="150"/>
      <c r="AC446" s="150"/>
      <c r="AD446" s="150"/>
      <c r="AE446" s="150"/>
      <c r="AF446" s="150"/>
      <c r="AG446" s="150" t="s">
        <v>262</v>
      </c>
      <c r="AH446" s="150"/>
      <c r="AI446" s="150"/>
      <c r="AJ446" s="150"/>
      <c r="AK446" s="150"/>
      <c r="AL446" s="150"/>
      <c r="AM446" s="150"/>
      <c r="AN446" s="150"/>
      <c r="AO446" s="150"/>
      <c r="AP446" s="150"/>
      <c r="AQ446" s="150"/>
      <c r="AR446" s="150"/>
      <c r="AS446" s="150"/>
      <c r="AT446" s="150"/>
      <c r="AU446" s="150"/>
      <c r="AV446" s="150"/>
      <c r="AW446" s="150"/>
      <c r="AX446" s="150"/>
      <c r="AY446" s="150"/>
      <c r="AZ446" s="150"/>
      <c r="BA446" s="150"/>
      <c r="BB446" s="150"/>
      <c r="BC446" s="150"/>
      <c r="BD446" s="150"/>
      <c r="BE446" s="150"/>
      <c r="BF446" s="150"/>
      <c r="BG446" s="150"/>
      <c r="BH446" s="150"/>
    </row>
    <row r="447" spans="1:60" ht="22.5" outlineLevel="1" x14ac:dyDescent="0.2">
      <c r="A447" s="157"/>
      <c r="B447" s="158"/>
      <c r="C447" s="201" t="s">
        <v>728</v>
      </c>
      <c r="D447" s="190"/>
      <c r="E447" s="191">
        <v>69.14</v>
      </c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50"/>
      <c r="Y447" s="150"/>
      <c r="Z447" s="150"/>
      <c r="AA447" s="150"/>
      <c r="AB447" s="150"/>
      <c r="AC447" s="150"/>
      <c r="AD447" s="150"/>
      <c r="AE447" s="150"/>
      <c r="AF447" s="150"/>
      <c r="AG447" s="150" t="s">
        <v>264</v>
      </c>
      <c r="AH447" s="150">
        <v>0</v>
      </c>
      <c r="AI447" s="150"/>
      <c r="AJ447" s="150"/>
      <c r="AK447" s="150"/>
      <c r="AL447" s="150"/>
      <c r="AM447" s="150"/>
      <c r="AN447" s="150"/>
      <c r="AO447" s="150"/>
      <c r="AP447" s="150"/>
      <c r="AQ447" s="150"/>
      <c r="AR447" s="150"/>
      <c r="AS447" s="150"/>
      <c r="AT447" s="150"/>
      <c r="AU447" s="150"/>
      <c r="AV447" s="150"/>
      <c r="AW447" s="150"/>
      <c r="AX447" s="150"/>
      <c r="AY447" s="150"/>
      <c r="AZ447" s="150"/>
      <c r="BA447" s="150"/>
      <c r="BB447" s="150"/>
      <c r="BC447" s="150"/>
      <c r="BD447" s="150"/>
      <c r="BE447" s="150"/>
      <c r="BF447" s="150"/>
      <c r="BG447" s="150"/>
      <c r="BH447" s="150"/>
    </row>
    <row r="448" spans="1:60" ht="33.75" outlineLevel="1" x14ac:dyDescent="0.2">
      <c r="A448" s="157"/>
      <c r="B448" s="158"/>
      <c r="C448" s="201" t="s">
        <v>729</v>
      </c>
      <c r="D448" s="190"/>
      <c r="E448" s="191">
        <v>69.650000000000006</v>
      </c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50"/>
      <c r="Y448" s="150"/>
      <c r="Z448" s="150"/>
      <c r="AA448" s="150"/>
      <c r="AB448" s="150"/>
      <c r="AC448" s="150"/>
      <c r="AD448" s="150"/>
      <c r="AE448" s="150"/>
      <c r="AF448" s="150"/>
      <c r="AG448" s="150" t="s">
        <v>264</v>
      </c>
      <c r="AH448" s="150">
        <v>0</v>
      </c>
      <c r="AI448" s="150"/>
      <c r="AJ448" s="150"/>
      <c r="AK448" s="150"/>
      <c r="AL448" s="150"/>
      <c r="AM448" s="150"/>
      <c r="AN448" s="150"/>
      <c r="AO448" s="150"/>
      <c r="AP448" s="150"/>
      <c r="AQ448" s="150"/>
      <c r="AR448" s="150"/>
      <c r="AS448" s="150"/>
      <c r="AT448" s="150"/>
      <c r="AU448" s="150"/>
      <c r="AV448" s="150"/>
      <c r="AW448" s="150"/>
      <c r="AX448" s="150"/>
      <c r="AY448" s="150"/>
      <c r="AZ448" s="150"/>
      <c r="BA448" s="150"/>
      <c r="BB448" s="150"/>
      <c r="BC448" s="150"/>
      <c r="BD448" s="150"/>
      <c r="BE448" s="150"/>
      <c r="BF448" s="150"/>
      <c r="BG448" s="150"/>
      <c r="BH448" s="150"/>
    </row>
    <row r="449" spans="1:60" outlineLevel="1" x14ac:dyDescent="0.2">
      <c r="A449" s="157"/>
      <c r="B449" s="158"/>
      <c r="C449" s="201" t="s">
        <v>730</v>
      </c>
      <c r="D449" s="190"/>
      <c r="E449" s="191">
        <v>120</v>
      </c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50"/>
      <c r="Y449" s="150"/>
      <c r="Z449" s="150"/>
      <c r="AA449" s="150"/>
      <c r="AB449" s="150"/>
      <c r="AC449" s="150"/>
      <c r="AD449" s="150"/>
      <c r="AE449" s="150"/>
      <c r="AF449" s="150"/>
      <c r="AG449" s="150" t="s">
        <v>264</v>
      </c>
      <c r="AH449" s="150">
        <v>0</v>
      </c>
      <c r="AI449" s="150"/>
      <c r="AJ449" s="150"/>
      <c r="AK449" s="150"/>
      <c r="AL449" s="150"/>
      <c r="AM449" s="150"/>
      <c r="AN449" s="150"/>
      <c r="AO449" s="150"/>
      <c r="AP449" s="150"/>
      <c r="AQ449" s="150"/>
      <c r="AR449" s="150"/>
      <c r="AS449" s="150"/>
      <c r="AT449" s="150"/>
      <c r="AU449" s="150"/>
      <c r="AV449" s="150"/>
      <c r="AW449" s="150"/>
      <c r="AX449" s="150"/>
      <c r="AY449" s="150"/>
      <c r="AZ449" s="150"/>
      <c r="BA449" s="150"/>
      <c r="BB449" s="150"/>
      <c r="BC449" s="150"/>
      <c r="BD449" s="150"/>
      <c r="BE449" s="150"/>
      <c r="BF449" s="150"/>
      <c r="BG449" s="150"/>
      <c r="BH449" s="150"/>
    </row>
    <row r="450" spans="1:60" outlineLevel="1" x14ac:dyDescent="0.2">
      <c r="A450" s="169">
        <v>96</v>
      </c>
      <c r="B450" s="170" t="s">
        <v>731</v>
      </c>
      <c r="C450" s="186" t="s">
        <v>732</v>
      </c>
      <c r="D450" s="171" t="s">
        <v>285</v>
      </c>
      <c r="E450" s="172">
        <v>139</v>
      </c>
      <c r="F450" s="173"/>
      <c r="G450" s="174">
        <f>ROUND(E450*F450,2)</f>
        <v>0</v>
      </c>
      <c r="H450" s="173"/>
      <c r="I450" s="174">
        <f>ROUND(E450*H450,2)</f>
        <v>0</v>
      </c>
      <c r="J450" s="173"/>
      <c r="K450" s="174">
        <f>ROUND(E450*J450,2)</f>
        <v>0</v>
      </c>
      <c r="L450" s="174">
        <v>21</v>
      </c>
      <c r="M450" s="174">
        <f>G450*(1+L450/100)</f>
        <v>0</v>
      </c>
      <c r="N450" s="174">
        <v>0</v>
      </c>
      <c r="O450" s="174">
        <f>ROUND(E450*N450,2)</f>
        <v>0</v>
      </c>
      <c r="P450" s="174">
        <v>0</v>
      </c>
      <c r="Q450" s="174">
        <f>ROUND(E450*P450,2)</f>
        <v>0</v>
      </c>
      <c r="R450" s="174"/>
      <c r="S450" s="174" t="s">
        <v>240</v>
      </c>
      <c r="T450" s="175" t="s">
        <v>218</v>
      </c>
      <c r="U450" s="160">
        <v>0</v>
      </c>
      <c r="V450" s="160">
        <f>ROUND(E450*U450,2)</f>
        <v>0</v>
      </c>
      <c r="W450" s="160"/>
      <c r="X450" s="150"/>
      <c r="Y450" s="150"/>
      <c r="Z450" s="150"/>
      <c r="AA450" s="150"/>
      <c r="AB450" s="150"/>
      <c r="AC450" s="150"/>
      <c r="AD450" s="150"/>
      <c r="AE450" s="150"/>
      <c r="AF450" s="150"/>
      <c r="AG450" s="150" t="s">
        <v>279</v>
      </c>
      <c r="AH450" s="150"/>
      <c r="AI450" s="150"/>
      <c r="AJ450" s="150"/>
      <c r="AK450" s="150"/>
      <c r="AL450" s="150"/>
      <c r="AM450" s="150"/>
      <c r="AN450" s="150"/>
      <c r="AO450" s="150"/>
      <c r="AP450" s="150"/>
      <c r="AQ450" s="150"/>
      <c r="AR450" s="150"/>
      <c r="AS450" s="150"/>
      <c r="AT450" s="150"/>
      <c r="AU450" s="150"/>
      <c r="AV450" s="150"/>
      <c r="AW450" s="150"/>
      <c r="AX450" s="150"/>
      <c r="AY450" s="150"/>
      <c r="AZ450" s="150"/>
      <c r="BA450" s="150"/>
      <c r="BB450" s="150"/>
      <c r="BC450" s="150"/>
      <c r="BD450" s="150"/>
      <c r="BE450" s="150"/>
      <c r="BF450" s="150"/>
      <c r="BG450" s="150"/>
      <c r="BH450" s="150"/>
    </row>
    <row r="451" spans="1:60" outlineLevel="1" x14ac:dyDescent="0.2">
      <c r="A451" s="157"/>
      <c r="B451" s="158"/>
      <c r="C451" s="201" t="s">
        <v>733</v>
      </c>
      <c r="D451" s="190"/>
      <c r="E451" s="191">
        <v>139</v>
      </c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50"/>
      <c r="Y451" s="150"/>
      <c r="Z451" s="150"/>
      <c r="AA451" s="150"/>
      <c r="AB451" s="150"/>
      <c r="AC451" s="150"/>
      <c r="AD451" s="150"/>
      <c r="AE451" s="150"/>
      <c r="AF451" s="150"/>
      <c r="AG451" s="150" t="s">
        <v>264</v>
      </c>
      <c r="AH451" s="150">
        <v>0</v>
      </c>
      <c r="AI451" s="150"/>
      <c r="AJ451" s="150"/>
      <c r="AK451" s="150"/>
      <c r="AL451" s="150"/>
      <c r="AM451" s="150"/>
      <c r="AN451" s="150"/>
      <c r="AO451" s="150"/>
      <c r="AP451" s="150"/>
      <c r="AQ451" s="150"/>
      <c r="AR451" s="150"/>
      <c r="AS451" s="150"/>
      <c r="AT451" s="150"/>
      <c r="AU451" s="150"/>
      <c r="AV451" s="150"/>
      <c r="AW451" s="150"/>
      <c r="AX451" s="150"/>
      <c r="AY451" s="150"/>
      <c r="AZ451" s="150"/>
      <c r="BA451" s="150"/>
      <c r="BB451" s="150"/>
      <c r="BC451" s="150"/>
      <c r="BD451" s="150"/>
      <c r="BE451" s="150"/>
      <c r="BF451" s="150"/>
      <c r="BG451" s="150"/>
      <c r="BH451" s="150"/>
    </row>
    <row r="452" spans="1:60" ht="22.5" outlineLevel="1" x14ac:dyDescent="0.2">
      <c r="A452" s="169">
        <v>97</v>
      </c>
      <c r="B452" s="170" t="s">
        <v>734</v>
      </c>
      <c r="C452" s="186" t="s">
        <v>735</v>
      </c>
      <c r="D452" s="171" t="s">
        <v>285</v>
      </c>
      <c r="E452" s="172">
        <v>28.274999999999999</v>
      </c>
      <c r="F452" s="173"/>
      <c r="G452" s="174">
        <f>ROUND(E452*F452,2)</f>
        <v>0</v>
      </c>
      <c r="H452" s="173"/>
      <c r="I452" s="174">
        <f>ROUND(E452*H452,2)</f>
        <v>0</v>
      </c>
      <c r="J452" s="173"/>
      <c r="K452" s="174">
        <f>ROUND(E452*J452,2)</f>
        <v>0</v>
      </c>
      <c r="L452" s="174">
        <v>21</v>
      </c>
      <c r="M452" s="174">
        <f>G452*(1+L452/100)</f>
        <v>0</v>
      </c>
      <c r="N452" s="174">
        <v>0</v>
      </c>
      <c r="O452" s="174">
        <f>ROUND(E452*N452,2)</f>
        <v>0</v>
      </c>
      <c r="P452" s="174">
        <v>0</v>
      </c>
      <c r="Q452" s="174">
        <f>ROUND(E452*P452,2)</f>
        <v>0</v>
      </c>
      <c r="R452" s="174"/>
      <c r="S452" s="174" t="s">
        <v>240</v>
      </c>
      <c r="T452" s="175" t="s">
        <v>218</v>
      </c>
      <c r="U452" s="160">
        <v>0</v>
      </c>
      <c r="V452" s="160">
        <f>ROUND(E452*U452,2)</f>
        <v>0</v>
      </c>
      <c r="W452" s="160"/>
      <c r="X452" s="150"/>
      <c r="Y452" s="150"/>
      <c r="Z452" s="150"/>
      <c r="AA452" s="150"/>
      <c r="AB452" s="150"/>
      <c r="AC452" s="150"/>
      <c r="AD452" s="150"/>
      <c r="AE452" s="150"/>
      <c r="AF452" s="150"/>
      <c r="AG452" s="150" t="s">
        <v>279</v>
      </c>
      <c r="AH452" s="150"/>
      <c r="AI452" s="150"/>
      <c r="AJ452" s="150"/>
      <c r="AK452" s="150"/>
      <c r="AL452" s="150"/>
      <c r="AM452" s="150"/>
      <c r="AN452" s="150"/>
      <c r="AO452" s="150"/>
      <c r="AP452" s="150"/>
      <c r="AQ452" s="150"/>
      <c r="AR452" s="150"/>
      <c r="AS452" s="150"/>
      <c r="AT452" s="150"/>
      <c r="AU452" s="150"/>
      <c r="AV452" s="150"/>
      <c r="AW452" s="150"/>
      <c r="AX452" s="150"/>
      <c r="AY452" s="150"/>
      <c r="AZ452" s="150"/>
      <c r="BA452" s="150"/>
      <c r="BB452" s="150"/>
      <c r="BC452" s="150"/>
      <c r="BD452" s="150"/>
      <c r="BE452" s="150"/>
      <c r="BF452" s="150"/>
      <c r="BG452" s="150"/>
      <c r="BH452" s="150"/>
    </row>
    <row r="453" spans="1:60" outlineLevel="1" x14ac:dyDescent="0.2">
      <c r="A453" s="157"/>
      <c r="B453" s="158"/>
      <c r="C453" s="201" t="s">
        <v>604</v>
      </c>
      <c r="D453" s="190"/>
      <c r="E453" s="191">
        <v>28.274999999999999</v>
      </c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50"/>
      <c r="Y453" s="150"/>
      <c r="Z453" s="150"/>
      <c r="AA453" s="150"/>
      <c r="AB453" s="150"/>
      <c r="AC453" s="150"/>
      <c r="AD453" s="150"/>
      <c r="AE453" s="150"/>
      <c r="AF453" s="150"/>
      <c r="AG453" s="150" t="s">
        <v>264</v>
      </c>
      <c r="AH453" s="150">
        <v>0</v>
      </c>
      <c r="AI453" s="150"/>
      <c r="AJ453" s="150"/>
      <c r="AK453" s="150"/>
      <c r="AL453" s="150"/>
      <c r="AM453" s="150"/>
      <c r="AN453" s="150"/>
      <c r="AO453" s="150"/>
      <c r="AP453" s="150"/>
      <c r="AQ453" s="150"/>
      <c r="AR453" s="150"/>
      <c r="AS453" s="150"/>
      <c r="AT453" s="150"/>
      <c r="AU453" s="150"/>
      <c r="AV453" s="150"/>
      <c r="AW453" s="150"/>
      <c r="AX453" s="150"/>
      <c r="AY453" s="150"/>
      <c r="AZ453" s="150"/>
      <c r="BA453" s="150"/>
      <c r="BB453" s="150"/>
      <c r="BC453" s="150"/>
      <c r="BD453" s="150"/>
      <c r="BE453" s="150"/>
      <c r="BF453" s="150"/>
      <c r="BG453" s="150"/>
      <c r="BH453" s="150"/>
    </row>
    <row r="454" spans="1:60" x14ac:dyDescent="0.2">
      <c r="A454" s="163" t="s">
        <v>211</v>
      </c>
      <c r="B454" s="164" t="s">
        <v>91</v>
      </c>
      <c r="C454" s="184" t="s">
        <v>92</v>
      </c>
      <c r="D454" s="165"/>
      <c r="E454" s="166"/>
      <c r="F454" s="167"/>
      <c r="G454" s="167">
        <f>SUMIF(AG455:AG559,"&lt;&gt;NOR",G455:G559)</f>
        <v>0</v>
      </c>
      <c r="H454" s="167"/>
      <c r="I454" s="167">
        <f>SUM(I455:I559)</f>
        <v>0</v>
      </c>
      <c r="J454" s="167"/>
      <c r="K454" s="167">
        <f>SUM(K455:K559)</f>
        <v>0</v>
      </c>
      <c r="L454" s="167"/>
      <c r="M454" s="167">
        <f>SUM(M455:M559)</f>
        <v>0</v>
      </c>
      <c r="N454" s="167"/>
      <c r="O454" s="167">
        <f>SUM(O455:O559)</f>
        <v>0</v>
      </c>
      <c r="P454" s="167"/>
      <c r="Q454" s="167">
        <f>SUM(Q455:Q559)</f>
        <v>0</v>
      </c>
      <c r="R454" s="167"/>
      <c r="S454" s="167"/>
      <c r="T454" s="168"/>
      <c r="U454" s="162"/>
      <c r="V454" s="162">
        <f>SUM(V455:V559)</f>
        <v>0</v>
      </c>
      <c r="W454" s="162"/>
      <c r="AG454" t="s">
        <v>212</v>
      </c>
    </row>
    <row r="455" spans="1:60" ht="33.75" outlineLevel="1" x14ac:dyDescent="0.2">
      <c r="A455" s="169">
        <v>98</v>
      </c>
      <c r="B455" s="170" t="s">
        <v>736</v>
      </c>
      <c r="C455" s="186" t="s">
        <v>737</v>
      </c>
      <c r="D455" s="171" t="s">
        <v>285</v>
      </c>
      <c r="E455" s="172">
        <v>97.06</v>
      </c>
      <c r="F455" s="173"/>
      <c r="G455" s="174">
        <f>ROUND(E455*F455,2)</f>
        <v>0</v>
      </c>
      <c r="H455" s="173"/>
      <c r="I455" s="174">
        <f>ROUND(E455*H455,2)</f>
        <v>0</v>
      </c>
      <c r="J455" s="173"/>
      <c r="K455" s="174">
        <f>ROUND(E455*J455,2)</f>
        <v>0</v>
      </c>
      <c r="L455" s="174">
        <v>21</v>
      </c>
      <c r="M455" s="174">
        <f>G455*(1+L455/100)</f>
        <v>0</v>
      </c>
      <c r="N455" s="174">
        <v>0</v>
      </c>
      <c r="O455" s="174">
        <f>ROUND(E455*N455,2)</f>
        <v>0</v>
      </c>
      <c r="P455" s="174">
        <v>0</v>
      </c>
      <c r="Q455" s="174">
        <f>ROUND(E455*P455,2)</f>
        <v>0</v>
      </c>
      <c r="R455" s="174"/>
      <c r="S455" s="174" t="s">
        <v>217</v>
      </c>
      <c r="T455" s="175" t="s">
        <v>218</v>
      </c>
      <c r="U455" s="160">
        <v>0</v>
      </c>
      <c r="V455" s="160">
        <f>ROUND(E455*U455,2)</f>
        <v>0</v>
      </c>
      <c r="W455" s="160"/>
      <c r="X455" s="150"/>
      <c r="Y455" s="150"/>
      <c r="Z455" s="150"/>
      <c r="AA455" s="150"/>
      <c r="AB455" s="150"/>
      <c r="AC455" s="150"/>
      <c r="AD455" s="150"/>
      <c r="AE455" s="150"/>
      <c r="AF455" s="150"/>
      <c r="AG455" s="150" t="s">
        <v>262</v>
      </c>
      <c r="AH455" s="150"/>
      <c r="AI455" s="150"/>
      <c r="AJ455" s="150"/>
      <c r="AK455" s="150"/>
      <c r="AL455" s="150"/>
      <c r="AM455" s="150"/>
      <c r="AN455" s="150"/>
      <c r="AO455" s="150"/>
      <c r="AP455" s="150"/>
      <c r="AQ455" s="150"/>
      <c r="AR455" s="150"/>
      <c r="AS455" s="150"/>
      <c r="AT455" s="150"/>
      <c r="AU455" s="150"/>
      <c r="AV455" s="150"/>
      <c r="AW455" s="150"/>
      <c r="AX455" s="150"/>
      <c r="AY455" s="150"/>
      <c r="AZ455" s="150"/>
      <c r="BA455" s="150"/>
      <c r="BB455" s="150"/>
      <c r="BC455" s="150"/>
      <c r="BD455" s="150"/>
      <c r="BE455" s="150"/>
      <c r="BF455" s="150"/>
      <c r="BG455" s="150"/>
      <c r="BH455" s="150"/>
    </row>
    <row r="456" spans="1:60" outlineLevel="1" x14ac:dyDescent="0.2">
      <c r="A456" s="157"/>
      <c r="B456" s="158"/>
      <c r="C456" s="201" t="s">
        <v>738</v>
      </c>
      <c r="D456" s="190"/>
      <c r="E456" s="191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50"/>
      <c r="Y456" s="150"/>
      <c r="Z456" s="150"/>
      <c r="AA456" s="150"/>
      <c r="AB456" s="150"/>
      <c r="AC456" s="150"/>
      <c r="AD456" s="150"/>
      <c r="AE456" s="150"/>
      <c r="AF456" s="150"/>
      <c r="AG456" s="150" t="s">
        <v>264</v>
      </c>
      <c r="AH456" s="150">
        <v>0</v>
      </c>
      <c r="AI456" s="150"/>
      <c r="AJ456" s="150"/>
      <c r="AK456" s="150"/>
      <c r="AL456" s="150"/>
      <c r="AM456" s="150"/>
      <c r="AN456" s="150"/>
      <c r="AO456" s="150"/>
      <c r="AP456" s="150"/>
      <c r="AQ456" s="150"/>
      <c r="AR456" s="150"/>
      <c r="AS456" s="150"/>
      <c r="AT456" s="150"/>
      <c r="AU456" s="150"/>
      <c r="AV456" s="150"/>
      <c r="AW456" s="150"/>
      <c r="AX456" s="150"/>
      <c r="AY456" s="150"/>
      <c r="AZ456" s="150"/>
      <c r="BA456" s="150"/>
      <c r="BB456" s="150"/>
      <c r="BC456" s="150"/>
      <c r="BD456" s="150"/>
      <c r="BE456" s="150"/>
      <c r="BF456" s="150"/>
      <c r="BG456" s="150"/>
      <c r="BH456" s="150"/>
    </row>
    <row r="457" spans="1:60" outlineLevel="1" x14ac:dyDescent="0.2">
      <c r="A457" s="157"/>
      <c r="B457" s="158"/>
      <c r="C457" s="201" t="s">
        <v>739</v>
      </c>
      <c r="D457" s="190"/>
      <c r="E457" s="191">
        <v>57.54</v>
      </c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50"/>
      <c r="Y457" s="150"/>
      <c r="Z457" s="150"/>
      <c r="AA457" s="150"/>
      <c r="AB457" s="150"/>
      <c r="AC457" s="150"/>
      <c r="AD457" s="150"/>
      <c r="AE457" s="150"/>
      <c r="AF457" s="150"/>
      <c r="AG457" s="150" t="s">
        <v>264</v>
      </c>
      <c r="AH457" s="150">
        <v>0</v>
      </c>
      <c r="AI457" s="150"/>
      <c r="AJ457" s="150"/>
      <c r="AK457" s="150"/>
      <c r="AL457" s="150"/>
      <c r="AM457" s="150"/>
      <c r="AN457" s="150"/>
      <c r="AO457" s="150"/>
      <c r="AP457" s="150"/>
      <c r="AQ457" s="150"/>
      <c r="AR457" s="150"/>
      <c r="AS457" s="150"/>
      <c r="AT457" s="150"/>
      <c r="AU457" s="150"/>
      <c r="AV457" s="150"/>
      <c r="AW457" s="150"/>
      <c r="AX457" s="150"/>
      <c r="AY457" s="150"/>
      <c r="AZ457" s="150"/>
      <c r="BA457" s="150"/>
      <c r="BB457" s="150"/>
      <c r="BC457" s="150"/>
      <c r="BD457" s="150"/>
      <c r="BE457" s="150"/>
      <c r="BF457" s="150"/>
      <c r="BG457" s="150"/>
      <c r="BH457" s="150"/>
    </row>
    <row r="458" spans="1:60" outlineLevel="1" x14ac:dyDescent="0.2">
      <c r="A458" s="157"/>
      <c r="B458" s="158"/>
      <c r="C458" s="201" t="s">
        <v>740</v>
      </c>
      <c r="D458" s="190"/>
      <c r="E458" s="191">
        <v>35.520000000000003</v>
      </c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50"/>
      <c r="Y458" s="150"/>
      <c r="Z458" s="150"/>
      <c r="AA458" s="150"/>
      <c r="AB458" s="150"/>
      <c r="AC458" s="150"/>
      <c r="AD458" s="150"/>
      <c r="AE458" s="150"/>
      <c r="AF458" s="150"/>
      <c r="AG458" s="150" t="s">
        <v>264</v>
      </c>
      <c r="AH458" s="150">
        <v>0</v>
      </c>
      <c r="AI458" s="150"/>
      <c r="AJ458" s="150"/>
      <c r="AK458" s="150"/>
      <c r="AL458" s="150"/>
      <c r="AM458" s="150"/>
      <c r="AN458" s="150"/>
      <c r="AO458" s="150"/>
      <c r="AP458" s="150"/>
      <c r="AQ458" s="150"/>
      <c r="AR458" s="150"/>
      <c r="AS458" s="150"/>
      <c r="AT458" s="150"/>
      <c r="AU458" s="150"/>
      <c r="AV458" s="150"/>
      <c r="AW458" s="150"/>
      <c r="AX458" s="150"/>
      <c r="AY458" s="150"/>
      <c r="AZ458" s="150"/>
      <c r="BA458" s="150"/>
      <c r="BB458" s="150"/>
      <c r="BC458" s="150"/>
      <c r="BD458" s="150"/>
      <c r="BE458" s="150"/>
      <c r="BF458" s="150"/>
      <c r="BG458" s="150"/>
      <c r="BH458" s="150"/>
    </row>
    <row r="459" spans="1:60" outlineLevel="1" x14ac:dyDescent="0.2">
      <c r="A459" s="157"/>
      <c r="B459" s="158"/>
      <c r="C459" s="201" t="s">
        <v>741</v>
      </c>
      <c r="D459" s="190"/>
      <c r="E459" s="191">
        <v>4</v>
      </c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50"/>
      <c r="Y459" s="150"/>
      <c r="Z459" s="150"/>
      <c r="AA459" s="150"/>
      <c r="AB459" s="150"/>
      <c r="AC459" s="150"/>
      <c r="AD459" s="150"/>
      <c r="AE459" s="150"/>
      <c r="AF459" s="150"/>
      <c r="AG459" s="150" t="s">
        <v>264</v>
      </c>
      <c r="AH459" s="150">
        <v>0</v>
      </c>
      <c r="AI459" s="150"/>
      <c r="AJ459" s="150"/>
      <c r="AK459" s="150"/>
      <c r="AL459" s="150"/>
      <c r="AM459" s="150"/>
      <c r="AN459" s="150"/>
      <c r="AO459" s="150"/>
      <c r="AP459" s="150"/>
      <c r="AQ459" s="150"/>
      <c r="AR459" s="150"/>
      <c r="AS459" s="150"/>
      <c r="AT459" s="150"/>
      <c r="AU459" s="150"/>
      <c r="AV459" s="150"/>
      <c r="AW459" s="150"/>
      <c r="AX459" s="150"/>
      <c r="AY459" s="150"/>
      <c r="AZ459" s="150"/>
      <c r="BA459" s="150"/>
      <c r="BB459" s="150"/>
      <c r="BC459" s="150"/>
      <c r="BD459" s="150"/>
      <c r="BE459" s="150"/>
      <c r="BF459" s="150"/>
      <c r="BG459" s="150"/>
      <c r="BH459" s="150"/>
    </row>
    <row r="460" spans="1:60" ht="33.75" outlineLevel="1" x14ac:dyDescent="0.2">
      <c r="A460" s="169">
        <v>99</v>
      </c>
      <c r="B460" s="170" t="s">
        <v>742</v>
      </c>
      <c r="C460" s="186" t="s">
        <v>743</v>
      </c>
      <c r="D460" s="171" t="s">
        <v>285</v>
      </c>
      <c r="E460" s="172">
        <v>97.06</v>
      </c>
      <c r="F460" s="173"/>
      <c r="G460" s="174">
        <f>ROUND(E460*F460,2)</f>
        <v>0</v>
      </c>
      <c r="H460" s="173"/>
      <c r="I460" s="174">
        <f>ROUND(E460*H460,2)</f>
        <v>0</v>
      </c>
      <c r="J460" s="173"/>
      <c r="K460" s="174">
        <f>ROUND(E460*J460,2)</f>
        <v>0</v>
      </c>
      <c r="L460" s="174">
        <v>21</v>
      </c>
      <c r="M460" s="174">
        <f>G460*(1+L460/100)</f>
        <v>0</v>
      </c>
      <c r="N460" s="174">
        <v>0</v>
      </c>
      <c r="O460" s="174">
        <f>ROUND(E460*N460,2)</f>
        <v>0</v>
      </c>
      <c r="P460" s="174">
        <v>0</v>
      </c>
      <c r="Q460" s="174">
        <f>ROUND(E460*P460,2)</f>
        <v>0</v>
      </c>
      <c r="R460" s="174"/>
      <c r="S460" s="174" t="s">
        <v>217</v>
      </c>
      <c r="T460" s="175" t="s">
        <v>218</v>
      </c>
      <c r="U460" s="160">
        <v>0</v>
      </c>
      <c r="V460" s="160">
        <f>ROUND(E460*U460,2)</f>
        <v>0</v>
      </c>
      <c r="W460" s="160"/>
      <c r="X460" s="150"/>
      <c r="Y460" s="150"/>
      <c r="Z460" s="150"/>
      <c r="AA460" s="150"/>
      <c r="AB460" s="150"/>
      <c r="AC460" s="150"/>
      <c r="AD460" s="150"/>
      <c r="AE460" s="150"/>
      <c r="AF460" s="150"/>
      <c r="AG460" s="150" t="s">
        <v>262</v>
      </c>
      <c r="AH460" s="150"/>
      <c r="AI460" s="150"/>
      <c r="AJ460" s="150"/>
      <c r="AK460" s="150"/>
      <c r="AL460" s="150"/>
      <c r="AM460" s="150"/>
      <c r="AN460" s="150"/>
      <c r="AO460" s="150"/>
      <c r="AP460" s="150"/>
      <c r="AQ460" s="150"/>
      <c r="AR460" s="150"/>
      <c r="AS460" s="150"/>
      <c r="AT460" s="150"/>
      <c r="AU460" s="150"/>
      <c r="AV460" s="150"/>
      <c r="AW460" s="150"/>
      <c r="AX460" s="150"/>
      <c r="AY460" s="150"/>
      <c r="AZ460" s="150"/>
      <c r="BA460" s="150"/>
      <c r="BB460" s="150"/>
      <c r="BC460" s="150"/>
      <c r="BD460" s="150"/>
      <c r="BE460" s="150"/>
      <c r="BF460" s="150"/>
      <c r="BG460" s="150"/>
      <c r="BH460" s="150"/>
    </row>
    <row r="461" spans="1:60" outlineLevel="1" x14ac:dyDescent="0.2">
      <c r="A461" s="157"/>
      <c r="B461" s="158"/>
      <c r="C461" s="201" t="s">
        <v>744</v>
      </c>
      <c r="D461" s="190"/>
      <c r="E461" s="191">
        <v>97.06</v>
      </c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50"/>
      <c r="Y461" s="150"/>
      <c r="Z461" s="150"/>
      <c r="AA461" s="150"/>
      <c r="AB461" s="150"/>
      <c r="AC461" s="150"/>
      <c r="AD461" s="150"/>
      <c r="AE461" s="150"/>
      <c r="AF461" s="150"/>
      <c r="AG461" s="150" t="s">
        <v>264</v>
      </c>
      <c r="AH461" s="150">
        <v>0</v>
      </c>
      <c r="AI461" s="150"/>
      <c r="AJ461" s="150"/>
      <c r="AK461" s="150"/>
      <c r="AL461" s="150"/>
      <c r="AM461" s="150"/>
      <c r="AN461" s="150"/>
      <c r="AO461" s="150"/>
      <c r="AP461" s="150"/>
      <c r="AQ461" s="150"/>
      <c r="AR461" s="150"/>
      <c r="AS461" s="150"/>
      <c r="AT461" s="150"/>
      <c r="AU461" s="150"/>
      <c r="AV461" s="150"/>
      <c r="AW461" s="150"/>
      <c r="AX461" s="150"/>
      <c r="AY461" s="150"/>
      <c r="AZ461" s="150"/>
      <c r="BA461" s="150"/>
      <c r="BB461" s="150"/>
      <c r="BC461" s="150"/>
      <c r="BD461" s="150"/>
      <c r="BE461" s="150"/>
      <c r="BF461" s="150"/>
      <c r="BG461" s="150"/>
      <c r="BH461" s="150"/>
    </row>
    <row r="462" spans="1:60" ht="33.75" outlineLevel="1" x14ac:dyDescent="0.2">
      <c r="A462" s="169">
        <v>100</v>
      </c>
      <c r="B462" s="170" t="s">
        <v>745</v>
      </c>
      <c r="C462" s="186" t="s">
        <v>746</v>
      </c>
      <c r="D462" s="171" t="s">
        <v>285</v>
      </c>
      <c r="E462" s="172">
        <v>922.33324000000005</v>
      </c>
      <c r="F462" s="173"/>
      <c r="G462" s="174">
        <f>ROUND(E462*F462,2)</f>
        <v>0</v>
      </c>
      <c r="H462" s="173"/>
      <c r="I462" s="174">
        <f>ROUND(E462*H462,2)</f>
        <v>0</v>
      </c>
      <c r="J462" s="173"/>
      <c r="K462" s="174">
        <f>ROUND(E462*J462,2)</f>
        <v>0</v>
      </c>
      <c r="L462" s="174">
        <v>21</v>
      </c>
      <c r="M462" s="174">
        <f>G462*(1+L462/100)</f>
        <v>0</v>
      </c>
      <c r="N462" s="174">
        <v>0</v>
      </c>
      <c r="O462" s="174">
        <f>ROUND(E462*N462,2)</f>
        <v>0</v>
      </c>
      <c r="P462" s="174">
        <v>0</v>
      </c>
      <c r="Q462" s="174">
        <f>ROUND(E462*P462,2)</f>
        <v>0</v>
      </c>
      <c r="R462" s="174"/>
      <c r="S462" s="174" t="s">
        <v>217</v>
      </c>
      <c r="T462" s="175" t="s">
        <v>218</v>
      </c>
      <c r="U462" s="160">
        <v>0</v>
      </c>
      <c r="V462" s="160">
        <f>ROUND(E462*U462,2)</f>
        <v>0</v>
      </c>
      <c r="W462" s="160"/>
      <c r="X462" s="150"/>
      <c r="Y462" s="150"/>
      <c r="Z462" s="150"/>
      <c r="AA462" s="150"/>
      <c r="AB462" s="150"/>
      <c r="AC462" s="150"/>
      <c r="AD462" s="150"/>
      <c r="AE462" s="150"/>
      <c r="AF462" s="150"/>
      <c r="AG462" s="150" t="s">
        <v>262</v>
      </c>
      <c r="AH462" s="150"/>
      <c r="AI462" s="150"/>
      <c r="AJ462" s="150"/>
      <c r="AK462" s="150"/>
      <c r="AL462" s="150"/>
      <c r="AM462" s="150"/>
      <c r="AN462" s="150"/>
      <c r="AO462" s="150"/>
      <c r="AP462" s="150"/>
      <c r="AQ462" s="150"/>
      <c r="AR462" s="150"/>
      <c r="AS462" s="150"/>
      <c r="AT462" s="150"/>
      <c r="AU462" s="150"/>
      <c r="AV462" s="150"/>
      <c r="AW462" s="150"/>
      <c r="AX462" s="150"/>
      <c r="AY462" s="150"/>
      <c r="AZ462" s="150"/>
      <c r="BA462" s="150"/>
      <c r="BB462" s="150"/>
      <c r="BC462" s="150"/>
      <c r="BD462" s="150"/>
      <c r="BE462" s="150"/>
      <c r="BF462" s="150"/>
      <c r="BG462" s="150"/>
      <c r="BH462" s="150"/>
    </row>
    <row r="463" spans="1:60" outlineLevel="1" x14ac:dyDescent="0.2">
      <c r="A463" s="157"/>
      <c r="B463" s="158"/>
      <c r="C463" s="201" t="s">
        <v>603</v>
      </c>
      <c r="D463" s="190"/>
      <c r="E463" s="191"/>
      <c r="F463" s="160"/>
      <c r="G463" s="160"/>
      <c r="H463" s="160"/>
      <c r="I463" s="160"/>
      <c r="J463" s="160"/>
      <c r="K463" s="160"/>
      <c r="L463" s="160"/>
      <c r="M463" s="160"/>
      <c r="N463" s="160"/>
      <c r="O463" s="160"/>
      <c r="P463" s="160"/>
      <c r="Q463" s="160"/>
      <c r="R463" s="160"/>
      <c r="S463" s="160"/>
      <c r="T463" s="160"/>
      <c r="U463" s="160"/>
      <c r="V463" s="160"/>
      <c r="W463" s="160"/>
      <c r="X463" s="150"/>
      <c r="Y463" s="150"/>
      <c r="Z463" s="150"/>
      <c r="AA463" s="150"/>
      <c r="AB463" s="150"/>
      <c r="AC463" s="150"/>
      <c r="AD463" s="150"/>
      <c r="AE463" s="150"/>
      <c r="AF463" s="150"/>
      <c r="AG463" s="150" t="s">
        <v>264</v>
      </c>
      <c r="AH463" s="150">
        <v>0</v>
      </c>
      <c r="AI463" s="150"/>
      <c r="AJ463" s="150"/>
      <c r="AK463" s="150"/>
      <c r="AL463" s="150"/>
      <c r="AM463" s="150"/>
      <c r="AN463" s="150"/>
      <c r="AO463" s="150"/>
      <c r="AP463" s="150"/>
      <c r="AQ463" s="150"/>
      <c r="AR463" s="150"/>
      <c r="AS463" s="150"/>
      <c r="AT463" s="150"/>
      <c r="AU463" s="150"/>
      <c r="AV463" s="150"/>
      <c r="AW463" s="150"/>
      <c r="AX463" s="150"/>
      <c r="AY463" s="150"/>
      <c r="AZ463" s="150"/>
      <c r="BA463" s="150"/>
      <c r="BB463" s="150"/>
      <c r="BC463" s="150"/>
      <c r="BD463" s="150"/>
      <c r="BE463" s="150"/>
      <c r="BF463" s="150"/>
      <c r="BG463" s="150"/>
      <c r="BH463" s="150"/>
    </row>
    <row r="464" spans="1:60" ht="22.5" outlineLevel="1" x14ac:dyDescent="0.2">
      <c r="A464" s="157"/>
      <c r="B464" s="158"/>
      <c r="C464" s="201" t="s">
        <v>747</v>
      </c>
      <c r="D464" s="190"/>
      <c r="E464" s="191">
        <v>162.59325000000001</v>
      </c>
      <c r="F464" s="160"/>
      <c r="G464" s="160"/>
      <c r="H464" s="160"/>
      <c r="I464" s="160"/>
      <c r="J464" s="160"/>
      <c r="K464" s="160"/>
      <c r="L464" s="160"/>
      <c r="M464" s="160"/>
      <c r="N464" s="160"/>
      <c r="O464" s="160"/>
      <c r="P464" s="160"/>
      <c r="Q464" s="160"/>
      <c r="R464" s="160"/>
      <c r="S464" s="160"/>
      <c r="T464" s="160"/>
      <c r="U464" s="160"/>
      <c r="V464" s="160"/>
      <c r="W464" s="160"/>
      <c r="X464" s="150"/>
      <c r="Y464" s="150"/>
      <c r="Z464" s="150"/>
      <c r="AA464" s="150"/>
      <c r="AB464" s="150"/>
      <c r="AC464" s="150"/>
      <c r="AD464" s="150"/>
      <c r="AE464" s="150"/>
      <c r="AF464" s="150"/>
      <c r="AG464" s="150" t="s">
        <v>264</v>
      </c>
      <c r="AH464" s="150">
        <v>0</v>
      </c>
      <c r="AI464" s="150"/>
      <c r="AJ464" s="150"/>
      <c r="AK464" s="150"/>
      <c r="AL464" s="150"/>
      <c r="AM464" s="150"/>
      <c r="AN464" s="150"/>
      <c r="AO464" s="150"/>
      <c r="AP464" s="150"/>
      <c r="AQ464" s="150"/>
      <c r="AR464" s="150"/>
      <c r="AS464" s="150"/>
      <c r="AT464" s="150"/>
      <c r="AU464" s="150"/>
      <c r="AV464" s="150"/>
      <c r="AW464" s="150"/>
      <c r="AX464" s="150"/>
      <c r="AY464" s="150"/>
      <c r="AZ464" s="150"/>
      <c r="BA464" s="150"/>
      <c r="BB464" s="150"/>
      <c r="BC464" s="150"/>
      <c r="BD464" s="150"/>
      <c r="BE464" s="150"/>
      <c r="BF464" s="150"/>
      <c r="BG464" s="150"/>
      <c r="BH464" s="150"/>
    </row>
    <row r="465" spans="1:60" outlineLevel="1" x14ac:dyDescent="0.2">
      <c r="A465" s="157"/>
      <c r="B465" s="158"/>
      <c r="C465" s="201" t="s">
        <v>748</v>
      </c>
      <c r="D465" s="190"/>
      <c r="E465" s="191">
        <v>12.4452</v>
      </c>
      <c r="F465" s="160"/>
      <c r="G465" s="160"/>
      <c r="H465" s="160"/>
      <c r="I465" s="160"/>
      <c r="J465" s="160"/>
      <c r="K465" s="160"/>
      <c r="L465" s="160"/>
      <c r="M465" s="160"/>
      <c r="N465" s="160"/>
      <c r="O465" s="160"/>
      <c r="P465" s="160"/>
      <c r="Q465" s="160"/>
      <c r="R465" s="160"/>
      <c r="S465" s="160"/>
      <c r="T465" s="160"/>
      <c r="U465" s="160"/>
      <c r="V465" s="160"/>
      <c r="W465" s="160"/>
      <c r="X465" s="150"/>
      <c r="Y465" s="150"/>
      <c r="Z465" s="150"/>
      <c r="AA465" s="150"/>
      <c r="AB465" s="150"/>
      <c r="AC465" s="150"/>
      <c r="AD465" s="150"/>
      <c r="AE465" s="150"/>
      <c r="AF465" s="150"/>
      <c r="AG465" s="150" t="s">
        <v>264</v>
      </c>
      <c r="AH465" s="150">
        <v>0</v>
      </c>
      <c r="AI465" s="150"/>
      <c r="AJ465" s="150"/>
      <c r="AK465" s="150"/>
      <c r="AL465" s="150"/>
      <c r="AM465" s="150"/>
      <c r="AN465" s="150"/>
      <c r="AO465" s="150"/>
      <c r="AP465" s="150"/>
      <c r="AQ465" s="150"/>
      <c r="AR465" s="150"/>
      <c r="AS465" s="150"/>
      <c r="AT465" s="150"/>
      <c r="AU465" s="150"/>
      <c r="AV465" s="150"/>
      <c r="AW465" s="150"/>
      <c r="AX465" s="150"/>
      <c r="AY465" s="150"/>
      <c r="AZ465" s="150"/>
      <c r="BA465" s="150"/>
      <c r="BB465" s="150"/>
      <c r="BC465" s="150"/>
      <c r="BD465" s="150"/>
      <c r="BE465" s="150"/>
      <c r="BF465" s="150"/>
      <c r="BG465" s="150"/>
      <c r="BH465" s="150"/>
    </row>
    <row r="466" spans="1:60" ht="33.75" outlineLevel="1" x14ac:dyDescent="0.2">
      <c r="A466" s="157"/>
      <c r="B466" s="158"/>
      <c r="C466" s="201" t="s">
        <v>749</v>
      </c>
      <c r="D466" s="190"/>
      <c r="E466" s="191">
        <v>146.89625000000001</v>
      </c>
      <c r="F466" s="160"/>
      <c r="G466" s="160"/>
      <c r="H466" s="160"/>
      <c r="I466" s="160"/>
      <c r="J466" s="160"/>
      <c r="K466" s="160"/>
      <c r="L466" s="160"/>
      <c r="M466" s="160"/>
      <c r="N466" s="160"/>
      <c r="O466" s="160"/>
      <c r="P466" s="160"/>
      <c r="Q466" s="160"/>
      <c r="R466" s="160"/>
      <c r="S466" s="160"/>
      <c r="T466" s="160"/>
      <c r="U466" s="160"/>
      <c r="V466" s="160"/>
      <c r="W466" s="160"/>
      <c r="X466" s="150"/>
      <c r="Y466" s="150"/>
      <c r="Z466" s="150"/>
      <c r="AA466" s="150"/>
      <c r="AB466" s="150"/>
      <c r="AC466" s="150"/>
      <c r="AD466" s="150"/>
      <c r="AE466" s="150"/>
      <c r="AF466" s="150"/>
      <c r="AG466" s="150" t="s">
        <v>264</v>
      </c>
      <c r="AH466" s="150">
        <v>0</v>
      </c>
      <c r="AI466" s="150"/>
      <c r="AJ466" s="150"/>
      <c r="AK466" s="150"/>
      <c r="AL466" s="150"/>
      <c r="AM466" s="150"/>
      <c r="AN466" s="150"/>
      <c r="AO466" s="150"/>
      <c r="AP466" s="150"/>
      <c r="AQ466" s="150"/>
      <c r="AR466" s="150"/>
      <c r="AS466" s="150"/>
      <c r="AT466" s="150"/>
      <c r="AU466" s="150"/>
      <c r="AV466" s="150"/>
      <c r="AW466" s="150"/>
      <c r="AX466" s="150"/>
      <c r="AY466" s="150"/>
      <c r="AZ466" s="150"/>
      <c r="BA466" s="150"/>
      <c r="BB466" s="150"/>
      <c r="BC466" s="150"/>
      <c r="BD466" s="150"/>
      <c r="BE466" s="150"/>
      <c r="BF466" s="150"/>
      <c r="BG466" s="150"/>
      <c r="BH466" s="150"/>
    </row>
    <row r="467" spans="1:60" ht="33.75" outlineLevel="1" x14ac:dyDescent="0.2">
      <c r="A467" s="157"/>
      <c r="B467" s="158"/>
      <c r="C467" s="201" t="s">
        <v>750</v>
      </c>
      <c r="D467" s="190"/>
      <c r="E467" s="191">
        <v>12.537000000000001</v>
      </c>
      <c r="F467" s="160"/>
      <c r="G467" s="160"/>
      <c r="H467" s="160"/>
      <c r="I467" s="160"/>
      <c r="J467" s="160"/>
      <c r="K467" s="160"/>
      <c r="L467" s="160"/>
      <c r="M467" s="160"/>
      <c r="N467" s="160"/>
      <c r="O467" s="160"/>
      <c r="P467" s="160"/>
      <c r="Q467" s="160"/>
      <c r="R467" s="160"/>
      <c r="S467" s="160"/>
      <c r="T467" s="160"/>
      <c r="U467" s="160"/>
      <c r="V467" s="160"/>
      <c r="W467" s="160"/>
      <c r="X467" s="150"/>
      <c r="Y467" s="150"/>
      <c r="Z467" s="150"/>
      <c r="AA467" s="150"/>
      <c r="AB467" s="150"/>
      <c r="AC467" s="150"/>
      <c r="AD467" s="150"/>
      <c r="AE467" s="150"/>
      <c r="AF467" s="150"/>
      <c r="AG467" s="150" t="s">
        <v>264</v>
      </c>
      <c r="AH467" s="150">
        <v>0</v>
      </c>
      <c r="AI467" s="150"/>
      <c r="AJ467" s="150"/>
      <c r="AK467" s="150"/>
      <c r="AL467" s="150"/>
      <c r="AM467" s="150"/>
      <c r="AN467" s="150"/>
      <c r="AO467" s="150"/>
      <c r="AP467" s="150"/>
      <c r="AQ467" s="150"/>
      <c r="AR467" s="150"/>
      <c r="AS467" s="150"/>
      <c r="AT467" s="150"/>
      <c r="AU467" s="150"/>
      <c r="AV467" s="150"/>
      <c r="AW467" s="150"/>
      <c r="AX467" s="150"/>
      <c r="AY467" s="150"/>
      <c r="AZ467" s="150"/>
      <c r="BA467" s="150"/>
      <c r="BB467" s="150"/>
      <c r="BC467" s="150"/>
      <c r="BD467" s="150"/>
      <c r="BE467" s="150"/>
      <c r="BF467" s="150"/>
      <c r="BG467" s="150"/>
      <c r="BH467" s="150"/>
    </row>
    <row r="468" spans="1:60" outlineLevel="1" x14ac:dyDescent="0.2">
      <c r="A468" s="157"/>
      <c r="B468" s="158"/>
      <c r="C468" s="201" t="s">
        <v>751</v>
      </c>
      <c r="D468" s="190"/>
      <c r="E468" s="191">
        <v>47.891249999999999</v>
      </c>
      <c r="F468" s="160"/>
      <c r="G468" s="160"/>
      <c r="H468" s="160"/>
      <c r="I468" s="160"/>
      <c r="J468" s="160"/>
      <c r="K468" s="160"/>
      <c r="L468" s="160"/>
      <c r="M468" s="160"/>
      <c r="N468" s="160"/>
      <c r="O468" s="160"/>
      <c r="P468" s="160"/>
      <c r="Q468" s="160"/>
      <c r="R468" s="160"/>
      <c r="S468" s="160"/>
      <c r="T468" s="160"/>
      <c r="U468" s="160"/>
      <c r="V468" s="160"/>
      <c r="W468" s="160"/>
      <c r="X468" s="150"/>
      <c r="Y468" s="150"/>
      <c r="Z468" s="150"/>
      <c r="AA468" s="150"/>
      <c r="AB468" s="150"/>
      <c r="AC468" s="150"/>
      <c r="AD468" s="150"/>
      <c r="AE468" s="150"/>
      <c r="AF468" s="150"/>
      <c r="AG468" s="150" t="s">
        <v>264</v>
      </c>
      <c r="AH468" s="150">
        <v>0</v>
      </c>
      <c r="AI468" s="150"/>
      <c r="AJ468" s="150"/>
      <c r="AK468" s="150"/>
      <c r="AL468" s="150"/>
      <c r="AM468" s="150"/>
      <c r="AN468" s="150"/>
      <c r="AO468" s="150"/>
      <c r="AP468" s="150"/>
      <c r="AQ468" s="150"/>
      <c r="AR468" s="150"/>
      <c r="AS468" s="150"/>
      <c r="AT468" s="150"/>
      <c r="AU468" s="150"/>
      <c r="AV468" s="150"/>
      <c r="AW468" s="150"/>
      <c r="AX468" s="150"/>
      <c r="AY468" s="150"/>
      <c r="AZ468" s="150"/>
      <c r="BA468" s="150"/>
      <c r="BB468" s="150"/>
      <c r="BC468" s="150"/>
      <c r="BD468" s="150"/>
      <c r="BE468" s="150"/>
      <c r="BF468" s="150"/>
      <c r="BG468" s="150"/>
      <c r="BH468" s="150"/>
    </row>
    <row r="469" spans="1:60" outlineLevel="1" x14ac:dyDescent="0.2">
      <c r="A469" s="157"/>
      <c r="B469" s="158"/>
      <c r="C469" s="201" t="s">
        <v>752</v>
      </c>
      <c r="D469" s="190"/>
      <c r="E469" s="191">
        <v>17.869039999999998</v>
      </c>
      <c r="F469" s="160"/>
      <c r="G469" s="160"/>
      <c r="H469" s="160"/>
      <c r="I469" s="160"/>
      <c r="J469" s="160"/>
      <c r="K469" s="160"/>
      <c r="L469" s="160"/>
      <c r="M469" s="160"/>
      <c r="N469" s="160"/>
      <c r="O469" s="160"/>
      <c r="P469" s="160"/>
      <c r="Q469" s="160"/>
      <c r="R469" s="160"/>
      <c r="S469" s="160"/>
      <c r="T469" s="160"/>
      <c r="U469" s="160"/>
      <c r="V469" s="160"/>
      <c r="W469" s="160"/>
      <c r="X469" s="150"/>
      <c r="Y469" s="150"/>
      <c r="Z469" s="150"/>
      <c r="AA469" s="150"/>
      <c r="AB469" s="150"/>
      <c r="AC469" s="150"/>
      <c r="AD469" s="150"/>
      <c r="AE469" s="150"/>
      <c r="AF469" s="150"/>
      <c r="AG469" s="150" t="s">
        <v>264</v>
      </c>
      <c r="AH469" s="150">
        <v>0</v>
      </c>
      <c r="AI469" s="150"/>
      <c r="AJ469" s="150"/>
      <c r="AK469" s="150"/>
      <c r="AL469" s="150"/>
      <c r="AM469" s="150"/>
      <c r="AN469" s="150"/>
      <c r="AO469" s="150"/>
      <c r="AP469" s="150"/>
      <c r="AQ469" s="150"/>
      <c r="AR469" s="150"/>
      <c r="AS469" s="150"/>
      <c r="AT469" s="150"/>
      <c r="AU469" s="150"/>
      <c r="AV469" s="150"/>
      <c r="AW469" s="150"/>
      <c r="AX469" s="150"/>
      <c r="AY469" s="150"/>
      <c r="AZ469" s="150"/>
      <c r="BA469" s="150"/>
      <c r="BB469" s="150"/>
      <c r="BC469" s="150"/>
      <c r="BD469" s="150"/>
      <c r="BE469" s="150"/>
      <c r="BF469" s="150"/>
      <c r="BG469" s="150"/>
      <c r="BH469" s="150"/>
    </row>
    <row r="470" spans="1:60" outlineLevel="1" x14ac:dyDescent="0.2">
      <c r="A470" s="157"/>
      <c r="B470" s="158"/>
      <c r="C470" s="201" t="s">
        <v>753</v>
      </c>
      <c r="D470" s="190"/>
      <c r="E470" s="191"/>
      <c r="F470" s="160"/>
      <c r="G470" s="160"/>
      <c r="H470" s="160"/>
      <c r="I470" s="160"/>
      <c r="J470" s="160"/>
      <c r="K470" s="160"/>
      <c r="L470" s="160"/>
      <c r="M470" s="160"/>
      <c r="N470" s="160"/>
      <c r="O470" s="160"/>
      <c r="P470" s="160"/>
      <c r="Q470" s="160"/>
      <c r="R470" s="160"/>
      <c r="S470" s="160"/>
      <c r="T470" s="160"/>
      <c r="U470" s="160"/>
      <c r="V470" s="160"/>
      <c r="W470" s="160"/>
      <c r="X470" s="150"/>
      <c r="Y470" s="150"/>
      <c r="Z470" s="150"/>
      <c r="AA470" s="150"/>
      <c r="AB470" s="150"/>
      <c r="AC470" s="150"/>
      <c r="AD470" s="150"/>
      <c r="AE470" s="150"/>
      <c r="AF470" s="150"/>
      <c r="AG470" s="150" t="s">
        <v>264</v>
      </c>
      <c r="AH470" s="150">
        <v>0</v>
      </c>
      <c r="AI470" s="150"/>
      <c r="AJ470" s="150"/>
      <c r="AK470" s="150"/>
      <c r="AL470" s="150"/>
      <c r="AM470" s="150"/>
      <c r="AN470" s="150"/>
      <c r="AO470" s="150"/>
      <c r="AP470" s="150"/>
      <c r="AQ470" s="150"/>
      <c r="AR470" s="150"/>
      <c r="AS470" s="150"/>
      <c r="AT470" s="150"/>
      <c r="AU470" s="150"/>
      <c r="AV470" s="150"/>
      <c r="AW470" s="150"/>
      <c r="AX470" s="150"/>
      <c r="AY470" s="150"/>
      <c r="AZ470" s="150"/>
      <c r="BA470" s="150"/>
      <c r="BB470" s="150"/>
      <c r="BC470" s="150"/>
      <c r="BD470" s="150"/>
      <c r="BE470" s="150"/>
      <c r="BF470" s="150"/>
      <c r="BG470" s="150"/>
      <c r="BH470" s="150"/>
    </row>
    <row r="471" spans="1:60" outlineLevel="1" x14ac:dyDescent="0.2">
      <c r="A471" s="157"/>
      <c r="B471" s="158"/>
      <c r="C471" s="202" t="s">
        <v>325</v>
      </c>
      <c r="D471" s="192"/>
      <c r="E471" s="193"/>
      <c r="F471" s="160"/>
      <c r="G471" s="160"/>
      <c r="H471" s="160"/>
      <c r="I471" s="160"/>
      <c r="J471" s="160"/>
      <c r="K471" s="160"/>
      <c r="L471" s="160"/>
      <c r="M471" s="160"/>
      <c r="N471" s="160"/>
      <c r="O471" s="160"/>
      <c r="P471" s="160"/>
      <c r="Q471" s="160"/>
      <c r="R471" s="160"/>
      <c r="S471" s="160"/>
      <c r="T471" s="160"/>
      <c r="U471" s="160"/>
      <c r="V471" s="160"/>
      <c r="W471" s="160"/>
      <c r="X471" s="150"/>
      <c r="Y471" s="150"/>
      <c r="Z471" s="150"/>
      <c r="AA471" s="150"/>
      <c r="AB471" s="150"/>
      <c r="AC471" s="150"/>
      <c r="AD471" s="150"/>
      <c r="AE471" s="150"/>
      <c r="AF471" s="150"/>
      <c r="AG471" s="150" t="s">
        <v>264</v>
      </c>
      <c r="AH471" s="150"/>
      <c r="AI471" s="150"/>
      <c r="AJ471" s="150"/>
      <c r="AK471" s="150"/>
      <c r="AL471" s="150"/>
      <c r="AM471" s="150"/>
      <c r="AN471" s="150"/>
      <c r="AO471" s="150"/>
      <c r="AP471" s="150"/>
      <c r="AQ471" s="150"/>
      <c r="AR471" s="150"/>
      <c r="AS471" s="150"/>
      <c r="AT471" s="150"/>
      <c r="AU471" s="150"/>
      <c r="AV471" s="150"/>
      <c r="AW471" s="150"/>
      <c r="AX471" s="150"/>
      <c r="AY471" s="150"/>
      <c r="AZ471" s="150"/>
      <c r="BA471" s="150"/>
      <c r="BB471" s="150"/>
      <c r="BC471" s="150"/>
      <c r="BD471" s="150"/>
      <c r="BE471" s="150"/>
      <c r="BF471" s="150"/>
      <c r="BG471" s="150"/>
      <c r="BH471" s="150"/>
    </row>
    <row r="472" spans="1:60" ht="22.5" outlineLevel="1" x14ac:dyDescent="0.2">
      <c r="A472" s="157"/>
      <c r="B472" s="158"/>
      <c r="C472" s="203" t="s">
        <v>754</v>
      </c>
      <c r="D472" s="192"/>
      <c r="E472" s="193">
        <v>41.395000000000003</v>
      </c>
      <c r="F472" s="160"/>
      <c r="G472" s="160"/>
      <c r="H472" s="160"/>
      <c r="I472" s="160"/>
      <c r="J472" s="160"/>
      <c r="K472" s="160"/>
      <c r="L472" s="160"/>
      <c r="M472" s="160"/>
      <c r="N472" s="160"/>
      <c r="O472" s="160"/>
      <c r="P472" s="160"/>
      <c r="Q472" s="160"/>
      <c r="R472" s="160"/>
      <c r="S472" s="160"/>
      <c r="T472" s="160"/>
      <c r="U472" s="160"/>
      <c r="V472" s="160"/>
      <c r="W472" s="160"/>
      <c r="X472" s="150"/>
      <c r="Y472" s="150"/>
      <c r="Z472" s="150"/>
      <c r="AA472" s="150"/>
      <c r="AB472" s="150"/>
      <c r="AC472" s="150"/>
      <c r="AD472" s="150"/>
      <c r="AE472" s="150"/>
      <c r="AF472" s="150"/>
      <c r="AG472" s="150" t="s">
        <v>264</v>
      </c>
      <c r="AH472" s="150">
        <v>2</v>
      </c>
      <c r="AI472" s="150"/>
      <c r="AJ472" s="150"/>
      <c r="AK472" s="150"/>
      <c r="AL472" s="150"/>
      <c r="AM472" s="150"/>
      <c r="AN472" s="150"/>
      <c r="AO472" s="150"/>
      <c r="AP472" s="150"/>
      <c r="AQ472" s="150"/>
      <c r="AR472" s="150"/>
      <c r="AS472" s="150"/>
      <c r="AT472" s="150"/>
      <c r="AU472" s="150"/>
      <c r="AV472" s="150"/>
      <c r="AW472" s="150"/>
      <c r="AX472" s="150"/>
      <c r="AY472" s="150"/>
      <c r="AZ472" s="150"/>
      <c r="BA472" s="150"/>
      <c r="BB472" s="150"/>
      <c r="BC472" s="150"/>
      <c r="BD472" s="150"/>
      <c r="BE472" s="150"/>
      <c r="BF472" s="150"/>
      <c r="BG472" s="150"/>
      <c r="BH472" s="150"/>
    </row>
    <row r="473" spans="1:60" outlineLevel="1" x14ac:dyDescent="0.2">
      <c r="A473" s="157"/>
      <c r="B473" s="158"/>
      <c r="C473" s="203" t="s">
        <v>755</v>
      </c>
      <c r="D473" s="192"/>
      <c r="E473" s="193">
        <v>15.295</v>
      </c>
      <c r="F473" s="160"/>
      <c r="G473" s="160"/>
      <c r="H473" s="160"/>
      <c r="I473" s="160"/>
      <c r="J473" s="160"/>
      <c r="K473" s="160"/>
      <c r="L473" s="160"/>
      <c r="M473" s="160"/>
      <c r="N473" s="160"/>
      <c r="O473" s="160"/>
      <c r="P473" s="160"/>
      <c r="Q473" s="160"/>
      <c r="R473" s="160"/>
      <c r="S473" s="160"/>
      <c r="T473" s="160"/>
      <c r="U473" s="160"/>
      <c r="V473" s="160"/>
      <c r="W473" s="160"/>
      <c r="X473" s="150"/>
      <c r="Y473" s="150"/>
      <c r="Z473" s="150"/>
      <c r="AA473" s="150"/>
      <c r="AB473" s="150"/>
      <c r="AC473" s="150"/>
      <c r="AD473" s="150"/>
      <c r="AE473" s="150"/>
      <c r="AF473" s="150"/>
      <c r="AG473" s="150" t="s">
        <v>264</v>
      </c>
      <c r="AH473" s="150">
        <v>2</v>
      </c>
      <c r="AI473" s="150"/>
      <c r="AJ473" s="150"/>
      <c r="AK473" s="150"/>
      <c r="AL473" s="150"/>
      <c r="AM473" s="150"/>
      <c r="AN473" s="150"/>
      <c r="AO473" s="150"/>
      <c r="AP473" s="150"/>
      <c r="AQ473" s="150"/>
      <c r="AR473" s="150"/>
      <c r="AS473" s="150"/>
      <c r="AT473" s="150"/>
      <c r="AU473" s="150"/>
      <c r="AV473" s="150"/>
      <c r="AW473" s="150"/>
      <c r="AX473" s="150"/>
      <c r="AY473" s="150"/>
      <c r="AZ473" s="150"/>
      <c r="BA473" s="150"/>
      <c r="BB473" s="150"/>
      <c r="BC473" s="150"/>
      <c r="BD473" s="150"/>
      <c r="BE473" s="150"/>
      <c r="BF473" s="150"/>
      <c r="BG473" s="150"/>
      <c r="BH473" s="150"/>
    </row>
    <row r="474" spans="1:60" outlineLevel="1" x14ac:dyDescent="0.2">
      <c r="A474" s="157"/>
      <c r="B474" s="158"/>
      <c r="C474" s="203" t="s">
        <v>756</v>
      </c>
      <c r="D474" s="192"/>
      <c r="E474" s="193">
        <v>30.03</v>
      </c>
      <c r="F474" s="160"/>
      <c r="G474" s="160"/>
      <c r="H474" s="160"/>
      <c r="I474" s="160"/>
      <c r="J474" s="160"/>
      <c r="K474" s="160"/>
      <c r="L474" s="160"/>
      <c r="M474" s="160"/>
      <c r="N474" s="160"/>
      <c r="O474" s="160"/>
      <c r="P474" s="160"/>
      <c r="Q474" s="160"/>
      <c r="R474" s="160"/>
      <c r="S474" s="160"/>
      <c r="T474" s="160"/>
      <c r="U474" s="160"/>
      <c r="V474" s="160"/>
      <c r="W474" s="160"/>
      <c r="X474" s="150"/>
      <c r="Y474" s="150"/>
      <c r="Z474" s="150"/>
      <c r="AA474" s="150"/>
      <c r="AB474" s="150"/>
      <c r="AC474" s="150"/>
      <c r="AD474" s="150"/>
      <c r="AE474" s="150"/>
      <c r="AF474" s="150"/>
      <c r="AG474" s="150" t="s">
        <v>264</v>
      </c>
      <c r="AH474" s="150">
        <v>2</v>
      </c>
      <c r="AI474" s="150"/>
      <c r="AJ474" s="150"/>
      <c r="AK474" s="150"/>
      <c r="AL474" s="150"/>
      <c r="AM474" s="150"/>
      <c r="AN474" s="150"/>
      <c r="AO474" s="150"/>
      <c r="AP474" s="150"/>
      <c r="AQ474" s="150"/>
      <c r="AR474" s="150"/>
      <c r="AS474" s="150"/>
      <c r="AT474" s="150"/>
      <c r="AU474" s="150"/>
      <c r="AV474" s="150"/>
      <c r="AW474" s="150"/>
      <c r="AX474" s="150"/>
      <c r="AY474" s="150"/>
      <c r="AZ474" s="150"/>
      <c r="BA474" s="150"/>
      <c r="BB474" s="150"/>
      <c r="BC474" s="150"/>
      <c r="BD474" s="150"/>
      <c r="BE474" s="150"/>
      <c r="BF474" s="150"/>
      <c r="BG474" s="150"/>
      <c r="BH474" s="150"/>
    </row>
    <row r="475" spans="1:60" outlineLevel="1" x14ac:dyDescent="0.2">
      <c r="A475" s="157"/>
      <c r="B475" s="158"/>
      <c r="C475" s="203" t="s">
        <v>757</v>
      </c>
      <c r="D475" s="192"/>
      <c r="E475" s="193">
        <v>40.914999999999999</v>
      </c>
      <c r="F475" s="160"/>
      <c r="G475" s="160"/>
      <c r="H475" s="160"/>
      <c r="I475" s="160"/>
      <c r="J475" s="160"/>
      <c r="K475" s="160"/>
      <c r="L475" s="160"/>
      <c r="M475" s="160"/>
      <c r="N475" s="160"/>
      <c r="O475" s="160"/>
      <c r="P475" s="160"/>
      <c r="Q475" s="160"/>
      <c r="R475" s="160"/>
      <c r="S475" s="160"/>
      <c r="T475" s="160"/>
      <c r="U475" s="160"/>
      <c r="V475" s="160"/>
      <c r="W475" s="160"/>
      <c r="X475" s="150"/>
      <c r="Y475" s="150"/>
      <c r="Z475" s="150"/>
      <c r="AA475" s="150"/>
      <c r="AB475" s="150"/>
      <c r="AC475" s="150"/>
      <c r="AD475" s="150"/>
      <c r="AE475" s="150"/>
      <c r="AF475" s="150"/>
      <c r="AG475" s="150" t="s">
        <v>264</v>
      </c>
      <c r="AH475" s="150">
        <v>2</v>
      </c>
      <c r="AI475" s="150"/>
      <c r="AJ475" s="150"/>
      <c r="AK475" s="150"/>
      <c r="AL475" s="150"/>
      <c r="AM475" s="150"/>
      <c r="AN475" s="150"/>
      <c r="AO475" s="150"/>
      <c r="AP475" s="150"/>
      <c r="AQ475" s="150"/>
      <c r="AR475" s="150"/>
      <c r="AS475" s="150"/>
      <c r="AT475" s="150"/>
      <c r="AU475" s="150"/>
      <c r="AV475" s="150"/>
      <c r="AW475" s="150"/>
      <c r="AX475" s="150"/>
      <c r="AY475" s="150"/>
      <c r="AZ475" s="150"/>
      <c r="BA475" s="150"/>
      <c r="BB475" s="150"/>
      <c r="BC475" s="150"/>
      <c r="BD475" s="150"/>
      <c r="BE475" s="150"/>
      <c r="BF475" s="150"/>
      <c r="BG475" s="150"/>
      <c r="BH475" s="150"/>
    </row>
    <row r="476" spans="1:60" outlineLevel="1" x14ac:dyDescent="0.2">
      <c r="A476" s="157"/>
      <c r="B476" s="158"/>
      <c r="C476" s="203" t="s">
        <v>758</v>
      </c>
      <c r="D476" s="192"/>
      <c r="E476" s="193">
        <v>17.010000000000002</v>
      </c>
      <c r="F476" s="160"/>
      <c r="G476" s="160"/>
      <c r="H476" s="160"/>
      <c r="I476" s="160"/>
      <c r="J476" s="160"/>
      <c r="K476" s="160"/>
      <c r="L476" s="160"/>
      <c r="M476" s="160"/>
      <c r="N476" s="160"/>
      <c r="O476" s="160"/>
      <c r="P476" s="160"/>
      <c r="Q476" s="160"/>
      <c r="R476" s="160"/>
      <c r="S476" s="160"/>
      <c r="T476" s="160"/>
      <c r="U476" s="160"/>
      <c r="V476" s="160"/>
      <c r="W476" s="160"/>
      <c r="X476" s="150"/>
      <c r="Y476" s="150"/>
      <c r="Z476" s="150"/>
      <c r="AA476" s="150"/>
      <c r="AB476" s="150"/>
      <c r="AC476" s="150"/>
      <c r="AD476" s="150"/>
      <c r="AE476" s="150"/>
      <c r="AF476" s="150"/>
      <c r="AG476" s="150" t="s">
        <v>264</v>
      </c>
      <c r="AH476" s="150">
        <v>2</v>
      </c>
      <c r="AI476" s="150"/>
      <c r="AJ476" s="150"/>
      <c r="AK476" s="150"/>
      <c r="AL476" s="150"/>
      <c r="AM476" s="150"/>
      <c r="AN476" s="150"/>
      <c r="AO476" s="150"/>
      <c r="AP476" s="150"/>
      <c r="AQ476" s="150"/>
      <c r="AR476" s="150"/>
      <c r="AS476" s="150"/>
      <c r="AT476" s="150"/>
      <c r="AU476" s="150"/>
      <c r="AV476" s="150"/>
      <c r="AW476" s="150"/>
      <c r="AX476" s="150"/>
      <c r="AY476" s="150"/>
      <c r="AZ476" s="150"/>
      <c r="BA476" s="150"/>
      <c r="BB476" s="150"/>
      <c r="BC476" s="150"/>
      <c r="BD476" s="150"/>
      <c r="BE476" s="150"/>
      <c r="BF476" s="150"/>
      <c r="BG476" s="150"/>
      <c r="BH476" s="150"/>
    </row>
    <row r="477" spans="1:60" outlineLevel="1" x14ac:dyDescent="0.2">
      <c r="A477" s="157"/>
      <c r="B477" s="158"/>
      <c r="C477" s="202" t="s">
        <v>332</v>
      </c>
      <c r="D477" s="192"/>
      <c r="E477" s="193"/>
      <c r="F477" s="160"/>
      <c r="G477" s="160"/>
      <c r="H477" s="160"/>
      <c r="I477" s="160"/>
      <c r="J477" s="160"/>
      <c r="K477" s="160"/>
      <c r="L477" s="160"/>
      <c r="M477" s="160"/>
      <c r="N477" s="160"/>
      <c r="O477" s="160"/>
      <c r="P477" s="160"/>
      <c r="Q477" s="160"/>
      <c r="R477" s="160"/>
      <c r="S477" s="160"/>
      <c r="T477" s="160"/>
      <c r="U477" s="160"/>
      <c r="V477" s="160"/>
      <c r="W477" s="160"/>
      <c r="X477" s="150"/>
      <c r="Y477" s="150"/>
      <c r="Z477" s="150"/>
      <c r="AA477" s="150"/>
      <c r="AB477" s="150"/>
      <c r="AC477" s="150"/>
      <c r="AD477" s="150"/>
      <c r="AE477" s="150"/>
      <c r="AF477" s="150"/>
      <c r="AG477" s="150" t="s">
        <v>264</v>
      </c>
      <c r="AH477" s="150"/>
      <c r="AI477" s="150"/>
      <c r="AJ477" s="150"/>
      <c r="AK477" s="150"/>
      <c r="AL477" s="150"/>
      <c r="AM477" s="150"/>
      <c r="AN477" s="150"/>
      <c r="AO477" s="150"/>
      <c r="AP477" s="150"/>
      <c r="AQ477" s="150"/>
      <c r="AR477" s="150"/>
      <c r="AS477" s="150"/>
      <c r="AT477" s="150"/>
      <c r="AU477" s="150"/>
      <c r="AV477" s="150"/>
      <c r="AW477" s="150"/>
      <c r="AX477" s="150"/>
      <c r="AY477" s="150"/>
      <c r="AZ477" s="150"/>
      <c r="BA477" s="150"/>
      <c r="BB477" s="150"/>
      <c r="BC477" s="150"/>
      <c r="BD477" s="150"/>
      <c r="BE477" s="150"/>
      <c r="BF477" s="150"/>
      <c r="BG477" s="150"/>
      <c r="BH477" s="150"/>
    </row>
    <row r="478" spans="1:60" outlineLevel="1" x14ac:dyDescent="0.2">
      <c r="A478" s="157"/>
      <c r="B478" s="158"/>
      <c r="C478" s="201" t="s">
        <v>759</v>
      </c>
      <c r="D478" s="190"/>
      <c r="E478" s="191">
        <v>289.29000000000002</v>
      </c>
      <c r="F478" s="160"/>
      <c r="G478" s="160"/>
      <c r="H478" s="160"/>
      <c r="I478" s="160"/>
      <c r="J478" s="160"/>
      <c r="K478" s="160"/>
      <c r="L478" s="160"/>
      <c r="M478" s="160"/>
      <c r="N478" s="160"/>
      <c r="O478" s="160"/>
      <c r="P478" s="160"/>
      <c r="Q478" s="160"/>
      <c r="R478" s="160"/>
      <c r="S478" s="160"/>
      <c r="T478" s="160"/>
      <c r="U478" s="160"/>
      <c r="V478" s="160"/>
      <c r="W478" s="160"/>
      <c r="X478" s="150"/>
      <c r="Y478" s="150"/>
      <c r="Z478" s="150"/>
      <c r="AA478" s="150"/>
      <c r="AB478" s="150"/>
      <c r="AC478" s="150"/>
      <c r="AD478" s="150"/>
      <c r="AE478" s="150"/>
      <c r="AF478" s="150"/>
      <c r="AG478" s="150" t="s">
        <v>264</v>
      </c>
      <c r="AH478" s="150">
        <v>0</v>
      </c>
      <c r="AI478" s="150"/>
      <c r="AJ478" s="150"/>
      <c r="AK478" s="150"/>
      <c r="AL478" s="150"/>
      <c r="AM478" s="150"/>
      <c r="AN478" s="150"/>
      <c r="AO478" s="150"/>
      <c r="AP478" s="150"/>
      <c r="AQ478" s="150"/>
      <c r="AR478" s="150"/>
      <c r="AS478" s="150"/>
      <c r="AT478" s="150"/>
      <c r="AU478" s="150"/>
      <c r="AV478" s="150"/>
      <c r="AW478" s="150"/>
      <c r="AX478" s="150"/>
      <c r="AY478" s="150"/>
      <c r="AZ478" s="150"/>
      <c r="BA478" s="150"/>
      <c r="BB478" s="150"/>
      <c r="BC478" s="150"/>
      <c r="BD478" s="150"/>
      <c r="BE478" s="150"/>
      <c r="BF478" s="150"/>
      <c r="BG478" s="150"/>
      <c r="BH478" s="150"/>
    </row>
    <row r="479" spans="1:60" outlineLevel="1" x14ac:dyDescent="0.2">
      <c r="A479" s="157"/>
      <c r="B479" s="158"/>
      <c r="C479" s="201" t="s">
        <v>760</v>
      </c>
      <c r="D479" s="190"/>
      <c r="E479" s="191">
        <v>187.5</v>
      </c>
      <c r="F479" s="160"/>
      <c r="G479" s="160"/>
      <c r="H479" s="160"/>
      <c r="I479" s="160"/>
      <c r="J479" s="160"/>
      <c r="K479" s="160"/>
      <c r="L479" s="160"/>
      <c r="M479" s="160"/>
      <c r="N479" s="160"/>
      <c r="O479" s="160"/>
      <c r="P479" s="160"/>
      <c r="Q479" s="160"/>
      <c r="R479" s="160"/>
      <c r="S479" s="160"/>
      <c r="T479" s="160"/>
      <c r="U479" s="160"/>
      <c r="V479" s="160"/>
      <c r="W479" s="160"/>
      <c r="X479" s="150"/>
      <c r="Y479" s="150"/>
      <c r="Z479" s="150"/>
      <c r="AA479" s="150"/>
      <c r="AB479" s="150"/>
      <c r="AC479" s="150"/>
      <c r="AD479" s="150"/>
      <c r="AE479" s="150"/>
      <c r="AF479" s="150"/>
      <c r="AG479" s="150" t="s">
        <v>264</v>
      </c>
      <c r="AH479" s="150">
        <v>0</v>
      </c>
      <c r="AI479" s="150"/>
      <c r="AJ479" s="150"/>
      <c r="AK479" s="150"/>
      <c r="AL479" s="150"/>
      <c r="AM479" s="150"/>
      <c r="AN479" s="150"/>
      <c r="AO479" s="150"/>
      <c r="AP479" s="150"/>
      <c r="AQ479" s="150"/>
      <c r="AR479" s="150"/>
      <c r="AS479" s="150"/>
      <c r="AT479" s="150"/>
      <c r="AU479" s="150"/>
      <c r="AV479" s="150"/>
      <c r="AW479" s="150"/>
      <c r="AX479" s="150"/>
      <c r="AY479" s="150"/>
      <c r="AZ479" s="150"/>
      <c r="BA479" s="150"/>
      <c r="BB479" s="150"/>
      <c r="BC479" s="150"/>
      <c r="BD479" s="150"/>
      <c r="BE479" s="150"/>
      <c r="BF479" s="150"/>
      <c r="BG479" s="150"/>
      <c r="BH479" s="150"/>
    </row>
    <row r="480" spans="1:60" outlineLevel="1" x14ac:dyDescent="0.2">
      <c r="A480" s="157"/>
      <c r="B480" s="158"/>
      <c r="C480" s="201" t="s">
        <v>761</v>
      </c>
      <c r="D480" s="190"/>
      <c r="E480" s="191">
        <v>45.311250000000001</v>
      </c>
      <c r="F480" s="160"/>
      <c r="G480" s="160"/>
      <c r="H480" s="160"/>
      <c r="I480" s="160"/>
      <c r="J480" s="160"/>
      <c r="K480" s="160"/>
      <c r="L480" s="160"/>
      <c r="M480" s="160"/>
      <c r="N480" s="160"/>
      <c r="O480" s="160"/>
      <c r="P480" s="160"/>
      <c r="Q480" s="160"/>
      <c r="R480" s="160"/>
      <c r="S480" s="160"/>
      <c r="T480" s="160"/>
      <c r="U480" s="160"/>
      <c r="V480" s="160"/>
      <c r="W480" s="160"/>
      <c r="X480" s="150"/>
      <c r="Y480" s="150"/>
      <c r="Z480" s="150"/>
      <c r="AA480" s="150"/>
      <c r="AB480" s="150"/>
      <c r="AC480" s="150"/>
      <c r="AD480" s="150"/>
      <c r="AE480" s="150"/>
      <c r="AF480" s="150"/>
      <c r="AG480" s="150" t="s">
        <v>264</v>
      </c>
      <c r="AH480" s="150">
        <v>0</v>
      </c>
      <c r="AI480" s="150"/>
      <c r="AJ480" s="150"/>
      <c r="AK480" s="150"/>
      <c r="AL480" s="150"/>
      <c r="AM480" s="150"/>
      <c r="AN480" s="150"/>
      <c r="AO480" s="150"/>
      <c r="AP480" s="150"/>
      <c r="AQ480" s="150"/>
      <c r="AR480" s="150"/>
      <c r="AS480" s="150"/>
      <c r="AT480" s="150"/>
      <c r="AU480" s="150"/>
      <c r="AV480" s="150"/>
      <c r="AW480" s="150"/>
      <c r="AX480" s="150"/>
      <c r="AY480" s="150"/>
      <c r="AZ480" s="150"/>
      <c r="BA480" s="150"/>
      <c r="BB480" s="150"/>
      <c r="BC480" s="150"/>
      <c r="BD480" s="150"/>
      <c r="BE480" s="150"/>
      <c r="BF480" s="150"/>
      <c r="BG480" s="150"/>
      <c r="BH480" s="150"/>
    </row>
    <row r="481" spans="1:60" ht="33.75" outlineLevel="1" x14ac:dyDescent="0.2">
      <c r="A481" s="169">
        <v>101</v>
      </c>
      <c r="B481" s="170" t="s">
        <v>762</v>
      </c>
      <c r="C481" s="186" t="s">
        <v>763</v>
      </c>
      <c r="D481" s="171" t="s">
        <v>285</v>
      </c>
      <c r="E481" s="172">
        <v>922.33320000000003</v>
      </c>
      <c r="F481" s="173"/>
      <c r="G481" s="174">
        <f>ROUND(E481*F481,2)</f>
        <v>0</v>
      </c>
      <c r="H481" s="173"/>
      <c r="I481" s="174">
        <f>ROUND(E481*H481,2)</f>
        <v>0</v>
      </c>
      <c r="J481" s="173"/>
      <c r="K481" s="174">
        <f>ROUND(E481*J481,2)</f>
        <v>0</v>
      </c>
      <c r="L481" s="174">
        <v>21</v>
      </c>
      <c r="M481" s="174">
        <f>G481*(1+L481/100)</f>
        <v>0</v>
      </c>
      <c r="N481" s="174">
        <v>0</v>
      </c>
      <c r="O481" s="174">
        <f>ROUND(E481*N481,2)</f>
        <v>0</v>
      </c>
      <c r="P481" s="174">
        <v>0</v>
      </c>
      <c r="Q481" s="174">
        <f>ROUND(E481*P481,2)</f>
        <v>0</v>
      </c>
      <c r="R481" s="174"/>
      <c r="S481" s="174" t="s">
        <v>217</v>
      </c>
      <c r="T481" s="175" t="s">
        <v>218</v>
      </c>
      <c r="U481" s="160">
        <v>0</v>
      </c>
      <c r="V481" s="160">
        <f>ROUND(E481*U481,2)</f>
        <v>0</v>
      </c>
      <c r="W481" s="160"/>
      <c r="X481" s="150"/>
      <c r="Y481" s="150"/>
      <c r="Z481" s="150"/>
      <c r="AA481" s="150"/>
      <c r="AB481" s="150"/>
      <c r="AC481" s="150"/>
      <c r="AD481" s="150"/>
      <c r="AE481" s="150"/>
      <c r="AF481" s="150"/>
      <c r="AG481" s="150" t="s">
        <v>262</v>
      </c>
      <c r="AH481" s="150"/>
      <c r="AI481" s="150"/>
      <c r="AJ481" s="150"/>
      <c r="AK481" s="150"/>
      <c r="AL481" s="150"/>
      <c r="AM481" s="150"/>
      <c r="AN481" s="150"/>
      <c r="AO481" s="150"/>
      <c r="AP481" s="150"/>
      <c r="AQ481" s="150"/>
      <c r="AR481" s="150"/>
      <c r="AS481" s="150"/>
      <c r="AT481" s="150"/>
      <c r="AU481" s="150"/>
      <c r="AV481" s="150"/>
      <c r="AW481" s="150"/>
      <c r="AX481" s="150"/>
      <c r="AY481" s="150"/>
      <c r="AZ481" s="150"/>
      <c r="BA481" s="150"/>
      <c r="BB481" s="150"/>
      <c r="BC481" s="150"/>
      <c r="BD481" s="150"/>
      <c r="BE481" s="150"/>
      <c r="BF481" s="150"/>
      <c r="BG481" s="150"/>
      <c r="BH481" s="150"/>
    </row>
    <row r="482" spans="1:60" outlineLevel="1" x14ac:dyDescent="0.2">
      <c r="A482" s="157"/>
      <c r="B482" s="158"/>
      <c r="C482" s="201" t="s">
        <v>764</v>
      </c>
      <c r="D482" s="190"/>
      <c r="E482" s="191">
        <v>922.33320000000003</v>
      </c>
      <c r="F482" s="160"/>
      <c r="G482" s="160"/>
      <c r="H482" s="160"/>
      <c r="I482" s="160"/>
      <c r="J482" s="160"/>
      <c r="K482" s="160"/>
      <c r="L482" s="160"/>
      <c r="M482" s="160"/>
      <c r="N482" s="160"/>
      <c r="O482" s="160"/>
      <c r="P482" s="160"/>
      <c r="Q482" s="160"/>
      <c r="R482" s="160"/>
      <c r="S482" s="160"/>
      <c r="T482" s="160"/>
      <c r="U482" s="160"/>
      <c r="V482" s="160"/>
      <c r="W482" s="160"/>
      <c r="X482" s="150"/>
      <c r="Y482" s="150"/>
      <c r="Z482" s="150"/>
      <c r="AA482" s="150"/>
      <c r="AB482" s="150"/>
      <c r="AC482" s="150"/>
      <c r="AD482" s="150"/>
      <c r="AE482" s="150"/>
      <c r="AF482" s="150"/>
      <c r="AG482" s="150" t="s">
        <v>264</v>
      </c>
      <c r="AH482" s="150">
        <v>0</v>
      </c>
      <c r="AI482" s="150"/>
      <c r="AJ482" s="150"/>
      <c r="AK482" s="150"/>
      <c r="AL482" s="150"/>
      <c r="AM482" s="150"/>
      <c r="AN482" s="150"/>
      <c r="AO482" s="150"/>
      <c r="AP482" s="150"/>
      <c r="AQ482" s="150"/>
      <c r="AR482" s="150"/>
      <c r="AS482" s="150"/>
      <c r="AT482" s="150"/>
      <c r="AU482" s="150"/>
      <c r="AV482" s="150"/>
      <c r="AW482" s="150"/>
      <c r="AX482" s="150"/>
      <c r="AY482" s="150"/>
      <c r="AZ482" s="150"/>
      <c r="BA482" s="150"/>
      <c r="BB482" s="150"/>
      <c r="BC482" s="150"/>
      <c r="BD482" s="150"/>
      <c r="BE482" s="150"/>
      <c r="BF482" s="150"/>
      <c r="BG482" s="150"/>
      <c r="BH482" s="150"/>
    </row>
    <row r="483" spans="1:60" ht="33.75" outlineLevel="1" x14ac:dyDescent="0.2">
      <c r="A483" s="169">
        <v>102</v>
      </c>
      <c r="B483" s="170" t="s">
        <v>765</v>
      </c>
      <c r="C483" s="186" t="s">
        <v>766</v>
      </c>
      <c r="D483" s="171" t="s">
        <v>285</v>
      </c>
      <c r="E483" s="172">
        <v>79.040000000000006</v>
      </c>
      <c r="F483" s="173"/>
      <c r="G483" s="174">
        <f>ROUND(E483*F483,2)</f>
        <v>0</v>
      </c>
      <c r="H483" s="173"/>
      <c r="I483" s="174">
        <f>ROUND(E483*H483,2)</f>
        <v>0</v>
      </c>
      <c r="J483" s="173"/>
      <c r="K483" s="174">
        <f>ROUND(E483*J483,2)</f>
        <v>0</v>
      </c>
      <c r="L483" s="174">
        <v>21</v>
      </c>
      <c r="M483" s="174">
        <f>G483*(1+L483/100)</f>
        <v>0</v>
      </c>
      <c r="N483" s="174">
        <v>0</v>
      </c>
      <c r="O483" s="174">
        <f>ROUND(E483*N483,2)</f>
        <v>0</v>
      </c>
      <c r="P483" s="174">
        <v>0</v>
      </c>
      <c r="Q483" s="174">
        <f>ROUND(E483*P483,2)</f>
        <v>0</v>
      </c>
      <c r="R483" s="174"/>
      <c r="S483" s="174" t="s">
        <v>217</v>
      </c>
      <c r="T483" s="175" t="s">
        <v>218</v>
      </c>
      <c r="U483" s="160">
        <v>0</v>
      </c>
      <c r="V483" s="160">
        <f>ROUND(E483*U483,2)</f>
        <v>0</v>
      </c>
      <c r="W483" s="160"/>
      <c r="X483" s="150"/>
      <c r="Y483" s="150"/>
      <c r="Z483" s="150"/>
      <c r="AA483" s="150"/>
      <c r="AB483" s="150"/>
      <c r="AC483" s="150"/>
      <c r="AD483" s="150"/>
      <c r="AE483" s="150"/>
      <c r="AF483" s="150"/>
      <c r="AG483" s="150" t="s">
        <v>262</v>
      </c>
      <c r="AH483" s="150"/>
      <c r="AI483" s="150"/>
      <c r="AJ483" s="150"/>
      <c r="AK483" s="150"/>
      <c r="AL483" s="150"/>
      <c r="AM483" s="150"/>
      <c r="AN483" s="150"/>
      <c r="AO483" s="150"/>
      <c r="AP483" s="150"/>
      <c r="AQ483" s="150"/>
      <c r="AR483" s="150"/>
      <c r="AS483" s="150"/>
      <c r="AT483" s="150"/>
      <c r="AU483" s="150"/>
      <c r="AV483" s="150"/>
      <c r="AW483" s="150"/>
      <c r="AX483" s="150"/>
      <c r="AY483" s="150"/>
      <c r="AZ483" s="150"/>
      <c r="BA483" s="150"/>
      <c r="BB483" s="150"/>
      <c r="BC483" s="150"/>
      <c r="BD483" s="150"/>
      <c r="BE483" s="150"/>
      <c r="BF483" s="150"/>
      <c r="BG483" s="150"/>
      <c r="BH483" s="150"/>
    </row>
    <row r="484" spans="1:60" outlineLevel="1" x14ac:dyDescent="0.2">
      <c r="A484" s="157"/>
      <c r="B484" s="158"/>
      <c r="C484" s="201" t="s">
        <v>767</v>
      </c>
      <c r="D484" s="190"/>
      <c r="E484" s="191">
        <v>71.040000000000006</v>
      </c>
      <c r="F484" s="160"/>
      <c r="G484" s="160"/>
      <c r="H484" s="160"/>
      <c r="I484" s="160"/>
      <c r="J484" s="160"/>
      <c r="K484" s="160"/>
      <c r="L484" s="160"/>
      <c r="M484" s="160"/>
      <c r="N484" s="160"/>
      <c r="O484" s="160"/>
      <c r="P484" s="160"/>
      <c r="Q484" s="160"/>
      <c r="R484" s="160"/>
      <c r="S484" s="160"/>
      <c r="T484" s="160"/>
      <c r="U484" s="160"/>
      <c r="V484" s="160"/>
      <c r="W484" s="160"/>
      <c r="X484" s="150"/>
      <c r="Y484" s="150"/>
      <c r="Z484" s="150"/>
      <c r="AA484" s="150"/>
      <c r="AB484" s="150"/>
      <c r="AC484" s="150"/>
      <c r="AD484" s="150"/>
      <c r="AE484" s="150"/>
      <c r="AF484" s="150"/>
      <c r="AG484" s="150" t="s">
        <v>264</v>
      </c>
      <c r="AH484" s="150">
        <v>0</v>
      </c>
      <c r="AI484" s="150"/>
      <c r="AJ484" s="150"/>
      <c r="AK484" s="150"/>
      <c r="AL484" s="150"/>
      <c r="AM484" s="150"/>
      <c r="AN484" s="150"/>
      <c r="AO484" s="150"/>
      <c r="AP484" s="150"/>
      <c r="AQ484" s="150"/>
      <c r="AR484" s="150"/>
      <c r="AS484" s="150"/>
      <c r="AT484" s="150"/>
      <c r="AU484" s="150"/>
      <c r="AV484" s="150"/>
      <c r="AW484" s="150"/>
      <c r="AX484" s="150"/>
      <c r="AY484" s="150"/>
      <c r="AZ484" s="150"/>
      <c r="BA484" s="150"/>
      <c r="BB484" s="150"/>
      <c r="BC484" s="150"/>
      <c r="BD484" s="150"/>
      <c r="BE484" s="150"/>
      <c r="BF484" s="150"/>
      <c r="BG484" s="150"/>
      <c r="BH484" s="150"/>
    </row>
    <row r="485" spans="1:60" outlineLevel="1" x14ac:dyDescent="0.2">
      <c r="A485" s="157"/>
      <c r="B485" s="158"/>
      <c r="C485" s="201" t="s">
        <v>768</v>
      </c>
      <c r="D485" s="190"/>
      <c r="E485" s="191">
        <v>8</v>
      </c>
      <c r="F485" s="160"/>
      <c r="G485" s="160"/>
      <c r="H485" s="160"/>
      <c r="I485" s="160"/>
      <c r="J485" s="160"/>
      <c r="K485" s="160"/>
      <c r="L485" s="160"/>
      <c r="M485" s="160"/>
      <c r="N485" s="160"/>
      <c r="O485" s="160"/>
      <c r="P485" s="160"/>
      <c r="Q485" s="160"/>
      <c r="R485" s="160"/>
      <c r="S485" s="160"/>
      <c r="T485" s="160"/>
      <c r="U485" s="160"/>
      <c r="V485" s="160"/>
      <c r="W485" s="160"/>
      <c r="X485" s="150"/>
      <c r="Y485" s="150"/>
      <c r="Z485" s="150"/>
      <c r="AA485" s="150"/>
      <c r="AB485" s="150"/>
      <c r="AC485" s="150"/>
      <c r="AD485" s="150"/>
      <c r="AE485" s="150"/>
      <c r="AF485" s="150"/>
      <c r="AG485" s="150" t="s">
        <v>264</v>
      </c>
      <c r="AH485" s="150">
        <v>0</v>
      </c>
      <c r="AI485" s="150"/>
      <c r="AJ485" s="150"/>
      <c r="AK485" s="150"/>
      <c r="AL485" s="150"/>
      <c r="AM485" s="150"/>
      <c r="AN485" s="150"/>
      <c r="AO485" s="150"/>
      <c r="AP485" s="150"/>
      <c r="AQ485" s="150"/>
      <c r="AR485" s="150"/>
      <c r="AS485" s="150"/>
      <c r="AT485" s="150"/>
      <c r="AU485" s="150"/>
      <c r="AV485" s="150"/>
      <c r="AW485" s="150"/>
      <c r="AX485" s="150"/>
      <c r="AY485" s="150"/>
      <c r="AZ485" s="150"/>
      <c r="BA485" s="150"/>
      <c r="BB485" s="150"/>
      <c r="BC485" s="150"/>
      <c r="BD485" s="150"/>
      <c r="BE485" s="150"/>
      <c r="BF485" s="150"/>
      <c r="BG485" s="150"/>
      <c r="BH485" s="150"/>
    </row>
    <row r="486" spans="1:60" ht="22.5" outlineLevel="1" x14ac:dyDescent="0.2">
      <c r="A486" s="169">
        <v>103</v>
      </c>
      <c r="B486" s="170" t="s">
        <v>769</v>
      </c>
      <c r="C486" s="186" t="s">
        <v>770</v>
      </c>
      <c r="D486" s="171" t="s">
        <v>285</v>
      </c>
      <c r="E486" s="172">
        <v>224.36144999999999</v>
      </c>
      <c r="F486" s="173"/>
      <c r="G486" s="174">
        <f>ROUND(E486*F486,2)</f>
        <v>0</v>
      </c>
      <c r="H486" s="173"/>
      <c r="I486" s="174">
        <f>ROUND(E486*H486,2)</f>
        <v>0</v>
      </c>
      <c r="J486" s="173"/>
      <c r="K486" s="174">
        <f>ROUND(E486*J486,2)</f>
        <v>0</v>
      </c>
      <c r="L486" s="174">
        <v>21</v>
      </c>
      <c r="M486" s="174">
        <f>G486*(1+L486/100)</f>
        <v>0</v>
      </c>
      <c r="N486" s="174">
        <v>0</v>
      </c>
      <c r="O486" s="174">
        <f>ROUND(E486*N486,2)</f>
        <v>0</v>
      </c>
      <c r="P486" s="174">
        <v>0</v>
      </c>
      <c r="Q486" s="174">
        <f>ROUND(E486*P486,2)</f>
        <v>0</v>
      </c>
      <c r="R486" s="174"/>
      <c r="S486" s="174" t="s">
        <v>217</v>
      </c>
      <c r="T486" s="175" t="s">
        <v>218</v>
      </c>
      <c r="U486" s="160">
        <v>0</v>
      </c>
      <c r="V486" s="160">
        <f>ROUND(E486*U486,2)</f>
        <v>0</v>
      </c>
      <c r="W486" s="160"/>
      <c r="X486" s="150"/>
      <c r="Y486" s="150"/>
      <c r="Z486" s="150"/>
      <c r="AA486" s="150"/>
      <c r="AB486" s="150"/>
      <c r="AC486" s="150"/>
      <c r="AD486" s="150"/>
      <c r="AE486" s="150"/>
      <c r="AF486" s="150"/>
      <c r="AG486" s="150" t="s">
        <v>262</v>
      </c>
      <c r="AH486" s="150"/>
      <c r="AI486" s="150"/>
      <c r="AJ486" s="150"/>
      <c r="AK486" s="150"/>
      <c r="AL486" s="150"/>
      <c r="AM486" s="150"/>
      <c r="AN486" s="150"/>
      <c r="AO486" s="150"/>
      <c r="AP486" s="150"/>
      <c r="AQ486" s="150"/>
      <c r="AR486" s="150"/>
      <c r="AS486" s="150"/>
      <c r="AT486" s="150"/>
      <c r="AU486" s="150"/>
      <c r="AV486" s="150"/>
      <c r="AW486" s="150"/>
      <c r="AX486" s="150"/>
      <c r="AY486" s="150"/>
      <c r="AZ486" s="150"/>
      <c r="BA486" s="150"/>
      <c r="BB486" s="150"/>
      <c r="BC486" s="150"/>
      <c r="BD486" s="150"/>
      <c r="BE486" s="150"/>
      <c r="BF486" s="150"/>
      <c r="BG486" s="150"/>
      <c r="BH486" s="150"/>
    </row>
    <row r="487" spans="1:60" ht="22.5" outlineLevel="1" x14ac:dyDescent="0.2">
      <c r="A487" s="157"/>
      <c r="B487" s="158"/>
      <c r="C487" s="201" t="s">
        <v>771</v>
      </c>
      <c r="D487" s="190"/>
      <c r="E487" s="191">
        <v>224.36144999999999</v>
      </c>
      <c r="F487" s="160"/>
      <c r="G487" s="160"/>
      <c r="H487" s="160"/>
      <c r="I487" s="160"/>
      <c r="J487" s="160"/>
      <c r="K487" s="160"/>
      <c r="L487" s="160"/>
      <c r="M487" s="160"/>
      <c r="N487" s="160"/>
      <c r="O487" s="160"/>
      <c r="P487" s="160"/>
      <c r="Q487" s="160"/>
      <c r="R487" s="160"/>
      <c r="S487" s="160"/>
      <c r="T487" s="160"/>
      <c r="U487" s="160"/>
      <c r="V487" s="160"/>
      <c r="W487" s="160"/>
      <c r="X487" s="150"/>
      <c r="Y487" s="150"/>
      <c r="Z487" s="150"/>
      <c r="AA487" s="150"/>
      <c r="AB487" s="150"/>
      <c r="AC487" s="150"/>
      <c r="AD487" s="150"/>
      <c r="AE487" s="150"/>
      <c r="AF487" s="150"/>
      <c r="AG487" s="150" t="s">
        <v>264</v>
      </c>
      <c r="AH487" s="150">
        <v>0</v>
      </c>
      <c r="AI487" s="150"/>
      <c r="AJ487" s="150"/>
      <c r="AK487" s="150"/>
      <c r="AL487" s="150"/>
      <c r="AM487" s="150"/>
      <c r="AN487" s="150"/>
      <c r="AO487" s="150"/>
      <c r="AP487" s="150"/>
      <c r="AQ487" s="150"/>
      <c r="AR487" s="150"/>
      <c r="AS487" s="150"/>
      <c r="AT487" s="150"/>
      <c r="AU487" s="150"/>
      <c r="AV487" s="150"/>
      <c r="AW487" s="150"/>
      <c r="AX487" s="150"/>
      <c r="AY487" s="150"/>
      <c r="AZ487" s="150"/>
      <c r="BA487" s="150"/>
      <c r="BB487" s="150"/>
      <c r="BC487" s="150"/>
      <c r="BD487" s="150"/>
      <c r="BE487" s="150"/>
      <c r="BF487" s="150"/>
      <c r="BG487" s="150"/>
      <c r="BH487" s="150"/>
    </row>
    <row r="488" spans="1:60" ht="22.5" outlineLevel="1" x14ac:dyDescent="0.2">
      <c r="A488" s="169">
        <v>104</v>
      </c>
      <c r="B488" s="170" t="s">
        <v>772</v>
      </c>
      <c r="C488" s="186" t="s">
        <v>773</v>
      </c>
      <c r="D488" s="171" t="s">
        <v>285</v>
      </c>
      <c r="E488" s="172">
        <v>224.36144999999999</v>
      </c>
      <c r="F488" s="173"/>
      <c r="G488" s="174">
        <f>ROUND(E488*F488,2)</f>
        <v>0</v>
      </c>
      <c r="H488" s="173"/>
      <c r="I488" s="174">
        <f>ROUND(E488*H488,2)</f>
        <v>0</v>
      </c>
      <c r="J488" s="173"/>
      <c r="K488" s="174">
        <f>ROUND(E488*J488,2)</f>
        <v>0</v>
      </c>
      <c r="L488" s="174">
        <v>21</v>
      </c>
      <c r="M488" s="174">
        <f>G488*(1+L488/100)</f>
        <v>0</v>
      </c>
      <c r="N488" s="174">
        <v>0</v>
      </c>
      <c r="O488" s="174">
        <f>ROUND(E488*N488,2)</f>
        <v>0</v>
      </c>
      <c r="P488" s="174">
        <v>0</v>
      </c>
      <c r="Q488" s="174">
        <f>ROUND(E488*P488,2)</f>
        <v>0</v>
      </c>
      <c r="R488" s="174"/>
      <c r="S488" s="174" t="s">
        <v>217</v>
      </c>
      <c r="T488" s="175" t="s">
        <v>218</v>
      </c>
      <c r="U488" s="160">
        <v>0</v>
      </c>
      <c r="V488" s="160">
        <f>ROUND(E488*U488,2)</f>
        <v>0</v>
      </c>
      <c r="W488" s="160"/>
      <c r="X488" s="150"/>
      <c r="Y488" s="150"/>
      <c r="Z488" s="150"/>
      <c r="AA488" s="150"/>
      <c r="AB488" s="150"/>
      <c r="AC488" s="150"/>
      <c r="AD488" s="150"/>
      <c r="AE488" s="150"/>
      <c r="AF488" s="150"/>
      <c r="AG488" s="150" t="s">
        <v>262</v>
      </c>
      <c r="AH488" s="150"/>
      <c r="AI488" s="150"/>
      <c r="AJ488" s="150"/>
      <c r="AK488" s="150"/>
      <c r="AL488" s="150"/>
      <c r="AM488" s="150"/>
      <c r="AN488" s="150"/>
      <c r="AO488" s="150"/>
      <c r="AP488" s="150"/>
      <c r="AQ488" s="150"/>
      <c r="AR488" s="150"/>
      <c r="AS488" s="150"/>
      <c r="AT488" s="150"/>
      <c r="AU488" s="150"/>
      <c r="AV488" s="150"/>
      <c r="AW488" s="150"/>
      <c r="AX488" s="150"/>
      <c r="AY488" s="150"/>
      <c r="AZ488" s="150"/>
      <c r="BA488" s="150"/>
      <c r="BB488" s="150"/>
      <c r="BC488" s="150"/>
      <c r="BD488" s="150"/>
      <c r="BE488" s="150"/>
      <c r="BF488" s="150"/>
      <c r="BG488" s="150"/>
      <c r="BH488" s="150"/>
    </row>
    <row r="489" spans="1:60" ht="22.5" outlineLevel="1" x14ac:dyDescent="0.2">
      <c r="A489" s="157"/>
      <c r="B489" s="158"/>
      <c r="C489" s="201" t="s">
        <v>771</v>
      </c>
      <c r="D489" s="190"/>
      <c r="E489" s="191">
        <v>224.36144999999999</v>
      </c>
      <c r="F489" s="160"/>
      <c r="G489" s="160"/>
      <c r="H489" s="160"/>
      <c r="I489" s="160"/>
      <c r="J489" s="160"/>
      <c r="K489" s="160"/>
      <c r="L489" s="160"/>
      <c r="M489" s="160"/>
      <c r="N489" s="160"/>
      <c r="O489" s="160"/>
      <c r="P489" s="160"/>
      <c r="Q489" s="160"/>
      <c r="R489" s="160"/>
      <c r="S489" s="160"/>
      <c r="T489" s="160"/>
      <c r="U489" s="160"/>
      <c r="V489" s="160"/>
      <c r="W489" s="160"/>
      <c r="X489" s="150"/>
      <c r="Y489" s="150"/>
      <c r="Z489" s="150"/>
      <c r="AA489" s="150"/>
      <c r="AB489" s="150"/>
      <c r="AC489" s="150"/>
      <c r="AD489" s="150"/>
      <c r="AE489" s="150"/>
      <c r="AF489" s="150"/>
      <c r="AG489" s="150" t="s">
        <v>264</v>
      </c>
      <c r="AH489" s="150">
        <v>0</v>
      </c>
      <c r="AI489" s="150"/>
      <c r="AJ489" s="150"/>
      <c r="AK489" s="150"/>
      <c r="AL489" s="150"/>
      <c r="AM489" s="150"/>
      <c r="AN489" s="150"/>
      <c r="AO489" s="150"/>
      <c r="AP489" s="150"/>
      <c r="AQ489" s="150"/>
      <c r="AR489" s="150"/>
      <c r="AS489" s="150"/>
      <c r="AT489" s="150"/>
      <c r="AU489" s="150"/>
      <c r="AV489" s="150"/>
      <c r="AW489" s="150"/>
      <c r="AX489" s="150"/>
      <c r="AY489" s="150"/>
      <c r="AZ489" s="150"/>
      <c r="BA489" s="150"/>
      <c r="BB489" s="150"/>
      <c r="BC489" s="150"/>
      <c r="BD489" s="150"/>
      <c r="BE489" s="150"/>
      <c r="BF489" s="150"/>
      <c r="BG489" s="150"/>
      <c r="BH489" s="150"/>
    </row>
    <row r="490" spans="1:60" ht="33.75" outlineLevel="1" x14ac:dyDescent="0.2">
      <c r="A490" s="169">
        <v>105</v>
      </c>
      <c r="B490" s="170" t="s">
        <v>774</v>
      </c>
      <c r="C490" s="186" t="s">
        <v>775</v>
      </c>
      <c r="D490" s="171" t="s">
        <v>285</v>
      </c>
      <c r="E490" s="172">
        <v>375.24979000000002</v>
      </c>
      <c r="F490" s="173"/>
      <c r="G490" s="174">
        <f>ROUND(E490*F490,2)</f>
        <v>0</v>
      </c>
      <c r="H490" s="173"/>
      <c r="I490" s="174">
        <f>ROUND(E490*H490,2)</f>
        <v>0</v>
      </c>
      <c r="J490" s="173"/>
      <c r="K490" s="174">
        <f>ROUND(E490*J490,2)</f>
        <v>0</v>
      </c>
      <c r="L490" s="174">
        <v>21</v>
      </c>
      <c r="M490" s="174">
        <f>G490*(1+L490/100)</f>
        <v>0</v>
      </c>
      <c r="N490" s="174">
        <v>0</v>
      </c>
      <c r="O490" s="174">
        <f>ROUND(E490*N490,2)</f>
        <v>0</v>
      </c>
      <c r="P490" s="174">
        <v>0</v>
      </c>
      <c r="Q490" s="174">
        <f>ROUND(E490*P490,2)</f>
        <v>0</v>
      </c>
      <c r="R490" s="174"/>
      <c r="S490" s="174" t="s">
        <v>217</v>
      </c>
      <c r="T490" s="175" t="s">
        <v>218</v>
      </c>
      <c r="U490" s="160">
        <v>0</v>
      </c>
      <c r="V490" s="160">
        <f>ROUND(E490*U490,2)</f>
        <v>0</v>
      </c>
      <c r="W490" s="160"/>
      <c r="X490" s="150"/>
      <c r="Y490" s="150"/>
      <c r="Z490" s="150"/>
      <c r="AA490" s="150"/>
      <c r="AB490" s="150"/>
      <c r="AC490" s="150"/>
      <c r="AD490" s="150"/>
      <c r="AE490" s="150"/>
      <c r="AF490" s="150"/>
      <c r="AG490" s="150" t="s">
        <v>262</v>
      </c>
      <c r="AH490" s="150"/>
      <c r="AI490" s="150"/>
      <c r="AJ490" s="150"/>
      <c r="AK490" s="150"/>
      <c r="AL490" s="150"/>
      <c r="AM490" s="150"/>
      <c r="AN490" s="150"/>
      <c r="AO490" s="150"/>
      <c r="AP490" s="150"/>
      <c r="AQ490" s="150"/>
      <c r="AR490" s="150"/>
      <c r="AS490" s="150"/>
      <c r="AT490" s="150"/>
      <c r="AU490" s="150"/>
      <c r="AV490" s="150"/>
      <c r="AW490" s="150"/>
      <c r="AX490" s="150"/>
      <c r="AY490" s="150"/>
      <c r="AZ490" s="150"/>
      <c r="BA490" s="150"/>
      <c r="BB490" s="150"/>
      <c r="BC490" s="150"/>
      <c r="BD490" s="150"/>
      <c r="BE490" s="150"/>
      <c r="BF490" s="150"/>
      <c r="BG490" s="150"/>
      <c r="BH490" s="150"/>
    </row>
    <row r="491" spans="1:60" outlineLevel="1" x14ac:dyDescent="0.2">
      <c r="A491" s="157"/>
      <c r="B491" s="158"/>
      <c r="C491" s="201" t="s">
        <v>603</v>
      </c>
      <c r="D491" s="190"/>
      <c r="E491" s="191"/>
      <c r="F491" s="160"/>
      <c r="G491" s="160"/>
      <c r="H491" s="160"/>
      <c r="I491" s="160"/>
      <c r="J491" s="160"/>
      <c r="K491" s="160"/>
      <c r="L491" s="160"/>
      <c r="M491" s="160"/>
      <c r="N491" s="160"/>
      <c r="O491" s="160"/>
      <c r="P491" s="160"/>
      <c r="Q491" s="160"/>
      <c r="R491" s="160"/>
      <c r="S491" s="160"/>
      <c r="T491" s="160"/>
      <c r="U491" s="160"/>
      <c r="V491" s="160"/>
      <c r="W491" s="160"/>
      <c r="X491" s="150"/>
      <c r="Y491" s="150"/>
      <c r="Z491" s="150"/>
      <c r="AA491" s="150"/>
      <c r="AB491" s="150"/>
      <c r="AC491" s="150"/>
      <c r="AD491" s="150"/>
      <c r="AE491" s="150"/>
      <c r="AF491" s="150"/>
      <c r="AG491" s="150" t="s">
        <v>264</v>
      </c>
      <c r="AH491" s="150">
        <v>0</v>
      </c>
      <c r="AI491" s="150"/>
      <c r="AJ491" s="150"/>
      <c r="AK491" s="150"/>
      <c r="AL491" s="150"/>
      <c r="AM491" s="150"/>
      <c r="AN491" s="150"/>
      <c r="AO491" s="150"/>
      <c r="AP491" s="150"/>
      <c r="AQ491" s="150"/>
      <c r="AR491" s="150"/>
      <c r="AS491" s="150"/>
      <c r="AT491" s="150"/>
      <c r="AU491" s="150"/>
      <c r="AV491" s="150"/>
      <c r="AW491" s="150"/>
      <c r="AX491" s="150"/>
      <c r="AY491" s="150"/>
      <c r="AZ491" s="150"/>
      <c r="BA491" s="150"/>
      <c r="BB491" s="150"/>
      <c r="BC491" s="150"/>
      <c r="BD491" s="150"/>
      <c r="BE491" s="150"/>
      <c r="BF491" s="150"/>
      <c r="BG491" s="150"/>
      <c r="BH491" s="150"/>
    </row>
    <row r="492" spans="1:60" ht="22.5" outlineLevel="1" x14ac:dyDescent="0.2">
      <c r="A492" s="157"/>
      <c r="B492" s="158"/>
      <c r="C492" s="201" t="s">
        <v>747</v>
      </c>
      <c r="D492" s="190"/>
      <c r="E492" s="191">
        <v>162.59325000000001</v>
      </c>
      <c r="F492" s="160"/>
      <c r="G492" s="160"/>
      <c r="H492" s="160"/>
      <c r="I492" s="160"/>
      <c r="J492" s="160"/>
      <c r="K492" s="160"/>
      <c r="L492" s="160"/>
      <c r="M492" s="160"/>
      <c r="N492" s="160"/>
      <c r="O492" s="160"/>
      <c r="P492" s="160"/>
      <c r="Q492" s="160"/>
      <c r="R492" s="160"/>
      <c r="S492" s="160"/>
      <c r="T492" s="160"/>
      <c r="U492" s="160"/>
      <c r="V492" s="160"/>
      <c r="W492" s="160"/>
      <c r="X492" s="150"/>
      <c r="Y492" s="150"/>
      <c r="Z492" s="150"/>
      <c r="AA492" s="150"/>
      <c r="AB492" s="150"/>
      <c r="AC492" s="150"/>
      <c r="AD492" s="150"/>
      <c r="AE492" s="150"/>
      <c r="AF492" s="150"/>
      <c r="AG492" s="150" t="s">
        <v>264</v>
      </c>
      <c r="AH492" s="150">
        <v>0</v>
      </c>
      <c r="AI492" s="150"/>
      <c r="AJ492" s="150"/>
      <c r="AK492" s="150"/>
      <c r="AL492" s="150"/>
      <c r="AM492" s="150"/>
      <c r="AN492" s="150"/>
      <c r="AO492" s="150"/>
      <c r="AP492" s="150"/>
      <c r="AQ492" s="150"/>
      <c r="AR492" s="150"/>
      <c r="AS492" s="150"/>
      <c r="AT492" s="150"/>
      <c r="AU492" s="150"/>
      <c r="AV492" s="150"/>
      <c r="AW492" s="150"/>
      <c r="AX492" s="150"/>
      <c r="AY492" s="150"/>
      <c r="AZ492" s="150"/>
      <c r="BA492" s="150"/>
      <c r="BB492" s="150"/>
      <c r="BC492" s="150"/>
      <c r="BD492" s="150"/>
      <c r="BE492" s="150"/>
      <c r="BF492" s="150"/>
      <c r="BG492" s="150"/>
      <c r="BH492" s="150"/>
    </row>
    <row r="493" spans="1:60" ht="33.75" outlineLevel="1" x14ac:dyDescent="0.2">
      <c r="A493" s="157"/>
      <c r="B493" s="158"/>
      <c r="C493" s="201" t="s">
        <v>749</v>
      </c>
      <c r="D493" s="190"/>
      <c r="E493" s="191">
        <v>146.89625000000001</v>
      </c>
      <c r="F493" s="160"/>
      <c r="G493" s="160"/>
      <c r="H493" s="160"/>
      <c r="I493" s="160"/>
      <c r="J493" s="160"/>
      <c r="K493" s="160"/>
      <c r="L493" s="160"/>
      <c r="M493" s="160"/>
      <c r="N493" s="160"/>
      <c r="O493" s="160"/>
      <c r="P493" s="160"/>
      <c r="Q493" s="160"/>
      <c r="R493" s="160"/>
      <c r="S493" s="160"/>
      <c r="T493" s="160"/>
      <c r="U493" s="160"/>
      <c r="V493" s="160"/>
      <c r="W493" s="160"/>
      <c r="X493" s="150"/>
      <c r="Y493" s="150"/>
      <c r="Z493" s="150"/>
      <c r="AA493" s="150"/>
      <c r="AB493" s="150"/>
      <c r="AC493" s="150"/>
      <c r="AD493" s="150"/>
      <c r="AE493" s="150"/>
      <c r="AF493" s="150"/>
      <c r="AG493" s="150" t="s">
        <v>264</v>
      </c>
      <c r="AH493" s="150">
        <v>0</v>
      </c>
      <c r="AI493" s="150"/>
      <c r="AJ493" s="150"/>
      <c r="AK493" s="150"/>
      <c r="AL493" s="150"/>
      <c r="AM493" s="150"/>
      <c r="AN493" s="150"/>
      <c r="AO493" s="150"/>
      <c r="AP493" s="150"/>
      <c r="AQ493" s="150"/>
      <c r="AR493" s="150"/>
      <c r="AS493" s="150"/>
      <c r="AT493" s="150"/>
      <c r="AU493" s="150"/>
      <c r="AV493" s="150"/>
      <c r="AW493" s="150"/>
      <c r="AX493" s="150"/>
      <c r="AY493" s="150"/>
      <c r="AZ493" s="150"/>
      <c r="BA493" s="150"/>
      <c r="BB493" s="150"/>
      <c r="BC493" s="150"/>
      <c r="BD493" s="150"/>
      <c r="BE493" s="150"/>
      <c r="BF493" s="150"/>
      <c r="BG493" s="150"/>
      <c r="BH493" s="150"/>
    </row>
    <row r="494" spans="1:60" outlineLevel="1" x14ac:dyDescent="0.2">
      <c r="A494" s="157"/>
      <c r="B494" s="158"/>
      <c r="C494" s="201" t="s">
        <v>751</v>
      </c>
      <c r="D494" s="190"/>
      <c r="E494" s="191">
        <v>47.891249999999999</v>
      </c>
      <c r="F494" s="160"/>
      <c r="G494" s="160"/>
      <c r="H494" s="160"/>
      <c r="I494" s="160"/>
      <c r="J494" s="160"/>
      <c r="K494" s="160"/>
      <c r="L494" s="160"/>
      <c r="M494" s="160"/>
      <c r="N494" s="160"/>
      <c r="O494" s="160"/>
      <c r="P494" s="160"/>
      <c r="Q494" s="160"/>
      <c r="R494" s="160"/>
      <c r="S494" s="160"/>
      <c r="T494" s="160"/>
      <c r="U494" s="160"/>
      <c r="V494" s="160"/>
      <c r="W494" s="160"/>
      <c r="X494" s="150"/>
      <c r="Y494" s="150"/>
      <c r="Z494" s="150"/>
      <c r="AA494" s="150"/>
      <c r="AB494" s="150"/>
      <c r="AC494" s="150"/>
      <c r="AD494" s="150"/>
      <c r="AE494" s="150"/>
      <c r="AF494" s="150"/>
      <c r="AG494" s="150" t="s">
        <v>264</v>
      </c>
      <c r="AH494" s="150">
        <v>0</v>
      </c>
      <c r="AI494" s="150"/>
      <c r="AJ494" s="150"/>
      <c r="AK494" s="150"/>
      <c r="AL494" s="150"/>
      <c r="AM494" s="150"/>
      <c r="AN494" s="150"/>
      <c r="AO494" s="150"/>
      <c r="AP494" s="150"/>
      <c r="AQ494" s="150"/>
      <c r="AR494" s="150"/>
      <c r="AS494" s="150"/>
      <c r="AT494" s="150"/>
      <c r="AU494" s="150"/>
      <c r="AV494" s="150"/>
      <c r="AW494" s="150"/>
      <c r="AX494" s="150"/>
      <c r="AY494" s="150"/>
      <c r="AZ494" s="150"/>
      <c r="BA494" s="150"/>
      <c r="BB494" s="150"/>
      <c r="BC494" s="150"/>
      <c r="BD494" s="150"/>
      <c r="BE494" s="150"/>
      <c r="BF494" s="150"/>
      <c r="BG494" s="150"/>
      <c r="BH494" s="150"/>
    </row>
    <row r="495" spans="1:60" outlineLevel="1" x14ac:dyDescent="0.2">
      <c r="A495" s="157"/>
      <c r="B495" s="158"/>
      <c r="C495" s="205" t="s">
        <v>404</v>
      </c>
      <c r="D495" s="196"/>
      <c r="E495" s="197">
        <v>357.38074999999998</v>
      </c>
      <c r="F495" s="160"/>
      <c r="G495" s="160"/>
      <c r="H495" s="160"/>
      <c r="I495" s="160"/>
      <c r="J495" s="160"/>
      <c r="K495" s="160"/>
      <c r="L495" s="160"/>
      <c r="M495" s="160"/>
      <c r="N495" s="160"/>
      <c r="O495" s="160"/>
      <c r="P495" s="160"/>
      <c r="Q495" s="160"/>
      <c r="R495" s="160"/>
      <c r="S495" s="160"/>
      <c r="T495" s="160"/>
      <c r="U495" s="160"/>
      <c r="V495" s="160"/>
      <c r="W495" s="160"/>
      <c r="X495" s="150"/>
      <c r="Y495" s="150"/>
      <c r="Z495" s="150"/>
      <c r="AA495" s="150"/>
      <c r="AB495" s="150"/>
      <c r="AC495" s="150"/>
      <c r="AD495" s="150"/>
      <c r="AE495" s="150"/>
      <c r="AF495" s="150"/>
      <c r="AG495" s="150" t="s">
        <v>264</v>
      </c>
      <c r="AH495" s="150">
        <v>1</v>
      </c>
      <c r="AI495" s="150"/>
      <c r="AJ495" s="150"/>
      <c r="AK495" s="150"/>
      <c r="AL495" s="150"/>
      <c r="AM495" s="150"/>
      <c r="AN495" s="150"/>
      <c r="AO495" s="150"/>
      <c r="AP495" s="150"/>
      <c r="AQ495" s="150"/>
      <c r="AR495" s="150"/>
      <c r="AS495" s="150"/>
      <c r="AT495" s="150"/>
      <c r="AU495" s="150"/>
      <c r="AV495" s="150"/>
      <c r="AW495" s="150"/>
      <c r="AX495" s="150"/>
      <c r="AY495" s="150"/>
      <c r="AZ495" s="150"/>
      <c r="BA495" s="150"/>
      <c r="BB495" s="150"/>
      <c r="BC495" s="150"/>
      <c r="BD495" s="150"/>
      <c r="BE495" s="150"/>
      <c r="BF495" s="150"/>
      <c r="BG495" s="150"/>
      <c r="BH495" s="150"/>
    </row>
    <row r="496" spans="1:60" outlineLevel="1" x14ac:dyDescent="0.2">
      <c r="A496" s="157"/>
      <c r="B496" s="158"/>
      <c r="C496" s="201" t="s">
        <v>752</v>
      </c>
      <c r="D496" s="190"/>
      <c r="E496" s="191">
        <v>17.869039999999998</v>
      </c>
      <c r="F496" s="160"/>
      <c r="G496" s="160"/>
      <c r="H496" s="160"/>
      <c r="I496" s="160"/>
      <c r="J496" s="160"/>
      <c r="K496" s="160"/>
      <c r="L496" s="160"/>
      <c r="M496" s="160"/>
      <c r="N496" s="160"/>
      <c r="O496" s="160"/>
      <c r="P496" s="160"/>
      <c r="Q496" s="160"/>
      <c r="R496" s="160"/>
      <c r="S496" s="160"/>
      <c r="T496" s="160"/>
      <c r="U496" s="160"/>
      <c r="V496" s="160"/>
      <c r="W496" s="160"/>
      <c r="X496" s="150"/>
      <c r="Y496" s="150"/>
      <c r="Z496" s="150"/>
      <c r="AA496" s="150"/>
      <c r="AB496" s="150"/>
      <c r="AC496" s="150"/>
      <c r="AD496" s="150"/>
      <c r="AE496" s="150"/>
      <c r="AF496" s="150"/>
      <c r="AG496" s="150" t="s">
        <v>264</v>
      </c>
      <c r="AH496" s="150">
        <v>0</v>
      </c>
      <c r="AI496" s="150"/>
      <c r="AJ496" s="150"/>
      <c r="AK496" s="150"/>
      <c r="AL496" s="150"/>
      <c r="AM496" s="150"/>
      <c r="AN496" s="150"/>
      <c r="AO496" s="150"/>
      <c r="AP496" s="150"/>
      <c r="AQ496" s="150"/>
      <c r="AR496" s="150"/>
      <c r="AS496" s="150"/>
      <c r="AT496" s="150"/>
      <c r="AU496" s="150"/>
      <c r="AV496" s="150"/>
      <c r="AW496" s="150"/>
      <c r="AX496" s="150"/>
      <c r="AY496" s="150"/>
      <c r="AZ496" s="150"/>
      <c r="BA496" s="150"/>
      <c r="BB496" s="150"/>
      <c r="BC496" s="150"/>
      <c r="BD496" s="150"/>
      <c r="BE496" s="150"/>
      <c r="BF496" s="150"/>
      <c r="BG496" s="150"/>
      <c r="BH496" s="150"/>
    </row>
    <row r="497" spans="1:60" ht="33.75" outlineLevel="1" x14ac:dyDescent="0.2">
      <c r="A497" s="169">
        <v>106</v>
      </c>
      <c r="B497" s="170" t="s">
        <v>776</v>
      </c>
      <c r="C497" s="186" t="s">
        <v>777</v>
      </c>
      <c r="D497" s="171" t="s">
        <v>285</v>
      </c>
      <c r="E497" s="172">
        <v>57.54</v>
      </c>
      <c r="F497" s="173"/>
      <c r="G497" s="174">
        <f>ROUND(E497*F497,2)</f>
        <v>0</v>
      </c>
      <c r="H497" s="173"/>
      <c r="I497" s="174">
        <f>ROUND(E497*H497,2)</f>
        <v>0</v>
      </c>
      <c r="J497" s="173"/>
      <c r="K497" s="174">
        <f>ROUND(E497*J497,2)</f>
        <v>0</v>
      </c>
      <c r="L497" s="174">
        <v>21</v>
      </c>
      <c r="M497" s="174">
        <f>G497*(1+L497/100)</f>
        <v>0</v>
      </c>
      <c r="N497" s="174">
        <v>0</v>
      </c>
      <c r="O497" s="174">
        <f>ROUND(E497*N497,2)</f>
        <v>0</v>
      </c>
      <c r="P497" s="174">
        <v>0</v>
      </c>
      <c r="Q497" s="174">
        <f>ROUND(E497*P497,2)</f>
        <v>0</v>
      </c>
      <c r="R497" s="174"/>
      <c r="S497" s="174" t="s">
        <v>217</v>
      </c>
      <c r="T497" s="175" t="s">
        <v>218</v>
      </c>
      <c r="U497" s="160">
        <v>0</v>
      </c>
      <c r="V497" s="160">
        <f>ROUND(E497*U497,2)</f>
        <v>0</v>
      </c>
      <c r="W497" s="160"/>
      <c r="X497" s="150"/>
      <c r="Y497" s="150"/>
      <c r="Z497" s="150"/>
      <c r="AA497" s="150"/>
      <c r="AB497" s="150"/>
      <c r="AC497" s="150"/>
      <c r="AD497" s="150"/>
      <c r="AE497" s="150"/>
      <c r="AF497" s="150"/>
      <c r="AG497" s="150" t="s">
        <v>262</v>
      </c>
      <c r="AH497" s="150"/>
      <c r="AI497" s="150"/>
      <c r="AJ497" s="150"/>
      <c r="AK497" s="150"/>
      <c r="AL497" s="150"/>
      <c r="AM497" s="150"/>
      <c r="AN497" s="150"/>
      <c r="AO497" s="150"/>
      <c r="AP497" s="150"/>
      <c r="AQ497" s="150"/>
      <c r="AR497" s="150"/>
      <c r="AS497" s="150"/>
      <c r="AT497" s="150"/>
      <c r="AU497" s="150"/>
      <c r="AV497" s="150"/>
      <c r="AW497" s="150"/>
      <c r="AX497" s="150"/>
      <c r="AY497" s="150"/>
      <c r="AZ497" s="150"/>
      <c r="BA497" s="150"/>
      <c r="BB497" s="150"/>
      <c r="BC497" s="150"/>
      <c r="BD497" s="150"/>
      <c r="BE497" s="150"/>
      <c r="BF497" s="150"/>
      <c r="BG497" s="150"/>
      <c r="BH497" s="150"/>
    </row>
    <row r="498" spans="1:60" outlineLevel="1" x14ac:dyDescent="0.2">
      <c r="A498" s="157"/>
      <c r="B498" s="158"/>
      <c r="C498" s="201" t="s">
        <v>738</v>
      </c>
      <c r="D498" s="190"/>
      <c r="E498" s="191"/>
      <c r="F498" s="160"/>
      <c r="G498" s="160"/>
      <c r="H498" s="160"/>
      <c r="I498" s="160"/>
      <c r="J498" s="160"/>
      <c r="K498" s="160"/>
      <c r="L498" s="160"/>
      <c r="M498" s="160"/>
      <c r="N498" s="160"/>
      <c r="O498" s="160"/>
      <c r="P498" s="160"/>
      <c r="Q498" s="160"/>
      <c r="R498" s="160"/>
      <c r="S498" s="160"/>
      <c r="T498" s="160"/>
      <c r="U498" s="160"/>
      <c r="V498" s="160"/>
      <c r="W498" s="160"/>
      <c r="X498" s="150"/>
      <c r="Y498" s="150"/>
      <c r="Z498" s="150"/>
      <c r="AA498" s="150"/>
      <c r="AB498" s="150"/>
      <c r="AC498" s="150"/>
      <c r="AD498" s="150"/>
      <c r="AE498" s="150"/>
      <c r="AF498" s="150"/>
      <c r="AG498" s="150" t="s">
        <v>264</v>
      </c>
      <c r="AH498" s="150">
        <v>0</v>
      </c>
      <c r="AI498" s="150"/>
      <c r="AJ498" s="150"/>
      <c r="AK498" s="150"/>
      <c r="AL498" s="150"/>
      <c r="AM498" s="150"/>
      <c r="AN498" s="150"/>
      <c r="AO498" s="150"/>
      <c r="AP498" s="150"/>
      <c r="AQ498" s="150"/>
      <c r="AR498" s="150"/>
      <c r="AS498" s="150"/>
      <c r="AT498" s="150"/>
      <c r="AU498" s="150"/>
      <c r="AV498" s="150"/>
      <c r="AW498" s="150"/>
      <c r="AX498" s="150"/>
      <c r="AY498" s="150"/>
      <c r="AZ498" s="150"/>
      <c r="BA498" s="150"/>
      <c r="BB498" s="150"/>
      <c r="BC498" s="150"/>
      <c r="BD498" s="150"/>
      <c r="BE498" s="150"/>
      <c r="BF498" s="150"/>
      <c r="BG498" s="150"/>
      <c r="BH498" s="150"/>
    </row>
    <row r="499" spans="1:60" outlineLevel="1" x14ac:dyDescent="0.2">
      <c r="A499" s="157"/>
      <c r="B499" s="158"/>
      <c r="C499" s="201" t="s">
        <v>739</v>
      </c>
      <c r="D499" s="190"/>
      <c r="E499" s="191">
        <v>57.54</v>
      </c>
      <c r="F499" s="160"/>
      <c r="G499" s="160"/>
      <c r="H499" s="160"/>
      <c r="I499" s="160"/>
      <c r="J499" s="160"/>
      <c r="K499" s="160"/>
      <c r="L499" s="160"/>
      <c r="M499" s="160"/>
      <c r="N499" s="160"/>
      <c r="O499" s="160"/>
      <c r="P499" s="160"/>
      <c r="Q499" s="160"/>
      <c r="R499" s="160"/>
      <c r="S499" s="160"/>
      <c r="T499" s="160"/>
      <c r="U499" s="160"/>
      <c r="V499" s="160"/>
      <c r="W499" s="160"/>
      <c r="X499" s="150"/>
      <c r="Y499" s="150"/>
      <c r="Z499" s="150"/>
      <c r="AA499" s="150"/>
      <c r="AB499" s="150"/>
      <c r="AC499" s="150"/>
      <c r="AD499" s="150"/>
      <c r="AE499" s="150"/>
      <c r="AF499" s="150"/>
      <c r="AG499" s="150" t="s">
        <v>264</v>
      </c>
      <c r="AH499" s="150">
        <v>0</v>
      </c>
      <c r="AI499" s="150"/>
      <c r="AJ499" s="150"/>
      <c r="AK499" s="150"/>
      <c r="AL499" s="150"/>
      <c r="AM499" s="150"/>
      <c r="AN499" s="150"/>
      <c r="AO499" s="150"/>
      <c r="AP499" s="150"/>
      <c r="AQ499" s="150"/>
      <c r="AR499" s="150"/>
      <c r="AS499" s="150"/>
      <c r="AT499" s="150"/>
      <c r="AU499" s="150"/>
      <c r="AV499" s="150"/>
      <c r="AW499" s="150"/>
      <c r="AX499" s="150"/>
      <c r="AY499" s="150"/>
      <c r="AZ499" s="150"/>
      <c r="BA499" s="150"/>
      <c r="BB499" s="150"/>
      <c r="BC499" s="150"/>
      <c r="BD499" s="150"/>
      <c r="BE499" s="150"/>
      <c r="BF499" s="150"/>
      <c r="BG499" s="150"/>
      <c r="BH499" s="150"/>
    </row>
    <row r="500" spans="1:60" ht="22.5" outlineLevel="1" x14ac:dyDescent="0.2">
      <c r="A500" s="169">
        <v>107</v>
      </c>
      <c r="B500" s="170" t="s">
        <v>778</v>
      </c>
      <c r="C500" s="186" t="s">
        <v>779</v>
      </c>
      <c r="D500" s="171" t="s">
        <v>285</v>
      </c>
      <c r="E500" s="172">
        <v>8.82</v>
      </c>
      <c r="F500" s="173"/>
      <c r="G500" s="174">
        <f>ROUND(E500*F500,2)</f>
        <v>0</v>
      </c>
      <c r="H500" s="173"/>
      <c r="I500" s="174">
        <f>ROUND(E500*H500,2)</f>
        <v>0</v>
      </c>
      <c r="J500" s="173"/>
      <c r="K500" s="174">
        <f>ROUND(E500*J500,2)</f>
        <v>0</v>
      </c>
      <c r="L500" s="174">
        <v>21</v>
      </c>
      <c r="M500" s="174">
        <f>G500*(1+L500/100)</f>
        <v>0</v>
      </c>
      <c r="N500" s="174">
        <v>0</v>
      </c>
      <c r="O500" s="174">
        <f>ROUND(E500*N500,2)</f>
        <v>0</v>
      </c>
      <c r="P500" s="174">
        <v>0</v>
      </c>
      <c r="Q500" s="174">
        <f>ROUND(E500*P500,2)</f>
        <v>0</v>
      </c>
      <c r="R500" s="174"/>
      <c r="S500" s="174" t="s">
        <v>217</v>
      </c>
      <c r="T500" s="175" t="s">
        <v>218</v>
      </c>
      <c r="U500" s="160">
        <v>0</v>
      </c>
      <c r="V500" s="160">
        <f>ROUND(E500*U500,2)</f>
        <v>0</v>
      </c>
      <c r="W500" s="160"/>
      <c r="X500" s="150"/>
      <c r="Y500" s="150"/>
      <c r="Z500" s="150"/>
      <c r="AA500" s="150"/>
      <c r="AB500" s="150"/>
      <c r="AC500" s="150"/>
      <c r="AD500" s="150"/>
      <c r="AE500" s="150"/>
      <c r="AF500" s="150"/>
      <c r="AG500" s="150" t="s">
        <v>279</v>
      </c>
      <c r="AH500" s="150"/>
      <c r="AI500" s="150"/>
      <c r="AJ500" s="150"/>
      <c r="AK500" s="150"/>
      <c r="AL500" s="150"/>
      <c r="AM500" s="150"/>
      <c r="AN500" s="150"/>
      <c r="AO500" s="150"/>
      <c r="AP500" s="150"/>
      <c r="AQ500" s="150"/>
      <c r="AR500" s="150"/>
      <c r="AS500" s="150"/>
      <c r="AT500" s="150"/>
      <c r="AU500" s="150"/>
      <c r="AV500" s="150"/>
      <c r="AW500" s="150"/>
      <c r="AX500" s="150"/>
      <c r="AY500" s="150"/>
      <c r="AZ500" s="150"/>
      <c r="BA500" s="150"/>
      <c r="BB500" s="150"/>
      <c r="BC500" s="150"/>
      <c r="BD500" s="150"/>
      <c r="BE500" s="150"/>
      <c r="BF500" s="150"/>
      <c r="BG500" s="150"/>
      <c r="BH500" s="150"/>
    </row>
    <row r="501" spans="1:60" outlineLevel="1" x14ac:dyDescent="0.2">
      <c r="A501" s="157"/>
      <c r="B501" s="158"/>
      <c r="C501" s="201" t="s">
        <v>603</v>
      </c>
      <c r="D501" s="190"/>
      <c r="E501" s="191"/>
      <c r="F501" s="160"/>
      <c r="G501" s="160"/>
      <c r="H501" s="160"/>
      <c r="I501" s="160"/>
      <c r="J501" s="160"/>
      <c r="K501" s="160"/>
      <c r="L501" s="160"/>
      <c r="M501" s="160"/>
      <c r="N501" s="160"/>
      <c r="O501" s="160"/>
      <c r="P501" s="160"/>
      <c r="Q501" s="160"/>
      <c r="R501" s="160"/>
      <c r="S501" s="160"/>
      <c r="T501" s="160"/>
      <c r="U501" s="160"/>
      <c r="V501" s="160"/>
      <c r="W501" s="160"/>
      <c r="X501" s="150"/>
      <c r="Y501" s="150"/>
      <c r="Z501" s="150"/>
      <c r="AA501" s="150"/>
      <c r="AB501" s="150"/>
      <c r="AC501" s="150"/>
      <c r="AD501" s="150"/>
      <c r="AE501" s="150"/>
      <c r="AF501" s="150"/>
      <c r="AG501" s="150" t="s">
        <v>264</v>
      </c>
      <c r="AH501" s="150">
        <v>0</v>
      </c>
      <c r="AI501" s="150"/>
      <c r="AJ501" s="150"/>
      <c r="AK501" s="150"/>
      <c r="AL501" s="150"/>
      <c r="AM501" s="150"/>
      <c r="AN501" s="150"/>
      <c r="AO501" s="150"/>
      <c r="AP501" s="150"/>
      <c r="AQ501" s="150"/>
      <c r="AR501" s="150"/>
      <c r="AS501" s="150"/>
      <c r="AT501" s="150"/>
      <c r="AU501" s="150"/>
      <c r="AV501" s="150"/>
      <c r="AW501" s="150"/>
      <c r="AX501" s="150"/>
      <c r="AY501" s="150"/>
      <c r="AZ501" s="150"/>
      <c r="BA501" s="150"/>
      <c r="BB501" s="150"/>
      <c r="BC501" s="150"/>
      <c r="BD501" s="150"/>
      <c r="BE501" s="150"/>
      <c r="BF501" s="150"/>
      <c r="BG501" s="150"/>
      <c r="BH501" s="150"/>
    </row>
    <row r="502" spans="1:60" outlineLevel="1" x14ac:dyDescent="0.2">
      <c r="A502" s="157"/>
      <c r="B502" s="158"/>
      <c r="C502" s="201" t="s">
        <v>780</v>
      </c>
      <c r="D502" s="190"/>
      <c r="E502" s="191">
        <v>5.67</v>
      </c>
      <c r="F502" s="160"/>
      <c r="G502" s="160"/>
      <c r="H502" s="160"/>
      <c r="I502" s="160"/>
      <c r="J502" s="160"/>
      <c r="K502" s="160"/>
      <c r="L502" s="160"/>
      <c r="M502" s="160"/>
      <c r="N502" s="160"/>
      <c r="O502" s="160"/>
      <c r="P502" s="160"/>
      <c r="Q502" s="160"/>
      <c r="R502" s="160"/>
      <c r="S502" s="160"/>
      <c r="T502" s="160"/>
      <c r="U502" s="160"/>
      <c r="V502" s="160"/>
      <c r="W502" s="160"/>
      <c r="X502" s="150"/>
      <c r="Y502" s="150"/>
      <c r="Z502" s="150"/>
      <c r="AA502" s="150"/>
      <c r="AB502" s="150"/>
      <c r="AC502" s="150"/>
      <c r="AD502" s="150"/>
      <c r="AE502" s="150"/>
      <c r="AF502" s="150"/>
      <c r="AG502" s="150" t="s">
        <v>264</v>
      </c>
      <c r="AH502" s="150">
        <v>0</v>
      </c>
      <c r="AI502" s="150"/>
      <c r="AJ502" s="150"/>
      <c r="AK502" s="150"/>
      <c r="AL502" s="150"/>
      <c r="AM502" s="150"/>
      <c r="AN502" s="150"/>
      <c r="AO502" s="150"/>
      <c r="AP502" s="150"/>
      <c r="AQ502" s="150"/>
      <c r="AR502" s="150"/>
      <c r="AS502" s="150"/>
      <c r="AT502" s="150"/>
      <c r="AU502" s="150"/>
      <c r="AV502" s="150"/>
      <c r="AW502" s="150"/>
      <c r="AX502" s="150"/>
      <c r="AY502" s="150"/>
      <c r="AZ502" s="150"/>
      <c r="BA502" s="150"/>
      <c r="BB502" s="150"/>
      <c r="BC502" s="150"/>
      <c r="BD502" s="150"/>
      <c r="BE502" s="150"/>
      <c r="BF502" s="150"/>
      <c r="BG502" s="150"/>
      <c r="BH502" s="150"/>
    </row>
    <row r="503" spans="1:60" outlineLevel="1" x14ac:dyDescent="0.2">
      <c r="A503" s="157"/>
      <c r="B503" s="158"/>
      <c r="C503" s="201" t="s">
        <v>781</v>
      </c>
      <c r="D503" s="190"/>
      <c r="E503" s="191">
        <v>3.15</v>
      </c>
      <c r="F503" s="160"/>
      <c r="G503" s="160"/>
      <c r="H503" s="160"/>
      <c r="I503" s="160"/>
      <c r="J503" s="160"/>
      <c r="K503" s="160"/>
      <c r="L503" s="160"/>
      <c r="M503" s="160"/>
      <c r="N503" s="160"/>
      <c r="O503" s="160"/>
      <c r="P503" s="160"/>
      <c r="Q503" s="160"/>
      <c r="R503" s="160"/>
      <c r="S503" s="160"/>
      <c r="T503" s="160"/>
      <c r="U503" s="160"/>
      <c r="V503" s="160"/>
      <c r="W503" s="160"/>
      <c r="X503" s="150"/>
      <c r="Y503" s="150"/>
      <c r="Z503" s="150"/>
      <c r="AA503" s="150"/>
      <c r="AB503" s="150"/>
      <c r="AC503" s="150"/>
      <c r="AD503" s="150"/>
      <c r="AE503" s="150"/>
      <c r="AF503" s="150"/>
      <c r="AG503" s="150" t="s">
        <v>264</v>
      </c>
      <c r="AH503" s="150">
        <v>0</v>
      </c>
      <c r="AI503" s="150"/>
      <c r="AJ503" s="150"/>
      <c r="AK503" s="150"/>
      <c r="AL503" s="150"/>
      <c r="AM503" s="150"/>
      <c r="AN503" s="150"/>
      <c r="AO503" s="150"/>
      <c r="AP503" s="150"/>
      <c r="AQ503" s="150"/>
      <c r="AR503" s="150"/>
      <c r="AS503" s="150"/>
      <c r="AT503" s="150"/>
      <c r="AU503" s="150"/>
      <c r="AV503" s="150"/>
      <c r="AW503" s="150"/>
      <c r="AX503" s="150"/>
      <c r="AY503" s="150"/>
      <c r="AZ503" s="150"/>
      <c r="BA503" s="150"/>
      <c r="BB503" s="150"/>
      <c r="BC503" s="150"/>
      <c r="BD503" s="150"/>
      <c r="BE503" s="150"/>
      <c r="BF503" s="150"/>
      <c r="BG503" s="150"/>
      <c r="BH503" s="150"/>
    </row>
    <row r="504" spans="1:60" ht="22.5" outlineLevel="1" x14ac:dyDescent="0.2">
      <c r="A504" s="169">
        <v>108</v>
      </c>
      <c r="B504" s="170" t="s">
        <v>782</v>
      </c>
      <c r="C504" s="186" t="s">
        <v>783</v>
      </c>
      <c r="D504" s="171" t="s">
        <v>285</v>
      </c>
      <c r="E504" s="172">
        <v>24.982199999999999</v>
      </c>
      <c r="F504" s="173"/>
      <c r="G504" s="174">
        <f>ROUND(E504*F504,2)</f>
        <v>0</v>
      </c>
      <c r="H504" s="173"/>
      <c r="I504" s="174">
        <f>ROUND(E504*H504,2)</f>
        <v>0</v>
      </c>
      <c r="J504" s="173"/>
      <c r="K504" s="174">
        <f>ROUND(E504*J504,2)</f>
        <v>0</v>
      </c>
      <c r="L504" s="174">
        <v>21</v>
      </c>
      <c r="M504" s="174">
        <f>G504*(1+L504/100)</f>
        <v>0</v>
      </c>
      <c r="N504" s="174">
        <v>0</v>
      </c>
      <c r="O504" s="174">
        <f>ROUND(E504*N504,2)</f>
        <v>0</v>
      </c>
      <c r="P504" s="174">
        <v>0</v>
      </c>
      <c r="Q504" s="174">
        <f>ROUND(E504*P504,2)</f>
        <v>0</v>
      </c>
      <c r="R504" s="174"/>
      <c r="S504" s="174" t="s">
        <v>217</v>
      </c>
      <c r="T504" s="175" t="s">
        <v>218</v>
      </c>
      <c r="U504" s="160">
        <v>0</v>
      </c>
      <c r="V504" s="160">
        <f>ROUND(E504*U504,2)</f>
        <v>0</v>
      </c>
      <c r="W504" s="160"/>
      <c r="X504" s="150"/>
      <c r="Y504" s="150"/>
      <c r="Z504" s="150"/>
      <c r="AA504" s="150"/>
      <c r="AB504" s="150"/>
      <c r="AC504" s="150"/>
      <c r="AD504" s="150"/>
      <c r="AE504" s="150"/>
      <c r="AF504" s="150"/>
      <c r="AG504" s="150" t="s">
        <v>262</v>
      </c>
      <c r="AH504" s="150"/>
      <c r="AI504" s="150"/>
      <c r="AJ504" s="150"/>
      <c r="AK504" s="150"/>
      <c r="AL504" s="150"/>
      <c r="AM504" s="150"/>
      <c r="AN504" s="150"/>
      <c r="AO504" s="150"/>
      <c r="AP504" s="150"/>
      <c r="AQ504" s="150"/>
      <c r="AR504" s="150"/>
      <c r="AS504" s="150"/>
      <c r="AT504" s="150"/>
      <c r="AU504" s="150"/>
      <c r="AV504" s="150"/>
      <c r="AW504" s="150"/>
      <c r="AX504" s="150"/>
      <c r="AY504" s="150"/>
      <c r="AZ504" s="150"/>
      <c r="BA504" s="150"/>
      <c r="BB504" s="150"/>
      <c r="BC504" s="150"/>
      <c r="BD504" s="150"/>
      <c r="BE504" s="150"/>
      <c r="BF504" s="150"/>
      <c r="BG504" s="150"/>
      <c r="BH504" s="150"/>
    </row>
    <row r="505" spans="1:60" outlineLevel="1" x14ac:dyDescent="0.2">
      <c r="A505" s="157"/>
      <c r="B505" s="158"/>
      <c r="C505" s="201" t="s">
        <v>603</v>
      </c>
      <c r="D505" s="190"/>
      <c r="E505" s="191"/>
      <c r="F505" s="160"/>
      <c r="G505" s="160"/>
      <c r="H505" s="160"/>
      <c r="I505" s="160"/>
      <c r="J505" s="160"/>
      <c r="K505" s="160"/>
      <c r="L505" s="160"/>
      <c r="M505" s="160"/>
      <c r="N505" s="160"/>
      <c r="O505" s="160"/>
      <c r="P505" s="160"/>
      <c r="Q505" s="160"/>
      <c r="R505" s="160"/>
      <c r="S505" s="160"/>
      <c r="T505" s="160"/>
      <c r="U505" s="160"/>
      <c r="V505" s="160"/>
      <c r="W505" s="160"/>
      <c r="X505" s="150"/>
      <c r="Y505" s="150"/>
      <c r="Z505" s="150"/>
      <c r="AA505" s="150"/>
      <c r="AB505" s="150"/>
      <c r="AC505" s="150"/>
      <c r="AD505" s="150"/>
      <c r="AE505" s="150"/>
      <c r="AF505" s="150"/>
      <c r="AG505" s="150" t="s">
        <v>264</v>
      </c>
      <c r="AH505" s="150">
        <v>0</v>
      </c>
      <c r="AI505" s="150"/>
      <c r="AJ505" s="150"/>
      <c r="AK505" s="150"/>
      <c r="AL505" s="150"/>
      <c r="AM505" s="150"/>
      <c r="AN505" s="150"/>
      <c r="AO505" s="150"/>
      <c r="AP505" s="150"/>
      <c r="AQ505" s="150"/>
      <c r="AR505" s="150"/>
      <c r="AS505" s="150"/>
      <c r="AT505" s="150"/>
      <c r="AU505" s="150"/>
      <c r="AV505" s="150"/>
      <c r="AW505" s="150"/>
      <c r="AX505" s="150"/>
      <c r="AY505" s="150"/>
      <c r="AZ505" s="150"/>
      <c r="BA505" s="150"/>
      <c r="BB505" s="150"/>
      <c r="BC505" s="150"/>
      <c r="BD505" s="150"/>
      <c r="BE505" s="150"/>
      <c r="BF505" s="150"/>
      <c r="BG505" s="150"/>
      <c r="BH505" s="150"/>
    </row>
    <row r="506" spans="1:60" ht="22.5" outlineLevel="1" x14ac:dyDescent="0.2">
      <c r="A506" s="157"/>
      <c r="B506" s="158"/>
      <c r="C506" s="201" t="s">
        <v>784</v>
      </c>
      <c r="D506" s="190"/>
      <c r="E506" s="191">
        <v>12.4452</v>
      </c>
      <c r="F506" s="160"/>
      <c r="G506" s="160"/>
      <c r="H506" s="160"/>
      <c r="I506" s="160"/>
      <c r="J506" s="160"/>
      <c r="K506" s="160"/>
      <c r="L506" s="160"/>
      <c r="M506" s="160"/>
      <c r="N506" s="160"/>
      <c r="O506" s="160"/>
      <c r="P506" s="160"/>
      <c r="Q506" s="160"/>
      <c r="R506" s="160"/>
      <c r="S506" s="160"/>
      <c r="T506" s="160"/>
      <c r="U506" s="160"/>
      <c r="V506" s="160"/>
      <c r="W506" s="160"/>
      <c r="X506" s="150"/>
      <c r="Y506" s="150"/>
      <c r="Z506" s="150"/>
      <c r="AA506" s="150"/>
      <c r="AB506" s="150"/>
      <c r="AC506" s="150"/>
      <c r="AD506" s="150"/>
      <c r="AE506" s="150"/>
      <c r="AF506" s="150"/>
      <c r="AG506" s="150" t="s">
        <v>264</v>
      </c>
      <c r="AH506" s="150">
        <v>0</v>
      </c>
      <c r="AI506" s="150"/>
      <c r="AJ506" s="150"/>
      <c r="AK506" s="150"/>
      <c r="AL506" s="150"/>
      <c r="AM506" s="150"/>
      <c r="AN506" s="150"/>
      <c r="AO506" s="150"/>
      <c r="AP506" s="150"/>
      <c r="AQ506" s="150"/>
      <c r="AR506" s="150"/>
      <c r="AS506" s="150"/>
      <c r="AT506" s="150"/>
      <c r="AU506" s="150"/>
      <c r="AV506" s="150"/>
      <c r="AW506" s="150"/>
      <c r="AX506" s="150"/>
      <c r="AY506" s="150"/>
      <c r="AZ506" s="150"/>
      <c r="BA506" s="150"/>
      <c r="BB506" s="150"/>
      <c r="BC506" s="150"/>
      <c r="BD506" s="150"/>
      <c r="BE506" s="150"/>
      <c r="BF506" s="150"/>
      <c r="BG506" s="150"/>
      <c r="BH506" s="150"/>
    </row>
    <row r="507" spans="1:60" ht="45" outlineLevel="1" x14ac:dyDescent="0.2">
      <c r="A507" s="157"/>
      <c r="B507" s="158"/>
      <c r="C507" s="201" t="s">
        <v>785</v>
      </c>
      <c r="D507" s="190"/>
      <c r="E507" s="191">
        <v>12.537000000000001</v>
      </c>
      <c r="F507" s="160"/>
      <c r="G507" s="160"/>
      <c r="H507" s="160"/>
      <c r="I507" s="160"/>
      <c r="J507" s="160"/>
      <c r="K507" s="160"/>
      <c r="L507" s="160"/>
      <c r="M507" s="160"/>
      <c r="N507" s="160"/>
      <c r="O507" s="160"/>
      <c r="P507" s="160"/>
      <c r="Q507" s="160"/>
      <c r="R507" s="160"/>
      <c r="S507" s="160"/>
      <c r="T507" s="160"/>
      <c r="U507" s="160"/>
      <c r="V507" s="160"/>
      <c r="W507" s="160"/>
      <c r="X507" s="150"/>
      <c r="Y507" s="150"/>
      <c r="Z507" s="150"/>
      <c r="AA507" s="150"/>
      <c r="AB507" s="150"/>
      <c r="AC507" s="150"/>
      <c r="AD507" s="150"/>
      <c r="AE507" s="150"/>
      <c r="AF507" s="150"/>
      <c r="AG507" s="150" t="s">
        <v>264</v>
      </c>
      <c r="AH507" s="150">
        <v>0</v>
      </c>
      <c r="AI507" s="150"/>
      <c r="AJ507" s="150"/>
      <c r="AK507" s="150"/>
      <c r="AL507" s="150"/>
      <c r="AM507" s="150"/>
      <c r="AN507" s="150"/>
      <c r="AO507" s="150"/>
      <c r="AP507" s="150"/>
      <c r="AQ507" s="150"/>
      <c r="AR507" s="150"/>
      <c r="AS507" s="150"/>
      <c r="AT507" s="150"/>
      <c r="AU507" s="150"/>
      <c r="AV507" s="150"/>
      <c r="AW507" s="150"/>
      <c r="AX507" s="150"/>
      <c r="AY507" s="150"/>
      <c r="AZ507" s="150"/>
      <c r="BA507" s="150"/>
      <c r="BB507" s="150"/>
      <c r="BC507" s="150"/>
      <c r="BD507" s="150"/>
      <c r="BE507" s="150"/>
      <c r="BF507" s="150"/>
      <c r="BG507" s="150"/>
      <c r="BH507" s="150"/>
    </row>
    <row r="508" spans="1:60" ht="22.5" outlineLevel="1" x14ac:dyDescent="0.2">
      <c r="A508" s="169">
        <v>109</v>
      </c>
      <c r="B508" s="170" t="s">
        <v>786</v>
      </c>
      <c r="C508" s="186" t="s">
        <v>787</v>
      </c>
      <c r="D508" s="171" t="s">
        <v>285</v>
      </c>
      <c r="E508" s="172">
        <v>57.54</v>
      </c>
      <c r="F508" s="173"/>
      <c r="G508" s="174">
        <f>ROUND(E508*F508,2)</f>
        <v>0</v>
      </c>
      <c r="H508" s="173"/>
      <c r="I508" s="174">
        <f>ROUND(E508*H508,2)</f>
        <v>0</v>
      </c>
      <c r="J508" s="173"/>
      <c r="K508" s="174">
        <f>ROUND(E508*J508,2)</f>
        <v>0</v>
      </c>
      <c r="L508" s="174">
        <v>21</v>
      </c>
      <c r="M508" s="174">
        <f>G508*(1+L508/100)</f>
        <v>0</v>
      </c>
      <c r="N508" s="174">
        <v>0</v>
      </c>
      <c r="O508" s="174">
        <f>ROUND(E508*N508,2)</f>
        <v>0</v>
      </c>
      <c r="P508" s="174">
        <v>0</v>
      </c>
      <c r="Q508" s="174">
        <f>ROUND(E508*P508,2)</f>
        <v>0</v>
      </c>
      <c r="R508" s="174"/>
      <c r="S508" s="174" t="s">
        <v>217</v>
      </c>
      <c r="T508" s="175" t="s">
        <v>218</v>
      </c>
      <c r="U508" s="160">
        <v>0</v>
      </c>
      <c r="V508" s="160">
        <f>ROUND(E508*U508,2)</f>
        <v>0</v>
      </c>
      <c r="W508" s="160"/>
      <c r="X508" s="150"/>
      <c r="Y508" s="150"/>
      <c r="Z508" s="150"/>
      <c r="AA508" s="150"/>
      <c r="AB508" s="150"/>
      <c r="AC508" s="150"/>
      <c r="AD508" s="150"/>
      <c r="AE508" s="150"/>
      <c r="AF508" s="150"/>
      <c r="AG508" s="150" t="s">
        <v>262</v>
      </c>
      <c r="AH508" s="150"/>
      <c r="AI508" s="150"/>
      <c r="AJ508" s="150"/>
      <c r="AK508" s="150"/>
      <c r="AL508" s="150"/>
      <c r="AM508" s="150"/>
      <c r="AN508" s="150"/>
      <c r="AO508" s="150"/>
      <c r="AP508" s="150"/>
      <c r="AQ508" s="150"/>
      <c r="AR508" s="150"/>
      <c r="AS508" s="150"/>
      <c r="AT508" s="150"/>
      <c r="AU508" s="150"/>
      <c r="AV508" s="150"/>
      <c r="AW508" s="150"/>
      <c r="AX508" s="150"/>
      <c r="AY508" s="150"/>
      <c r="AZ508" s="150"/>
      <c r="BA508" s="150"/>
      <c r="BB508" s="150"/>
      <c r="BC508" s="150"/>
      <c r="BD508" s="150"/>
      <c r="BE508" s="150"/>
      <c r="BF508" s="150"/>
      <c r="BG508" s="150"/>
      <c r="BH508" s="150"/>
    </row>
    <row r="509" spans="1:60" outlineLevel="1" x14ac:dyDescent="0.2">
      <c r="A509" s="157"/>
      <c r="B509" s="158"/>
      <c r="C509" s="201" t="s">
        <v>738</v>
      </c>
      <c r="D509" s="190"/>
      <c r="E509" s="191"/>
      <c r="F509" s="160"/>
      <c r="G509" s="160"/>
      <c r="H509" s="160"/>
      <c r="I509" s="160"/>
      <c r="J509" s="160"/>
      <c r="K509" s="160"/>
      <c r="L509" s="160"/>
      <c r="M509" s="160"/>
      <c r="N509" s="160"/>
      <c r="O509" s="160"/>
      <c r="P509" s="160"/>
      <c r="Q509" s="160"/>
      <c r="R509" s="160"/>
      <c r="S509" s="160"/>
      <c r="T509" s="160"/>
      <c r="U509" s="160"/>
      <c r="V509" s="160"/>
      <c r="W509" s="160"/>
      <c r="X509" s="150"/>
      <c r="Y509" s="150"/>
      <c r="Z509" s="150"/>
      <c r="AA509" s="150"/>
      <c r="AB509" s="150"/>
      <c r="AC509" s="150"/>
      <c r="AD509" s="150"/>
      <c r="AE509" s="150"/>
      <c r="AF509" s="150"/>
      <c r="AG509" s="150" t="s">
        <v>264</v>
      </c>
      <c r="AH509" s="150">
        <v>0</v>
      </c>
      <c r="AI509" s="150"/>
      <c r="AJ509" s="150"/>
      <c r="AK509" s="150"/>
      <c r="AL509" s="150"/>
      <c r="AM509" s="150"/>
      <c r="AN509" s="150"/>
      <c r="AO509" s="150"/>
      <c r="AP509" s="150"/>
      <c r="AQ509" s="150"/>
      <c r="AR509" s="150"/>
      <c r="AS509" s="150"/>
      <c r="AT509" s="150"/>
      <c r="AU509" s="150"/>
      <c r="AV509" s="150"/>
      <c r="AW509" s="150"/>
      <c r="AX509" s="150"/>
      <c r="AY509" s="150"/>
      <c r="AZ509" s="150"/>
      <c r="BA509" s="150"/>
      <c r="BB509" s="150"/>
      <c r="BC509" s="150"/>
      <c r="BD509" s="150"/>
      <c r="BE509" s="150"/>
      <c r="BF509" s="150"/>
      <c r="BG509" s="150"/>
      <c r="BH509" s="150"/>
    </row>
    <row r="510" spans="1:60" outlineLevel="1" x14ac:dyDescent="0.2">
      <c r="A510" s="157"/>
      <c r="B510" s="158"/>
      <c r="C510" s="201" t="s">
        <v>739</v>
      </c>
      <c r="D510" s="190"/>
      <c r="E510" s="191">
        <v>57.54</v>
      </c>
      <c r="F510" s="160"/>
      <c r="G510" s="160"/>
      <c r="H510" s="160"/>
      <c r="I510" s="160"/>
      <c r="J510" s="160"/>
      <c r="K510" s="160"/>
      <c r="L510" s="160"/>
      <c r="M510" s="160"/>
      <c r="N510" s="160"/>
      <c r="O510" s="160"/>
      <c r="P510" s="160"/>
      <c r="Q510" s="160"/>
      <c r="R510" s="160"/>
      <c r="S510" s="160"/>
      <c r="T510" s="160"/>
      <c r="U510" s="160"/>
      <c r="V510" s="160"/>
      <c r="W510" s="160"/>
      <c r="X510" s="150"/>
      <c r="Y510" s="150"/>
      <c r="Z510" s="150"/>
      <c r="AA510" s="150"/>
      <c r="AB510" s="150"/>
      <c r="AC510" s="150"/>
      <c r="AD510" s="150"/>
      <c r="AE510" s="150"/>
      <c r="AF510" s="150"/>
      <c r="AG510" s="150" t="s">
        <v>264</v>
      </c>
      <c r="AH510" s="150">
        <v>0</v>
      </c>
      <c r="AI510" s="150"/>
      <c r="AJ510" s="150"/>
      <c r="AK510" s="150"/>
      <c r="AL510" s="150"/>
      <c r="AM510" s="150"/>
      <c r="AN510" s="150"/>
      <c r="AO510" s="150"/>
      <c r="AP510" s="150"/>
      <c r="AQ510" s="150"/>
      <c r="AR510" s="150"/>
      <c r="AS510" s="150"/>
      <c r="AT510" s="150"/>
      <c r="AU510" s="150"/>
      <c r="AV510" s="150"/>
      <c r="AW510" s="150"/>
      <c r="AX510" s="150"/>
      <c r="AY510" s="150"/>
      <c r="AZ510" s="150"/>
      <c r="BA510" s="150"/>
      <c r="BB510" s="150"/>
      <c r="BC510" s="150"/>
      <c r="BD510" s="150"/>
      <c r="BE510" s="150"/>
      <c r="BF510" s="150"/>
      <c r="BG510" s="150"/>
      <c r="BH510" s="150"/>
    </row>
    <row r="511" spans="1:60" ht="22.5" outlineLevel="1" x14ac:dyDescent="0.2">
      <c r="A511" s="169">
        <v>110</v>
      </c>
      <c r="B511" s="170" t="s">
        <v>788</v>
      </c>
      <c r="C511" s="186" t="s">
        <v>789</v>
      </c>
      <c r="D511" s="171" t="s">
        <v>285</v>
      </c>
      <c r="E511" s="172">
        <v>432.78978999999998</v>
      </c>
      <c r="F511" s="173"/>
      <c r="G511" s="174">
        <f>ROUND(E511*F511,2)</f>
        <v>0</v>
      </c>
      <c r="H511" s="173"/>
      <c r="I511" s="174">
        <f>ROUND(E511*H511,2)</f>
        <v>0</v>
      </c>
      <c r="J511" s="173"/>
      <c r="K511" s="174">
        <f>ROUND(E511*J511,2)</f>
        <v>0</v>
      </c>
      <c r="L511" s="174">
        <v>21</v>
      </c>
      <c r="M511" s="174">
        <f>G511*(1+L511/100)</f>
        <v>0</v>
      </c>
      <c r="N511" s="174">
        <v>0</v>
      </c>
      <c r="O511" s="174">
        <f>ROUND(E511*N511,2)</f>
        <v>0</v>
      </c>
      <c r="P511" s="174">
        <v>0</v>
      </c>
      <c r="Q511" s="174">
        <f>ROUND(E511*P511,2)</f>
        <v>0</v>
      </c>
      <c r="R511" s="174"/>
      <c r="S511" s="174" t="s">
        <v>240</v>
      </c>
      <c r="T511" s="175" t="s">
        <v>218</v>
      </c>
      <c r="U511" s="160">
        <v>0</v>
      </c>
      <c r="V511" s="160">
        <f>ROUND(E511*U511,2)</f>
        <v>0</v>
      </c>
      <c r="W511" s="160"/>
      <c r="X511" s="150"/>
      <c r="Y511" s="150"/>
      <c r="Z511" s="150"/>
      <c r="AA511" s="150"/>
      <c r="AB511" s="150"/>
      <c r="AC511" s="150"/>
      <c r="AD511" s="150"/>
      <c r="AE511" s="150"/>
      <c r="AF511" s="150"/>
      <c r="AG511" s="150" t="s">
        <v>279</v>
      </c>
      <c r="AH511" s="150"/>
      <c r="AI511" s="150"/>
      <c r="AJ511" s="150"/>
      <c r="AK511" s="150"/>
      <c r="AL511" s="150"/>
      <c r="AM511" s="150"/>
      <c r="AN511" s="150"/>
      <c r="AO511" s="150"/>
      <c r="AP511" s="150"/>
      <c r="AQ511" s="150"/>
      <c r="AR511" s="150"/>
      <c r="AS511" s="150"/>
      <c r="AT511" s="150"/>
      <c r="AU511" s="150"/>
      <c r="AV511" s="150"/>
      <c r="AW511" s="150"/>
      <c r="AX511" s="150"/>
      <c r="AY511" s="150"/>
      <c r="AZ511" s="150"/>
      <c r="BA511" s="150"/>
      <c r="BB511" s="150"/>
      <c r="BC511" s="150"/>
      <c r="BD511" s="150"/>
      <c r="BE511" s="150"/>
      <c r="BF511" s="150"/>
      <c r="BG511" s="150"/>
      <c r="BH511" s="150"/>
    </row>
    <row r="512" spans="1:60" outlineLevel="1" x14ac:dyDescent="0.2">
      <c r="A512" s="157"/>
      <c r="B512" s="158"/>
      <c r="C512" s="201" t="s">
        <v>790</v>
      </c>
      <c r="D512" s="190"/>
      <c r="E512" s="191">
        <v>375.24979000000002</v>
      </c>
      <c r="F512" s="160"/>
      <c r="G512" s="160"/>
      <c r="H512" s="160"/>
      <c r="I512" s="160"/>
      <c r="J512" s="160"/>
      <c r="K512" s="160"/>
      <c r="L512" s="160"/>
      <c r="M512" s="160"/>
      <c r="N512" s="160"/>
      <c r="O512" s="160"/>
      <c r="P512" s="160"/>
      <c r="Q512" s="160"/>
      <c r="R512" s="160"/>
      <c r="S512" s="160"/>
      <c r="T512" s="160"/>
      <c r="U512" s="160"/>
      <c r="V512" s="160"/>
      <c r="W512" s="160"/>
      <c r="X512" s="150"/>
      <c r="Y512" s="150"/>
      <c r="Z512" s="150"/>
      <c r="AA512" s="150"/>
      <c r="AB512" s="150"/>
      <c r="AC512" s="150"/>
      <c r="AD512" s="150"/>
      <c r="AE512" s="150"/>
      <c r="AF512" s="150"/>
      <c r="AG512" s="150" t="s">
        <v>264</v>
      </c>
      <c r="AH512" s="150">
        <v>0</v>
      </c>
      <c r="AI512" s="150"/>
      <c r="AJ512" s="150"/>
      <c r="AK512" s="150"/>
      <c r="AL512" s="150"/>
      <c r="AM512" s="150"/>
      <c r="AN512" s="150"/>
      <c r="AO512" s="150"/>
      <c r="AP512" s="150"/>
      <c r="AQ512" s="150"/>
      <c r="AR512" s="150"/>
      <c r="AS512" s="150"/>
      <c r="AT512" s="150"/>
      <c r="AU512" s="150"/>
      <c r="AV512" s="150"/>
      <c r="AW512" s="150"/>
      <c r="AX512" s="150"/>
      <c r="AY512" s="150"/>
      <c r="AZ512" s="150"/>
      <c r="BA512" s="150"/>
      <c r="BB512" s="150"/>
      <c r="BC512" s="150"/>
      <c r="BD512" s="150"/>
      <c r="BE512" s="150"/>
      <c r="BF512" s="150"/>
      <c r="BG512" s="150"/>
      <c r="BH512" s="150"/>
    </row>
    <row r="513" spans="1:60" outlineLevel="1" x14ac:dyDescent="0.2">
      <c r="A513" s="157"/>
      <c r="B513" s="158"/>
      <c r="C513" s="201" t="s">
        <v>791</v>
      </c>
      <c r="D513" s="190"/>
      <c r="E513" s="191">
        <v>57.54</v>
      </c>
      <c r="F513" s="160"/>
      <c r="G513" s="160"/>
      <c r="H513" s="160"/>
      <c r="I513" s="160"/>
      <c r="J513" s="160"/>
      <c r="K513" s="160"/>
      <c r="L513" s="160"/>
      <c r="M513" s="160"/>
      <c r="N513" s="160"/>
      <c r="O513" s="160"/>
      <c r="P513" s="160"/>
      <c r="Q513" s="160"/>
      <c r="R513" s="160"/>
      <c r="S513" s="160"/>
      <c r="T513" s="160"/>
      <c r="U513" s="160"/>
      <c r="V513" s="160"/>
      <c r="W513" s="160"/>
      <c r="X513" s="150"/>
      <c r="Y513" s="150"/>
      <c r="Z513" s="150"/>
      <c r="AA513" s="150"/>
      <c r="AB513" s="150"/>
      <c r="AC513" s="150"/>
      <c r="AD513" s="150"/>
      <c r="AE513" s="150"/>
      <c r="AF513" s="150"/>
      <c r="AG513" s="150" t="s">
        <v>264</v>
      </c>
      <c r="AH513" s="150">
        <v>0</v>
      </c>
      <c r="AI513" s="150"/>
      <c r="AJ513" s="150"/>
      <c r="AK513" s="150"/>
      <c r="AL513" s="150"/>
      <c r="AM513" s="150"/>
      <c r="AN513" s="150"/>
      <c r="AO513" s="150"/>
      <c r="AP513" s="150"/>
      <c r="AQ513" s="150"/>
      <c r="AR513" s="150"/>
      <c r="AS513" s="150"/>
      <c r="AT513" s="150"/>
      <c r="AU513" s="150"/>
      <c r="AV513" s="150"/>
      <c r="AW513" s="150"/>
      <c r="AX513" s="150"/>
      <c r="AY513" s="150"/>
      <c r="AZ513" s="150"/>
      <c r="BA513" s="150"/>
      <c r="BB513" s="150"/>
      <c r="BC513" s="150"/>
      <c r="BD513" s="150"/>
      <c r="BE513" s="150"/>
      <c r="BF513" s="150"/>
      <c r="BG513" s="150"/>
      <c r="BH513" s="150"/>
    </row>
    <row r="514" spans="1:60" ht="22.5" outlineLevel="1" x14ac:dyDescent="0.2">
      <c r="A514" s="169">
        <v>111</v>
      </c>
      <c r="B514" s="170" t="s">
        <v>792</v>
      </c>
      <c r="C514" s="186" t="s">
        <v>793</v>
      </c>
      <c r="D514" s="171" t="s">
        <v>285</v>
      </c>
      <c r="E514" s="172">
        <v>522.10125000000005</v>
      </c>
      <c r="F514" s="173"/>
      <c r="G514" s="174">
        <f>ROUND(E514*F514,2)</f>
        <v>0</v>
      </c>
      <c r="H514" s="173"/>
      <c r="I514" s="174">
        <f>ROUND(E514*H514,2)</f>
        <v>0</v>
      </c>
      <c r="J514" s="173"/>
      <c r="K514" s="174">
        <f>ROUND(E514*J514,2)</f>
        <v>0</v>
      </c>
      <c r="L514" s="174">
        <v>21</v>
      </c>
      <c r="M514" s="174">
        <f>G514*(1+L514/100)</f>
        <v>0</v>
      </c>
      <c r="N514" s="174">
        <v>0</v>
      </c>
      <c r="O514" s="174">
        <f>ROUND(E514*N514,2)</f>
        <v>0</v>
      </c>
      <c r="P514" s="174">
        <v>0</v>
      </c>
      <c r="Q514" s="174">
        <f>ROUND(E514*P514,2)</f>
        <v>0</v>
      </c>
      <c r="R514" s="174"/>
      <c r="S514" s="174" t="s">
        <v>217</v>
      </c>
      <c r="T514" s="175" t="s">
        <v>218</v>
      </c>
      <c r="U514" s="160">
        <v>0</v>
      </c>
      <c r="V514" s="160">
        <f>ROUND(E514*U514,2)</f>
        <v>0</v>
      </c>
      <c r="W514" s="160"/>
      <c r="X514" s="150"/>
      <c r="Y514" s="150"/>
      <c r="Z514" s="150"/>
      <c r="AA514" s="150"/>
      <c r="AB514" s="150"/>
      <c r="AC514" s="150"/>
      <c r="AD514" s="150"/>
      <c r="AE514" s="150"/>
      <c r="AF514" s="150"/>
      <c r="AG514" s="150" t="s">
        <v>262</v>
      </c>
      <c r="AH514" s="150"/>
      <c r="AI514" s="150"/>
      <c r="AJ514" s="150"/>
      <c r="AK514" s="150"/>
      <c r="AL514" s="150"/>
      <c r="AM514" s="150"/>
      <c r="AN514" s="150"/>
      <c r="AO514" s="150"/>
      <c r="AP514" s="150"/>
      <c r="AQ514" s="150"/>
      <c r="AR514" s="150"/>
      <c r="AS514" s="150"/>
      <c r="AT514" s="150"/>
      <c r="AU514" s="150"/>
      <c r="AV514" s="150"/>
      <c r="AW514" s="150"/>
      <c r="AX514" s="150"/>
      <c r="AY514" s="150"/>
      <c r="AZ514" s="150"/>
      <c r="BA514" s="150"/>
      <c r="BB514" s="150"/>
      <c r="BC514" s="150"/>
      <c r="BD514" s="150"/>
      <c r="BE514" s="150"/>
      <c r="BF514" s="150"/>
      <c r="BG514" s="150"/>
      <c r="BH514" s="150"/>
    </row>
    <row r="515" spans="1:60" outlineLevel="1" x14ac:dyDescent="0.2">
      <c r="A515" s="157"/>
      <c r="B515" s="158"/>
      <c r="C515" s="202" t="s">
        <v>325</v>
      </c>
      <c r="D515" s="192"/>
      <c r="E515" s="193"/>
      <c r="F515" s="160"/>
      <c r="G515" s="160"/>
      <c r="H515" s="160"/>
      <c r="I515" s="160"/>
      <c r="J515" s="160"/>
      <c r="K515" s="160"/>
      <c r="L515" s="160"/>
      <c r="M515" s="160"/>
      <c r="N515" s="160"/>
      <c r="O515" s="160"/>
      <c r="P515" s="160"/>
      <c r="Q515" s="160"/>
      <c r="R515" s="160"/>
      <c r="S515" s="160"/>
      <c r="T515" s="160"/>
      <c r="U515" s="160"/>
      <c r="V515" s="160"/>
      <c r="W515" s="160"/>
      <c r="X515" s="150"/>
      <c r="Y515" s="150"/>
      <c r="Z515" s="150"/>
      <c r="AA515" s="150"/>
      <c r="AB515" s="150"/>
      <c r="AC515" s="150"/>
      <c r="AD515" s="150"/>
      <c r="AE515" s="150"/>
      <c r="AF515" s="150"/>
      <c r="AG515" s="150" t="s">
        <v>264</v>
      </c>
      <c r="AH515" s="150"/>
      <c r="AI515" s="150"/>
      <c r="AJ515" s="150"/>
      <c r="AK515" s="150"/>
      <c r="AL515" s="150"/>
      <c r="AM515" s="150"/>
      <c r="AN515" s="150"/>
      <c r="AO515" s="150"/>
      <c r="AP515" s="150"/>
      <c r="AQ515" s="150"/>
      <c r="AR515" s="150"/>
      <c r="AS515" s="150"/>
      <c r="AT515" s="150"/>
      <c r="AU515" s="150"/>
      <c r="AV515" s="150"/>
      <c r="AW515" s="150"/>
      <c r="AX515" s="150"/>
      <c r="AY515" s="150"/>
      <c r="AZ515" s="150"/>
      <c r="BA515" s="150"/>
      <c r="BB515" s="150"/>
      <c r="BC515" s="150"/>
      <c r="BD515" s="150"/>
      <c r="BE515" s="150"/>
      <c r="BF515" s="150"/>
      <c r="BG515" s="150"/>
      <c r="BH515" s="150"/>
    </row>
    <row r="516" spans="1:60" ht="22.5" outlineLevel="1" x14ac:dyDescent="0.2">
      <c r="A516" s="157"/>
      <c r="B516" s="158"/>
      <c r="C516" s="203" t="s">
        <v>754</v>
      </c>
      <c r="D516" s="192"/>
      <c r="E516" s="193">
        <v>41.395000000000003</v>
      </c>
      <c r="F516" s="160"/>
      <c r="G516" s="160"/>
      <c r="H516" s="160"/>
      <c r="I516" s="160"/>
      <c r="J516" s="160"/>
      <c r="K516" s="160"/>
      <c r="L516" s="160"/>
      <c r="M516" s="160"/>
      <c r="N516" s="160"/>
      <c r="O516" s="160"/>
      <c r="P516" s="160"/>
      <c r="Q516" s="160"/>
      <c r="R516" s="160"/>
      <c r="S516" s="160"/>
      <c r="T516" s="160"/>
      <c r="U516" s="160"/>
      <c r="V516" s="160"/>
      <c r="W516" s="160"/>
      <c r="X516" s="150"/>
      <c r="Y516" s="150"/>
      <c r="Z516" s="150"/>
      <c r="AA516" s="150"/>
      <c r="AB516" s="150"/>
      <c r="AC516" s="150"/>
      <c r="AD516" s="150"/>
      <c r="AE516" s="150"/>
      <c r="AF516" s="150"/>
      <c r="AG516" s="150" t="s">
        <v>264</v>
      </c>
      <c r="AH516" s="150">
        <v>2</v>
      </c>
      <c r="AI516" s="150"/>
      <c r="AJ516" s="150"/>
      <c r="AK516" s="150"/>
      <c r="AL516" s="150"/>
      <c r="AM516" s="150"/>
      <c r="AN516" s="150"/>
      <c r="AO516" s="150"/>
      <c r="AP516" s="150"/>
      <c r="AQ516" s="150"/>
      <c r="AR516" s="150"/>
      <c r="AS516" s="150"/>
      <c r="AT516" s="150"/>
      <c r="AU516" s="150"/>
      <c r="AV516" s="150"/>
      <c r="AW516" s="150"/>
      <c r="AX516" s="150"/>
      <c r="AY516" s="150"/>
      <c r="AZ516" s="150"/>
      <c r="BA516" s="150"/>
      <c r="BB516" s="150"/>
      <c r="BC516" s="150"/>
      <c r="BD516" s="150"/>
      <c r="BE516" s="150"/>
      <c r="BF516" s="150"/>
      <c r="BG516" s="150"/>
      <c r="BH516" s="150"/>
    </row>
    <row r="517" spans="1:60" outlineLevel="1" x14ac:dyDescent="0.2">
      <c r="A517" s="157"/>
      <c r="B517" s="158"/>
      <c r="C517" s="203" t="s">
        <v>755</v>
      </c>
      <c r="D517" s="192"/>
      <c r="E517" s="193">
        <v>15.295</v>
      </c>
      <c r="F517" s="160"/>
      <c r="G517" s="160"/>
      <c r="H517" s="160"/>
      <c r="I517" s="160"/>
      <c r="J517" s="160"/>
      <c r="K517" s="160"/>
      <c r="L517" s="160"/>
      <c r="M517" s="160"/>
      <c r="N517" s="160"/>
      <c r="O517" s="160"/>
      <c r="P517" s="160"/>
      <c r="Q517" s="160"/>
      <c r="R517" s="160"/>
      <c r="S517" s="160"/>
      <c r="T517" s="160"/>
      <c r="U517" s="160"/>
      <c r="V517" s="160"/>
      <c r="W517" s="160"/>
      <c r="X517" s="150"/>
      <c r="Y517" s="150"/>
      <c r="Z517" s="150"/>
      <c r="AA517" s="150"/>
      <c r="AB517" s="150"/>
      <c r="AC517" s="150"/>
      <c r="AD517" s="150"/>
      <c r="AE517" s="150"/>
      <c r="AF517" s="150"/>
      <c r="AG517" s="150" t="s">
        <v>264</v>
      </c>
      <c r="AH517" s="150">
        <v>2</v>
      </c>
      <c r="AI517" s="150"/>
      <c r="AJ517" s="150"/>
      <c r="AK517" s="150"/>
      <c r="AL517" s="150"/>
      <c r="AM517" s="150"/>
      <c r="AN517" s="150"/>
      <c r="AO517" s="150"/>
      <c r="AP517" s="150"/>
      <c r="AQ517" s="150"/>
      <c r="AR517" s="150"/>
      <c r="AS517" s="150"/>
      <c r="AT517" s="150"/>
      <c r="AU517" s="150"/>
      <c r="AV517" s="150"/>
      <c r="AW517" s="150"/>
      <c r="AX517" s="150"/>
      <c r="AY517" s="150"/>
      <c r="AZ517" s="150"/>
      <c r="BA517" s="150"/>
      <c r="BB517" s="150"/>
      <c r="BC517" s="150"/>
      <c r="BD517" s="150"/>
      <c r="BE517" s="150"/>
      <c r="BF517" s="150"/>
      <c r="BG517" s="150"/>
      <c r="BH517" s="150"/>
    </row>
    <row r="518" spans="1:60" outlineLevel="1" x14ac:dyDescent="0.2">
      <c r="A518" s="157"/>
      <c r="B518" s="158"/>
      <c r="C518" s="203" t="s">
        <v>756</v>
      </c>
      <c r="D518" s="192"/>
      <c r="E518" s="193">
        <v>30.03</v>
      </c>
      <c r="F518" s="160"/>
      <c r="G518" s="160"/>
      <c r="H518" s="160"/>
      <c r="I518" s="160"/>
      <c r="J518" s="160"/>
      <c r="K518" s="160"/>
      <c r="L518" s="160"/>
      <c r="M518" s="160"/>
      <c r="N518" s="160"/>
      <c r="O518" s="160"/>
      <c r="P518" s="160"/>
      <c r="Q518" s="160"/>
      <c r="R518" s="160"/>
      <c r="S518" s="160"/>
      <c r="T518" s="160"/>
      <c r="U518" s="160"/>
      <c r="V518" s="160"/>
      <c r="W518" s="160"/>
      <c r="X518" s="150"/>
      <c r="Y518" s="150"/>
      <c r="Z518" s="150"/>
      <c r="AA518" s="150"/>
      <c r="AB518" s="150"/>
      <c r="AC518" s="150"/>
      <c r="AD518" s="150"/>
      <c r="AE518" s="150"/>
      <c r="AF518" s="150"/>
      <c r="AG518" s="150" t="s">
        <v>264</v>
      </c>
      <c r="AH518" s="150">
        <v>2</v>
      </c>
      <c r="AI518" s="150"/>
      <c r="AJ518" s="150"/>
      <c r="AK518" s="150"/>
      <c r="AL518" s="150"/>
      <c r="AM518" s="150"/>
      <c r="AN518" s="150"/>
      <c r="AO518" s="150"/>
      <c r="AP518" s="150"/>
      <c r="AQ518" s="150"/>
      <c r="AR518" s="150"/>
      <c r="AS518" s="150"/>
      <c r="AT518" s="150"/>
      <c r="AU518" s="150"/>
      <c r="AV518" s="150"/>
      <c r="AW518" s="150"/>
      <c r="AX518" s="150"/>
      <c r="AY518" s="150"/>
      <c r="AZ518" s="150"/>
      <c r="BA518" s="150"/>
      <c r="BB518" s="150"/>
      <c r="BC518" s="150"/>
      <c r="BD518" s="150"/>
      <c r="BE518" s="150"/>
      <c r="BF518" s="150"/>
      <c r="BG518" s="150"/>
      <c r="BH518" s="150"/>
    </row>
    <row r="519" spans="1:60" outlineLevel="1" x14ac:dyDescent="0.2">
      <c r="A519" s="157"/>
      <c r="B519" s="158"/>
      <c r="C519" s="203" t="s">
        <v>757</v>
      </c>
      <c r="D519" s="192"/>
      <c r="E519" s="193">
        <v>40.914999999999999</v>
      </c>
      <c r="F519" s="160"/>
      <c r="G519" s="160"/>
      <c r="H519" s="160"/>
      <c r="I519" s="160"/>
      <c r="J519" s="160"/>
      <c r="K519" s="160"/>
      <c r="L519" s="160"/>
      <c r="M519" s="160"/>
      <c r="N519" s="160"/>
      <c r="O519" s="160"/>
      <c r="P519" s="160"/>
      <c r="Q519" s="160"/>
      <c r="R519" s="160"/>
      <c r="S519" s="160"/>
      <c r="T519" s="160"/>
      <c r="U519" s="160"/>
      <c r="V519" s="160"/>
      <c r="W519" s="160"/>
      <c r="X519" s="150"/>
      <c r="Y519" s="150"/>
      <c r="Z519" s="150"/>
      <c r="AA519" s="150"/>
      <c r="AB519" s="150"/>
      <c r="AC519" s="150"/>
      <c r="AD519" s="150"/>
      <c r="AE519" s="150"/>
      <c r="AF519" s="150"/>
      <c r="AG519" s="150" t="s">
        <v>264</v>
      </c>
      <c r="AH519" s="150">
        <v>2</v>
      </c>
      <c r="AI519" s="150"/>
      <c r="AJ519" s="150"/>
      <c r="AK519" s="150"/>
      <c r="AL519" s="150"/>
      <c r="AM519" s="150"/>
      <c r="AN519" s="150"/>
      <c r="AO519" s="150"/>
      <c r="AP519" s="150"/>
      <c r="AQ519" s="150"/>
      <c r="AR519" s="150"/>
      <c r="AS519" s="150"/>
      <c r="AT519" s="150"/>
      <c r="AU519" s="150"/>
      <c r="AV519" s="150"/>
      <c r="AW519" s="150"/>
      <c r="AX519" s="150"/>
      <c r="AY519" s="150"/>
      <c r="AZ519" s="150"/>
      <c r="BA519" s="150"/>
      <c r="BB519" s="150"/>
      <c r="BC519" s="150"/>
      <c r="BD519" s="150"/>
      <c r="BE519" s="150"/>
      <c r="BF519" s="150"/>
      <c r="BG519" s="150"/>
      <c r="BH519" s="150"/>
    </row>
    <row r="520" spans="1:60" outlineLevel="1" x14ac:dyDescent="0.2">
      <c r="A520" s="157"/>
      <c r="B520" s="158"/>
      <c r="C520" s="203" t="s">
        <v>758</v>
      </c>
      <c r="D520" s="192"/>
      <c r="E520" s="193">
        <v>17.010000000000002</v>
      </c>
      <c r="F520" s="160"/>
      <c r="G520" s="160"/>
      <c r="H520" s="160"/>
      <c r="I520" s="160"/>
      <c r="J520" s="160"/>
      <c r="K520" s="160"/>
      <c r="L520" s="160"/>
      <c r="M520" s="160"/>
      <c r="N520" s="160"/>
      <c r="O520" s="160"/>
      <c r="P520" s="160"/>
      <c r="Q520" s="160"/>
      <c r="R520" s="160"/>
      <c r="S520" s="160"/>
      <c r="T520" s="160"/>
      <c r="U520" s="160"/>
      <c r="V520" s="160"/>
      <c r="W520" s="160"/>
      <c r="X520" s="150"/>
      <c r="Y520" s="150"/>
      <c r="Z520" s="150"/>
      <c r="AA520" s="150"/>
      <c r="AB520" s="150"/>
      <c r="AC520" s="150"/>
      <c r="AD520" s="150"/>
      <c r="AE520" s="150"/>
      <c r="AF520" s="150"/>
      <c r="AG520" s="150" t="s">
        <v>264</v>
      </c>
      <c r="AH520" s="150">
        <v>2</v>
      </c>
      <c r="AI520" s="150"/>
      <c r="AJ520" s="150"/>
      <c r="AK520" s="150"/>
      <c r="AL520" s="150"/>
      <c r="AM520" s="150"/>
      <c r="AN520" s="150"/>
      <c r="AO520" s="150"/>
      <c r="AP520" s="150"/>
      <c r="AQ520" s="150"/>
      <c r="AR520" s="150"/>
      <c r="AS520" s="150"/>
      <c r="AT520" s="150"/>
      <c r="AU520" s="150"/>
      <c r="AV520" s="150"/>
      <c r="AW520" s="150"/>
      <c r="AX520" s="150"/>
      <c r="AY520" s="150"/>
      <c r="AZ520" s="150"/>
      <c r="BA520" s="150"/>
      <c r="BB520" s="150"/>
      <c r="BC520" s="150"/>
      <c r="BD520" s="150"/>
      <c r="BE520" s="150"/>
      <c r="BF520" s="150"/>
      <c r="BG520" s="150"/>
      <c r="BH520" s="150"/>
    </row>
    <row r="521" spans="1:60" outlineLevel="1" x14ac:dyDescent="0.2">
      <c r="A521" s="157"/>
      <c r="B521" s="158"/>
      <c r="C521" s="204" t="s">
        <v>331</v>
      </c>
      <c r="D521" s="194"/>
      <c r="E521" s="195">
        <v>144.64500000000001</v>
      </c>
      <c r="F521" s="160"/>
      <c r="G521" s="160"/>
      <c r="H521" s="160"/>
      <c r="I521" s="160"/>
      <c r="J521" s="160"/>
      <c r="K521" s="160"/>
      <c r="L521" s="160"/>
      <c r="M521" s="160"/>
      <c r="N521" s="160"/>
      <c r="O521" s="160"/>
      <c r="P521" s="160"/>
      <c r="Q521" s="160"/>
      <c r="R521" s="160"/>
      <c r="S521" s="160"/>
      <c r="T521" s="160"/>
      <c r="U521" s="160"/>
      <c r="V521" s="160"/>
      <c r="W521" s="160"/>
      <c r="X521" s="150"/>
      <c r="Y521" s="150"/>
      <c r="Z521" s="150"/>
      <c r="AA521" s="150"/>
      <c r="AB521" s="150"/>
      <c r="AC521" s="150"/>
      <c r="AD521" s="150"/>
      <c r="AE521" s="150"/>
      <c r="AF521" s="150"/>
      <c r="AG521" s="150" t="s">
        <v>264</v>
      </c>
      <c r="AH521" s="150">
        <v>3</v>
      </c>
      <c r="AI521" s="150"/>
      <c r="AJ521" s="150"/>
      <c r="AK521" s="150"/>
      <c r="AL521" s="150"/>
      <c r="AM521" s="150"/>
      <c r="AN521" s="150"/>
      <c r="AO521" s="150"/>
      <c r="AP521" s="150"/>
      <c r="AQ521" s="150"/>
      <c r="AR521" s="150"/>
      <c r="AS521" s="150"/>
      <c r="AT521" s="150"/>
      <c r="AU521" s="150"/>
      <c r="AV521" s="150"/>
      <c r="AW521" s="150"/>
      <c r="AX521" s="150"/>
      <c r="AY521" s="150"/>
      <c r="AZ521" s="150"/>
      <c r="BA521" s="150"/>
      <c r="BB521" s="150"/>
      <c r="BC521" s="150"/>
      <c r="BD521" s="150"/>
      <c r="BE521" s="150"/>
      <c r="BF521" s="150"/>
      <c r="BG521" s="150"/>
      <c r="BH521" s="150"/>
    </row>
    <row r="522" spans="1:60" outlineLevel="1" x14ac:dyDescent="0.2">
      <c r="A522" s="157"/>
      <c r="B522" s="158"/>
      <c r="C522" s="202" t="s">
        <v>332</v>
      </c>
      <c r="D522" s="192"/>
      <c r="E522" s="193"/>
      <c r="F522" s="160"/>
      <c r="G522" s="160"/>
      <c r="H522" s="160"/>
      <c r="I522" s="160"/>
      <c r="J522" s="160"/>
      <c r="K522" s="160"/>
      <c r="L522" s="160"/>
      <c r="M522" s="160"/>
      <c r="N522" s="160"/>
      <c r="O522" s="160"/>
      <c r="P522" s="160"/>
      <c r="Q522" s="160"/>
      <c r="R522" s="160"/>
      <c r="S522" s="160"/>
      <c r="T522" s="160"/>
      <c r="U522" s="160"/>
      <c r="V522" s="160"/>
      <c r="W522" s="160"/>
      <c r="X522" s="150"/>
      <c r="Y522" s="150"/>
      <c r="Z522" s="150"/>
      <c r="AA522" s="150"/>
      <c r="AB522" s="150"/>
      <c r="AC522" s="150"/>
      <c r="AD522" s="150"/>
      <c r="AE522" s="150"/>
      <c r="AF522" s="150"/>
      <c r="AG522" s="150" t="s">
        <v>264</v>
      </c>
      <c r="AH522" s="150"/>
      <c r="AI522" s="150"/>
      <c r="AJ522" s="150"/>
      <c r="AK522" s="150"/>
      <c r="AL522" s="150"/>
      <c r="AM522" s="150"/>
      <c r="AN522" s="150"/>
      <c r="AO522" s="150"/>
      <c r="AP522" s="150"/>
      <c r="AQ522" s="150"/>
      <c r="AR522" s="150"/>
      <c r="AS522" s="150"/>
      <c r="AT522" s="150"/>
      <c r="AU522" s="150"/>
      <c r="AV522" s="150"/>
      <c r="AW522" s="150"/>
      <c r="AX522" s="150"/>
      <c r="AY522" s="150"/>
      <c r="AZ522" s="150"/>
      <c r="BA522" s="150"/>
      <c r="BB522" s="150"/>
      <c r="BC522" s="150"/>
      <c r="BD522" s="150"/>
      <c r="BE522" s="150"/>
      <c r="BF522" s="150"/>
      <c r="BG522" s="150"/>
      <c r="BH522" s="150"/>
    </row>
    <row r="523" spans="1:60" outlineLevel="1" x14ac:dyDescent="0.2">
      <c r="A523" s="157"/>
      <c r="B523" s="158"/>
      <c r="C523" s="201" t="s">
        <v>759</v>
      </c>
      <c r="D523" s="190"/>
      <c r="E523" s="191">
        <v>289.29000000000002</v>
      </c>
      <c r="F523" s="160"/>
      <c r="G523" s="160"/>
      <c r="H523" s="160"/>
      <c r="I523" s="160"/>
      <c r="J523" s="160"/>
      <c r="K523" s="160"/>
      <c r="L523" s="160"/>
      <c r="M523" s="160"/>
      <c r="N523" s="160"/>
      <c r="O523" s="160"/>
      <c r="P523" s="160"/>
      <c r="Q523" s="160"/>
      <c r="R523" s="160"/>
      <c r="S523" s="160"/>
      <c r="T523" s="160"/>
      <c r="U523" s="160"/>
      <c r="V523" s="160"/>
      <c r="W523" s="160"/>
      <c r="X523" s="150"/>
      <c r="Y523" s="150"/>
      <c r="Z523" s="150"/>
      <c r="AA523" s="150"/>
      <c r="AB523" s="150"/>
      <c r="AC523" s="150"/>
      <c r="AD523" s="150"/>
      <c r="AE523" s="150"/>
      <c r="AF523" s="150"/>
      <c r="AG523" s="150" t="s">
        <v>264</v>
      </c>
      <c r="AH523" s="150">
        <v>0</v>
      </c>
      <c r="AI523" s="150"/>
      <c r="AJ523" s="150"/>
      <c r="AK523" s="150"/>
      <c r="AL523" s="150"/>
      <c r="AM523" s="150"/>
      <c r="AN523" s="150"/>
      <c r="AO523" s="150"/>
      <c r="AP523" s="150"/>
      <c r="AQ523" s="150"/>
      <c r="AR523" s="150"/>
      <c r="AS523" s="150"/>
      <c r="AT523" s="150"/>
      <c r="AU523" s="150"/>
      <c r="AV523" s="150"/>
      <c r="AW523" s="150"/>
      <c r="AX523" s="150"/>
      <c r="AY523" s="150"/>
      <c r="AZ523" s="150"/>
      <c r="BA523" s="150"/>
      <c r="BB523" s="150"/>
      <c r="BC523" s="150"/>
      <c r="BD523" s="150"/>
      <c r="BE523" s="150"/>
      <c r="BF523" s="150"/>
      <c r="BG523" s="150"/>
      <c r="BH523" s="150"/>
    </row>
    <row r="524" spans="1:60" outlineLevel="1" x14ac:dyDescent="0.2">
      <c r="A524" s="157"/>
      <c r="B524" s="158"/>
      <c r="C524" s="201" t="s">
        <v>760</v>
      </c>
      <c r="D524" s="190"/>
      <c r="E524" s="191">
        <v>187.5</v>
      </c>
      <c r="F524" s="160"/>
      <c r="G524" s="160"/>
      <c r="H524" s="160"/>
      <c r="I524" s="160"/>
      <c r="J524" s="160"/>
      <c r="K524" s="160"/>
      <c r="L524" s="160"/>
      <c r="M524" s="160"/>
      <c r="N524" s="160"/>
      <c r="O524" s="160"/>
      <c r="P524" s="160"/>
      <c r="Q524" s="160"/>
      <c r="R524" s="160"/>
      <c r="S524" s="160"/>
      <c r="T524" s="160"/>
      <c r="U524" s="160"/>
      <c r="V524" s="160"/>
      <c r="W524" s="160"/>
      <c r="X524" s="150"/>
      <c r="Y524" s="150"/>
      <c r="Z524" s="150"/>
      <c r="AA524" s="150"/>
      <c r="AB524" s="150"/>
      <c r="AC524" s="150"/>
      <c r="AD524" s="150"/>
      <c r="AE524" s="150"/>
      <c r="AF524" s="150"/>
      <c r="AG524" s="150" t="s">
        <v>264</v>
      </c>
      <c r="AH524" s="150">
        <v>0</v>
      </c>
      <c r="AI524" s="150"/>
      <c r="AJ524" s="150"/>
      <c r="AK524" s="150"/>
      <c r="AL524" s="150"/>
      <c r="AM524" s="150"/>
      <c r="AN524" s="150"/>
      <c r="AO524" s="150"/>
      <c r="AP524" s="150"/>
      <c r="AQ524" s="150"/>
      <c r="AR524" s="150"/>
      <c r="AS524" s="150"/>
      <c r="AT524" s="150"/>
      <c r="AU524" s="150"/>
      <c r="AV524" s="150"/>
      <c r="AW524" s="150"/>
      <c r="AX524" s="150"/>
      <c r="AY524" s="150"/>
      <c r="AZ524" s="150"/>
      <c r="BA524" s="150"/>
      <c r="BB524" s="150"/>
      <c r="BC524" s="150"/>
      <c r="BD524" s="150"/>
      <c r="BE524" s="150"/>
      <c r="BF524" s="150"/>
      <c r="BG524" s="150"/>
      <c r="BH524" s="150"/>
    </row>
    <row r="525" spans="1:60" outlineLevel="1" x14ac:dyDescent="0.2">
      <c r="A525" s="157"/>
      <c r="B525" s="158"/>
      <c r="C525" s="201" t="s">
        <v>761</v>
      </c>
      <c r="D525" s="190"/>
      <c r="E525" s="191">
        <v>45.311250000000001</v>
      </c>
      <c r="F525" s="160"/>
      <c r="G525" s="160"/>
      <c r="H525" s="160"/>
      <c r="I525" s="160"/>
      <c r="J525" s="160"/>
      <c r="K525" s="160"/>
      <c r="L525" s="160"/>
      <c r="M525" s="160"/>
      <c r="N525" s="160"/>
      <c r="O525" s="160"/>
      <c r="P525" s="160"/>
      <c r="Q525" s="160"/>
      <c r="R525" s="160"/>
      <c r="S525" s="160"/>
      <c r="T525" s="160"/>
      <c r="U525" s="160"/>
      <c r="V525" s="160"/>
      <c r="W525" s="160"/>
      <c r="X525" s="150"/>
      <c r="Y525" s="150"/>
      <c r="Z525" s="150"/>
      <c r="AA525" s="150"/>
      <c r="AB525" s="150"/>
      <c r="AC525" s="150"/>
      <c r="AD525" s="150"/>
      <c r="AE525" s="150"/>
      <c r="AF525" s="150"/>
      <c r="AG525" s="150" t="s">
        <v>264</v>
      </c>
      <c r="AH525" s="150">
        <v>0</v>
      </c>
      <c r="AI525" s="150"/>
      <c r="AJ525" s="150"/>
      <c r="AK525" s="150"/>
      <c r="AL525" s="150"/>
      <c r="AM525" s="150"/>
      <c r="AN525" s="150"/>
      <c r="AO525" s="150"/>
      <c r="AP525" s="150"/>
      <c r="AQ525" s="150"/>
      <c r="AR525" s="150"/>
      <c r="AS525" s="150"/>
      <c r="AT525" s="150"/>
      <c r="AU525" s="150"/>
      <c r="AV525" s="150"/>
      <c r="AW525" s="150"/>
      <c r="AX525" s="150"/>
      <c r="AY525" s="150"/>
      <c r="AZ525" s="150"/>
      <c r="BA525" s="150"/>
      <c r="BB525" s="150"/>
      <c r="BC525" s="150"/>
      <c r="BD525" s="150"/>
      <c r="BE525" s="150"/>
      <c r="BF525" s="150"/>
      <c r="BG525" s="150"/>
      <c r="BH525" s="150"/>
    </row>
    <row r="526" spans="1:60" ht="33.75" outlineLevel="1" x14ac:dyDescent="0.2">
      <c r="A526" s="169">
        <v>112</v>
      </c>
      <c r="B526" s="170" t="s">
        <v>794</v>
      </c>
      <c r="C526" s="186" t="s">
        <v>795</v>
      </c>
      <c r="D526" s="171" t="s">
        <v>285</v>
      </c>
      <c r="E526" s="172">
        <v>439.47595000000001</v>
      </c>
      <c r="F526" s="173"/>
      <c r="G526" s="174">
        <f>ROUND(E526*F526,2)</f>
        <v>0</v>
      </c>
      <c r="H526" s="173"/>
      <c r="I526" s="174">
        <f>ROUND(E526*H526,2)</f>
        <v>0</v>
      </c>
      <c r="J526" s="173"/>
      <c r="K526" s="174">
        <f>ROUND(E526*J526,2)</f>
        <v>0</v>
      </c>
      <c r="L526" s="174">
        <v>21</v>
      </c>
      <c r="M526" s="174">
        <f>G526*(1+L526/100)</f>
        <v>0</v>
      </c>
      <c r="N526" s="174">
        <v>0</v>
      </c>
      <c r="O526" s="174">
        <f>ROUND(E526*N526,2)</f>
        <v>0</v>
      </c>
      <c r="P526" s="174">
        <v>0</v>
      </c>
      <c r="Q526" s="174">
        <f>ROUND(E526*P526,2)</f>
        <v>0</v>
      </c>
      <c r="R526" s="174"/>
      <c r="S526" s="174" t="s">
        <v>217</v>
      </c>
      <c r="T526" s="175" t="s">
        <v>218</v>
      </c>
      <c r="U526" s="160">
        <v>0</v>
      </c>
      <c r="V526" s="160">
        <f>ROUND(E526*U526,2)</f>
        <v>0</v>
      </c>
      <c r="W526" s="160"/>
      <c r="X526" s="150"/>
      <c r="Y526" s="150"/>
      <c r="Z526" s="150"/>
      <c r="AA526" s="150"/>
      <c r="AB526" s="150"/>
      <c r="AC526" s="150"/>
      <c r="AD526" s="150"/>
      <c r="AE526" s="150"/>
      <c r="AF526" s="150"/>
      <c r="AG526" s="150" t="s">
        <v>262</v>
      </c>
      <c r="AH526" s="150"/>
      <c r="AI526" s="150"/>
      <c r="AJ526" s="150"/>
      <c r="AK526" s="150"/>
      <c r="AL526" s="150"/>
      <c r="AM526" s="150"/>
      <c r="AN526" s="150"/>
      <c r="AO526" s="150"/>
      <c r="AP526" s="150"/>
      <c r="AQ526" s="150"/>
      <c r="AR526" s="150"/>
      <c r="AS526" s="150"/>
      <c r="AT526" s="150"/>
      <c r="AU526" s="150"/>
      <c r="AV526" s="150"/>
      <c r="AW526" s="150"/>
      <c r="AX526" s="150"/>
      <c r="AY526" s="150"/>
      <c r="AZ526" s="150"/>
      <c r="BA526" s="150"/>
      <c r="BB526" s="150"/>
      <c r="BC526" s="150"/>
      <c r="BD526" s="150"/>
      <c r="BE526" s="150"/>
      <c r="BF526" s="150"/>
      <c r="BG526" s="150"/>
      <c r="BH526" s="150"/>
    </row>
    <row r="527" spans="1:60" outlineLevel="1" x14ac:dyDescent="0.2">
      <c r="A527" s="157"/>
      <c r="B527" s="158"/>
      <c r="C527" s="201" t="s">
        <v>796</v>
      </c>
      <c r="D527" s="190"/>
      <c r="E527" s="191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50"/>
      <c r="Y527" s="150"/>
      <c r="Z527" s="150"/>
      <c r="AA527" s="150"/>
      <c r="AB527" s="150"/>
      <c r="AC527" s="150"/>
      <c r="AD527" s="150"/>
      <c r="AE527" s="150"/>
      <c r="AF527" s="150"/>
      <c r="AG527" s="150" t="s">
        <v>264</v>
      </c>
      <c r="AH527" s="150">
        <v>0</v>
      </c>
      <c r="AI527" s="150"/>
      <c r="AJ527" s="150"/>
      <c r="AK527" s="150"/>
      <c r="AL527" s="150"/>
      <c r="AM527" s="150"/>
      <c r="AN527" s="150"/>
      <c r="AO527" s="150"/>
      <c r="AP527" s="150"/>
      <c r="AQ527" s="150"/>
      <c r="AR527" s="150"/>
      <c r="AS527" s="150"/>
      <c r="AT527" s="150"/>
      <c r="AU527" s="150"/>
      <c r="AV527" s="150"/>
      <c r="AW527" s="150"/>
      <c r="AX527" s="150"/>
      <c r="AY527" s="150"/>
      <c r="AZ527" s="150"/>
      <c r="BA527" s="150"/>
      <c r="BB527" s="150"/>
      <c r="BC527" s="150"/>
      <c r="BD527" s="150"/>
      <c r="BE527" s="150"/>
      <c r="BF527" s="150"/>
      <c r="BG527" s="150"/>
      <c r="BH527" s="150"/>
    </row>
    <row r="528" spans="1:60" ht="22.5" outlineLevel="1" x14ac:dyDescent="0.2">
      <c r="A528" s="157"/>
      <c r="B528" s="158"/>
      <c r="C528" s="201" t="s">
        <v>747</v>
      </c>
      <c r="D528" s="190"/>
      <c r="E528" s="191">
        <v>162.59325000000001</v>
      </c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50"/>
      <c r="Y528" s="150"/>
      <c r="Z528" s="150"/>
      <c r="AA528" s="150"/>
      <c r="AB528" s="150"/>
      <c r="AC528" s="150"/>
      <c r="AD528" s="150"/>
      <c r="AE528" s="150"/>
      <c r="AF528" s="150"/>
      <c r="AG528" s="150" t="s">
        <v>264</v>
      </c>
      <c r="AH528" s="150">
        <v>0</v>
      </c>
      <c r="AI528" s="150"/>
      <c r="AJ528" s="150"/>
      <c r="AK528" s="150"/>
      <c r="AL528" s="150"/>
      <c r="AM528" s="150"/>
      <c r="AN528" s="150"/>
      <c r="AO528" s="150"/>
      <c r="AP528" s="150"/>
      <c r="AQ528" s="150"/>
      <c r="AR528" s="150"/>
      <c r="AS528" s="150"/>
      <c r="AT528" s="150"/>
      <c r="AU528" s="150"/>
      <c r="AV528" s="150"/>
      <c r="AW528" s="150"/>
      <c r="AX528" s="150"/>
      <c r="AY528" s="150"/>
      <c r="AZ528" s="150"/>
      <c r="BA528" s="150"/>
      <c r="BB528" s="150"/>
      <c r="BC528" s="150"/>
      <c r="BD528" s="150"/>
      <c r="BE528" s="150"/>
      <c r="BF528" s="150"/>
      <c r="BG528" s="150"/>
      <c r="BH528" s="150"/>
    </row>
    <row r="529" spans="1:60" outlineLevel="1" x14ac:dyDescent="0.2">
      <c r="A529" s="157"/>
      <c r="B529" s="158"/>
      <c r="C529" s="201" t="s">
        <v>748</v>
      </c>
      <c r="D529" s="190"/>
      <c r="E529" s="191">
        <v>12.4452</v>
      </c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50"/>
      <c r="Y529" s="150"/>
      <c r="Z529" s="150"/>
      <c r="AA529" s="150"/>
      <c r="AB529" s="150"/>
      <c r="AC529" s="150"/>
      <c r="AD529" s="150"/>
      <c r="AE529" s="150"/>
      <c r="AF529" s="150"/>
      <c r="AG529" s="150" t="s">
        <v>264</v>
      </c>
      <c r="AH529" s="150">
        <v>0</v>
      </c>
      <c r="AI529" s="150"/>
      <c r="AJ529" s="150"/>
      <c r="AK529" s="150"/>
      <c r="AL529" s="150"/>
      <c r="AM529" s="150"/>
      <c r="AN529" s="150"/>
      <c r="AO529" s="150"/>
      <c r="AP529" s="150"/>
      <c r="AQ529" s="150"/>
      <c r="AR529" s="150"/>
      <c r="AS529" s="150"/>
      <c r="AT529" s="150"/>
      <c r="AU529" s="150"/>
      <c r="AV529" s="150"/>
      <c r="AW529" s="150"/>
      <c r="AX529" s="150"/>
      <c r="AY529" s="150"/>
      <c r="AZ529" s="150"/>
      <c r="BA529" s="150"/>
      <c r="BB529" s="150"/>
      <c r="BC529" s="150"/>
      <c r="BD529" s="150"/>
      <c r="BE529" s="150"/>
      <c r="BF529" s="150"/>
      <c r="BG529" s="150"/>
      <c r="BH529" s="150"/>
    </row>
    <row r="530" spans="1:60" ht="33.75" outlineLevel="1" x14ac:dyDescent="0.2">
      <c r="A530" s="157"/>
      <c r="B530" s="158"/>
      <c r="C530" s="201" t="s">
        <v>749</v>
      </c>
      <c r="D530" s="190"/>
      <c r="E530" s="191">
        <v>146.89625000000001</v>
      </c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50"/>
      <c r="Y530" s="150"/>
      <c r="Z530" s="150"/>
      <c r="AA530" s="150"/>
      <c r="AB530" s="150"/>
      <c r="AC530" s="150"/>
      <c r="AD530" s="150"/>
      <c r="AE530" s="150"/>
      <c r="AF530" s="150"/>
      <c r="AG530" s="150" t="s">
        <v>264</v>
      </c>
      <c r="AH530" s="150">
        <v>0</v>
      </c>
      <c r="AI530" s="150"/>
      <c r="AJ530" s="150"/>
      <c r="AK530" s="150"/>
      <c r="AL530" s="150"/>
      <c r="AM530" s="150"/>
      <c r="AN530" s="150"/>
      <c r="AO530" s="150"/>
      <c r="AP530" s="150"/>
      <c r="AQ530" s="150"/>
      <c r="AR530" s="150"/>
      <c r="AS530" s="150"/>
      <c r="AT530" s="150"/>
      <c r="AU530" s="150"/>
      <c r="AV530" s="150"/>
      <c r="AW530" s="150"/>
      <c r="AX530" s="150"/>
      <c r="AY530" s="150"/>
      <c r="AZ530" s="150"/>
      <c r="BA530" s="150"/>
      <c r="BB530" s="150"/>
      <c r="BC530" s="150"/>
      <c r="BD530" s="150"/>
      <c r="BE530" s="150"/>
      <c r="BF530" s="150"/>
      <c r="BG530" s="150"/>
      <c r="BH530" s="150"/>
    </row>
    <row r="531" spans="1:60" ht="22.5" outlineLevel="1" x14ac:dyDescent="0.2">
      <c r="A531" s="157"/>
      <c r="B531" s="158"/>
      <c r="C531" s="201" t="s">
        <v>797</v>
      </c>
      <c r="D531" s="190"/>
      <c r="E531" s="191">
        <v>69.650000000000006</v>
      </c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50"/>
      <c r="Y531" s="150"/>
      <c r="Z531" s="150"/>
      <c r="AA531" s="150"/>
      <c r="AB531" s="150"/>
      <c r="AC531" s="150"/>
      <c r="AD531" s="150"/>
      <c r="AE531" s="150"/>
      <c r="AF531" s="150"/>
      <c r="AG531" s="150" t="s">
        <v>264</v>
      </c>
      <c r="AH531" s="150">
        <v>0</v>
      </c>
      <c r="AI531" s="150"/>
      <c r="AJ531" s="150"/>
      <c r="AK531" s="150"/>
      <c r="AL531" s="150"/>
      <c r="AM531" s="150"/>
      <c r="AN531" s="150"/>
      <c r="AO531" s="150"/>
      <c r="AP531" s="150"/>
      <c r="AQ531" s="150"/>
      <c r="AR531" s="150"/>
      <c r="AS531" s="150"/>
      <c r="AT531" s="150"/>
      <c r="AU531" s="150"/>
      <c r="AV531" s="150"/>
      <c r="AW531" s="150"/>
      <c r="AX531" s="150"/>
      <c r="AY531" s="150"/>
      <c r="AZ531" s="150"/>
      <c r="BA531" s="150"/>
      <c r="BB531" s="150"/>
      <c r="BC531" s="150"/>
      <c r="BD531" s="150"/>
      <c r="BE531" s="150"/>
      <c r="BF531" s="150"/>
      <c r="BG531" s="150"/>
      <c r="BH531" s="150"/>
    </row>
    <row r="532" spans="1:60" outlineLevel="1" x14ac:dyDescent="0.2">
      <c r="A532" s="157"/>
      <c r="B532" s="158"/>
      <c r="C532" s="201" t="s">
        <v>751</v>
      </c>
      <c r="D532" s="190"/>
      <c r="E532" s="191">
        <v>47.891249999999999</v>
      </c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50"/>
      <c r="Y532" s="150"/>
      <c r="Z532" s="150"/>
      <c r="AA532" s="150"/>
      <c r="AB532" s="150"/>
      <c r="AC532" s="150"/>
      <c r="AD532" s="150"/>
      <c r="AE532" s="150"/>
      <c r="AF532" s="150"/>
      <c r="AG532" s="150" t="s">
        <v>264</v>
      </c>
      <c r="AH532" s="150">
        <v>0</v>
      </c>
      <c r="AI532" s="150"/>
      <c r="AJ532" s="150"/>
      <c r="AK532" s="150"/>
      <c r="AL532" s="150"/>
      <c r="AM532" s="150"/>
      <c r="AN532" s="150"/>
      <c r="AO532" s="150"/>
      <c r="AP532" s="150"/>
      <c r="AQ532" s="150"/>
      <c r="AR532" s="150"/>
      <c r="AS532" s="150"/>
      <c r="AT532" s="150"/>
      <c r="AU532" s="150"/>
      <c r="AV532" s="150"/>
      <c r="AW532" s="150"/>
      <c r="AX532" s="150"/>
      <c r="AY532" s="150"/>
      <c r="AZ532" s="150"/>
      <c r="BA532" s="150"/>
      <c r="BB532" s="150"/>
      <c r="BC532" s="150"/>
      <c r="BD532" s="150"/>
      <c r="BE532" s="150"/>
      <c r="BF532" s="150"/>
      <c r="BG532" s="150"/>
      <c r="BH532" s="150"/>
    </row>
    <row r="533" spans="1:60" outlineLevel="1" x14ac:dyDescent="0.2">
      <c r="A533" s="169">
        <v>113</v>
      </c>
      <c r="B533" s="170" t="s">
        <v>798</v>
      </c>
      <c r="C533" s="186" t="s">
        <v>799</v>
      </c>
      <c r="D533" s="171" t="s">
        <v>285</v>
      </c>
      <c r="E533" s="172">
        <v>0.65</v>
      </c>
      <c r="F533" s="173"/>
      <c r="G533" s="174">
        <f>ROUND(E533*F533,2)</f>
        <v>0</v>
      </c>
      <c r="H533" s="173"/>
      <c r="I533" s="174">
        <f>ROUND(E533*H533,2)</f>
        <v>0</v>
      </c>
      <c r="J533" s="173"/>
      <c r="K533" s="174">
        <f>ROUND(E533*J533,2)</f>
        <v>0</v>
      </c>
      <c r="L533" s="174">
        <v>21</v>
      </c>
      <c r="M533" s="174">
        <f>G533*(1+L533/100)</f>
        <v>0</v>
      </c>
      <c r="N533" s="174">
        <v>0</v>
      </c>
      <c r="O533" s="174">
        <f>ROUND(E533*N533,2)</f>
        <v>0</v>
      </c>
      <c r="P533" s="174">
        <v>0</v>
      </c>
      <c r="Q533" s="174">
        <f>ROUND(E533*P533,2)</f>
        <v>0</v>
      </c>
      <c r="R533" s="174"/>
      <c r="S533" s="174" t="s">
        <v>217</v>
      </c>
      <c r="T533" s="175" t="s">
        <v>218</v>
      </c>
      <c r="U533" s="160">
        <v>0</v>
      </c>
      <c r="V533" s="160">
        <f>ROUND(E533*U533,2)</f>
        <v>0</v>
      </c>
      <c r="W533" s="160"/>
      <c r="X533" s="150"/>
      <c r="Y533" s="150"/>
      <c r="Z533" s="150"/>
      <c r="AA533" s="150"/>
      <c r="AB533" s="150"/>
      <c r="AC533" s="150"/>
      <c r="AD533" s="150"/>
      <c r="AE533" s="150"/>
      <c r="AF533" s="150"/>
      <c r="AG533" s="150" t="s">
        <v>262</v>
      </c>
      <c r="AH533" s="150"/>
      <c r="AI533" s="150"/>
      <c r="AJ533" s="150"/>
      <c r="AK533" s="150"/>
      <c r="AL533" s="150"/>
      <c r="AM533" s="150"/>
      <c r="AN533" s="150"/>
      <c r="AO533" s="150"/>
      <c r="AP533" s="150"/>
      <c r="AQ533" s="150"/>
      <c r="AR533" s="150"/>
      <c r="AS533" s="150"/>
      <c r="AT533" s="150"/>
      <c r="AU533" s="150"/>
      <c r="AV533" s="150"/>
      <c r="AW533" s="150"/>
      <c r="AX533" s="150"/>
      <c r="AY533" s="150"/>
      <c r="AZ533" s="150"/>
      <c r="BA533" s="150"/>
      <c r="BB533" s="150"/>
      <c r="BC533" s="150"/>
      <c r="BD533" s="150"/>
      <c r="BE533" s="150"/>
      <c r="BF533" s="150"/>
      <c r="BG533" s="150"/>
      <c r="BH533" s="150"/>
    </row>
    <row r="534" spans="1:60" outlineLevel="1" x14ac:dyDescent="0.2">
      <c r="A534" s="157"/>
      <c r="B534" s="158"/>
      <c r="C534" s="201" t="s">
        <v>800</v>
      </c>
      <c r="D534" s="190"/>
      <c r="E534" s="191">
        <v>0.65</v>
      </c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50"/>
      <c r="Y534" s="150"/>
      <c r="Z534" s="150"/>
      <c r="AA534" s="150"/>
      <c r="AB534" s="150"/>
      <c r="AC534" s="150"/>
      <c r="AD534" s="150"/>
      <c r="AE534" s="150"/>
      <c r="AF534" s="150"/>
      <c r="AG534" s="150" t="s">
        <v>264</v>
      </c>
      <c r="AH534" s="150">
        <v>0</v>
      </c>
      <c r="AI534" s="150"/>
      <c r="AJ534" s="150"/>
      <c r="AK534" s="150"/>
      <c r="AL534" s="150"/>
      <c r="AM534" s="150"/>
      <c r="AN534" s="150"/>
      <c r="AO534" s="150"/>
      <c r="AP534" s="150"/>
      <c r="AQ534" s="150"/>
      <c r="AR534" s="150"/>
      <c r="AS534" s="150"/>
      <c r="AT534" s="150"/>
      <c r="AU534" s="150"/>
      <c r="AV534" s="150"/>
      <c r="AW534" s="150"/>
      <c r="AX534" s="150"/>
      <c r="AY534" s="150"/>
      <c r="AZ534" s="150"/>
      <c r="BA534" s="150"/>
      <c r="BB534" s="150"/>
      <c r="BC534" s="150"/>
      <c r="BD534" s="150"/>
      <c r="BE534" s="150"/>
      <c r="BF534" s="150"/>
      <c r="BG534" s="150"/>
      <c r="BH534" s="150"/>
    </row>
    <row r="535" spans="1:60" ht="22.5" outlineLevel="1" x14ac:dyDescent="0.2">
      <c r="A535" s="169">
        <v>114</v>
      </c>
      <c r="B535" s="170" t="s">
        <v>801</v>
      </c>
      <c r="C535" s="186" t="s">
        <v>802</v>
      </c>
      <c r="D535" s="171" t="s">
        <v>285</v>
      </c>
      <c r="E535" s="172">
        <v>431.29</v>
      </c>
      <c r="F535" s="173"/>
      <c r="G535" s="174">
        <f>ROUND(E535*F535,2)</f>
        <v>0</v>
      </c>
      <c r="H535" s="173"/>
      <c r="I535" s="174">
        <f>ROUND(E535*H535,2)</f>
        <v>0</v>
      </c>
      <c r="J535" s="173"/>
      <c r="K535" s="174">
        <f>ROUND(E535*J535,2)</f>
        <v>0</v>
      </c>
      <c r="L535" s="174">
        <v>21</v>
      </c>
      <c r="M535" s="174">
        <f>G535*(1+L535/100)</f>
        <v>0</v>
      </c>
      <c r="N535" s="174">
        <v>0</v>
      </c>
      <c r="O535" s="174">
        <f>ROUND(E535*N535,2)</f>
        <v>0</v>
      </c>
      <c r="P535" s="174">
        <v>0</v>
      </c>
      <c r="Q535" s="174">
        <f>ROUND(E535*P535,2)</f>
        <v>0</v>
      </c>
      <c r="R535" s="174"/>
      <c r="S535" s="174" t="s">
        <v>217</v>
      </c>
      <c r="T535" s="175" t="s">
        <v>218</v>
      </c>
      <c r="U535" s="160">
        <v>0</v>
      </c>
      <c r="V535" s="160">
        <f>ROUND(E535*U535,2)</f>
        <v>0</v>
      </c>
      <c r="W535" s="160"/>
      <c r="X535" s="150"/>
      <c r="Y535" s="150"/>
      <c r="Z535" s="150"/>
      <c r="AA535" s="150"/>
      <c r="AB535" s="150"/>
      <c r="AC535" s="150"/>
      <c r="AD535" s="150"/>
      <c r="AE535" s="150"/>
      <c r="AF535" s="150"/>
      <c r="AG535" s="150" t="s">
        <v>262</v>
      </c>
      <c r="AH535" s="150"/>
      <c r="AI535" s="150"/>
      <c r="AJ535" s="150"/>
      <c r="AK535" s="150"/>
      <c r="AL535" s="150"/>
      <c r="AM535" s="150"/>
      <c r="AN535" s="150"/>
      <c r="AO535" s="150"/>
      <c r="AP535" s="150"/>
      <c r="AQ535" s="150"/>
      <c r="AR535" s="150"/>
      <c r="AS535" s="150"/>
      <c r="AT535" s="150"/>
      <c r="AU535" s="150"/>
      <c r="AV535" s="150"/>
      <c r="AW535" s="150"/>
      <c r="AX535" s="150"/>
      <c r="AY535" s="150"/>
      <c r="AZ535" s="150"/>
      <c r="BA535" s="150"/>
      <c r="BB535" s="150"/>
      <c r="BC535" s="150"/>
      <c r="BD535" s="150"/>
      <c r="BE535" s="150"/>
      <c r="BF535" s="150"/>
      <c r="BG535" s="150"/>
      <c r="BH535" s="150"/>
    </row>
    <row r="536" spans="1:60" outlineLevel="1" x14ac:dyDescent="0.2">
      <c r="A536" s="157"/>
      <c r="B536" s="158"/>
      <c r="C536" s="202" t="s">
        <v>325</v>
      </c>
      <c r="D536" s="192"/>
      <c r="E536" s="193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50"/>
      <c r="Y536" s="150"/>
      <c r="Z536" s="150"/>
      <c r="AA536" s="150"/>
      <c r="AB536" s="150"/>
      <c r="AC536" s="150"/>
      <c r="AD536" s="150"/>
      <c r="AE536" s="150"/>
      <c r="AF536" s="150"/>
      <c r="AG536" s="150" t="s">
        <v>264</v>
      </c>
      <c r="AH536" s="150"/>
      <c r="AI536" s="150"/>
      <c r="AJ536" s="150"/>
      <c r="AK536" s="150"/>
      <c r="AL536" s="150"/>
      <c r="AM536" s="150"/>
      <c r="AN536" s="150"/>
      <c r="AO536" s="150"/>
      <c r="AP536" s="150"/>
      <c r="AQ536" s="150"/>
      <c r="AR536" s="150"/>
      <c r="AS536" s="150"/>
      <c r="AT536" s="150"/>
      <c r="AU536" s="150"/>
      <c r="AV536" s="150"/>
      <c r="AW536" s="150"/>
      <c r="AX536" s="150"/>
      <c r="AY536" s="150"/>
      <c r="AZ536" s="150"/>
      <c r="BA536" s="150"/>
      <c r="BB536" s="150"/>
      <c r="BC536" s="150"/>
      <c r="BD536" s="150"/>
      <c r="BE536" s="150"/>
      <c r="BF536" s="150"/>
      <c r="BG536" s="150"/>
      <c r="BH536" s="150"/>
    </row>
    <row r="537" spans="1:60" ht="22.5" outlineLevel="1" x14ac:dyDescent="0.2">
      <c r="A537" s="157"/>
      <c r="B537" s="158"/>
      <c r="C537" s="203" t="s">
        <v>754</v>
      </c>
      <c r="D537" s="192"/>
      <c r="E537" s="193">
        <v>41.395000000000003</v>
      </c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50"/>
      <c r="Y537" s="150"/>
      <c r="Z537" s="150"/>
      <c r="AA537" s="150"/>
      <c r="AB537" s="150"/>
      <c r="AC537" s="150"/>
      <c r="AD537" s="150"/>
      <c r="AE537" s="150"/>
      <c r="AF537" s="150"/>
      <c r="AG537" s="150" t="s">
        <v>264</v>
      </c>
      <c r="AH537" s="150">
        <v>2</v>
      </c>
      <c r="AI537" s="150"/>
      <c r="AJ537" s="150"/>
      <c r="AK537" s="150"/>
      <c r="AL537" s="150"/>
      <c r="AM537" s="150"/>
      <c r="AN537" s="150"/>
      <c r="AO537" s="150"/>
      <c r="AP537" s="150"/>
      <c r="AQ537" s="150"/>
      <c r="AR537" s="150"/>
      <c r="AS537" s="150"/>
      <c r="AT537" s="150"/>
      <c r="AU537" s="150"/>
      <c r="AV537" s="150"/>
      <c r="AW537" s="150"/>
      <c r="AX537" s="150"/>
      <c r="AY537" s="150"/>
      <c r="AZ537" s="150"/>
      <c r="BA537" s="150"/>
      <c r="BB537" s="150"/>
      <c r="BC537" s="150"/>
      <c r="BD537" s="150"/>
      <c r="BE537" s="150"/>
      <c r="BF537" s="150"/>
      <c r="BG537" s="150"/>
      <c r="BH537" s="150"/>
    </row>
    <row r="538" spans="1:60" outlineLevel="1" x14ac:dyDescent="0.2">
      <c r="A538" s="157"/>
      <c r="B538" s="158"/>
      <c r="C538" s="203" t="s">
        <v>755</v>
      </c>
      <c r="D538" s="192"/>
      <c r="E538" s="193">
        <v>15.295</v>
      </c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50"/>
      <c r="Y538" s="150"/>
      <c r="Z538" s="150"/>
      <c r="AA538" s="150"/>
      <c r="AB538" s="150"/>
      <c r="AC538" s="150"/>
      <c r="AD538" s="150"/>
      <c r="AE538" s="150"/>
      <c r="AF538" s="150"/>
      <c r="AG538" s="150" t="s">
        <v>264</v>
      </c>
      <c r="AH538" s="150">
        <v>2</v>
      </c>
      <c r="AI538" s="150"/>
      <c r="AJ538" s="150"/>
      <c r="AK538" s="150"/>
      <c r="AL538" s="150"/>
      <c r="AM538" s="150"/>
      <c r="AN538" s="150"/>
      <c r="AO538" s="150"/>
      <c r="AP538" s="150"/>
      <c r="AQ538" s="150"/>
      <c r="AR538" s="150"/>
      <c r="AS538" s="150"/>
      <c r="AT538" s="150"/>
      <c r="AU538" s="150"/>
      <c r="AV538" s="150"/>
      <c r="AW538" s="150"/>
      <c r="AX538" s="150"/>
      <c r="AY538" s="150"/>
      <c r="AZ538" s="150"/>
      <c r="BA538" s="150"/>
      <c r="BB538" s="150"/>
      <c r="BC538" s="150"/>
      <c r="BD538" s="150"/>
      <c r="BE538" s="150"/>
      <c r="BF538" s="150"/>
      <c r="BG538" s="150"/>
      <c r="BH538" s="150"/>
    </row>
    <row r="539" spans="1:60" outlineLevel="1" x14ac:dyDescent="0.2">
      <c r="A539" s="157"/>
      <c r="B539" s="158"/>
      <c r="C539" s="203" t="s">
        <v>756</v>
      </c>
      <c r="D539" s="192"/>
      <c r="E539" s="193">
        <v>30.03</v>
      </c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50"/>
      <c r="Y539" s="150"/>
      <c r="Z539" s="150"/>
      <c r="AA539" s="150"/>
      <c r="AB539" s="150"/>
      <c r="AC539" s="150"/>
      <c r="AD539" s="150"/>
      <c r="AE539" s="150"/>
      <c r="AF539" s="150"/>
      <c r="AG539" s="150" t="s">
        <v>264</v>
      </c>
      <c r="AH539" s="150">
        <v>2</v>
      </c>
      <c r="AI539" s="150"/>
      <c r="AJ539" s="150"/>
      <c r="AK539" s="150"/>
      <c r="AL539" s="150"/>
      <c r="AM539" s="150"/>
      <c r="AN539" s="150"/>
      <c r="AO539" s="150"/>
      <c r="AP539" s="150"/>
      <c r="AQ539" s="150"/>
      <c r="AR539" s="150"/>
      <c r="AS539" s="150"/>
      <c r="AT539" s="150"/>
      <c r="AU539" s="150"/>
      <c r="AV539" s="150"/>
      <c r="AW539" s="150"/>
      <c r="AX539" s="150"/>
      <c r="AY539" s="150"/>
      <c r="AZ539" s="150"/>
      <c r="BA539" s="150"/>
      <c r="BB539" s="150"/>
      <c r="BC539" s="150"/>
      <c r="BD539" s="150"/>
      <c r="BE539" s="150"/>
      <c r="BF539" s="150"/>
      <c r="BG539" s="150"/>
      <c r="BH539" s="150"/>
    </row>
    <row r="540" spans="1:60" outlineLevel="1" x14ac:dyDescent="0.2">
      <c r="A540" s="157"/>
      <c r="B540" s="158"/>
      <c r="C540" s="203" t="s">
        <v>757</v>
      </c>
      <c r="D540" s="192"/>
      <c r="E540" s="193">
        <v>40.914999999999999</v>
      </c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50"/>
      <c r="Y540" s="150"/>
      <c r="Z540" s="150"/>
      <c r="AA540" s="150"/>
      <c r="AB540" s="150"/>
      <c r="AC540" s="150"/>
      <c r="AD540" s="150"/>
      <c r="AE540" s="150"/>
      <c r="AF540" s="150"/>
      <c r="AG540" s="150" t="s">
        <v>264</v>
      </c>
      <c r="AH540" s="150">
        <v>2</v>
      </c>
      <c r="AI540" s="150"/>
      <c r="AJ540" s="150"/>
      <c r="AK540" s="150"/>
      <c r="AL540" s="150"/>
      <c r="AM540" s="150"/>
      <c r="AN540" s="150"/>
      <c r="AO540" s="150"/>
      <c r="AP540" s="150"/>
      <c r="AQ540" s="150"/>
      <c r="AR540" s="150"/>
      <c r="AS540" s="150"/>
      <c r="AT540" s="150"/>
      <c r="AU540" s="150"/>
      <c r="AV540" s="150"/>
      <c r="AW540" s="150"/>
      <c r="AX540" s="150"/>
      <c r="AY540" s="150"/>
      <c r="AZ540" s="150"/>
      <c r="BA540" s="150"/>
      <c r="BB540" s="150"/>
      <c r="BC540" s="150"/>
      <c r="BD540" s="150"/>
      <c r="BE540" s="150"/>
      <c r="BF540" s="150"/>
      <c r="BG540" s="150"/>
      <c r="BH540" s="150"/>
    </row>
    <row r="541" spans="1:60" outlineLevel="1" x14ac:dyDescent="0.2">
      <c r="A541" s="157"/>
      <c r="B541" s="158"/>
      <c r="C541" s="203" t="s">
        <v>758</v>
      </c>
      <c r="D541" s="192"/>
      <c r="E541" s="193">
        <v>17.010000000000002</v>
      </c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50"/>
      <c r="Y541" s="150"/>
      <c r="Z541" s="150"/>
      <c r="AA541" s="150"/>
      <c r="AB541" s="150"/>
      <c r="AC541" s="150"/>
      <c r="AD541" s="150"/>
      <c r="AE541" s="150"/>
      <c r="AF541" s="150"/>
      <c r="AG541" s="150" t="s">
        <v>264</v>
      </c>
      <c r="AH541" s="150">
        <v>2</v>
      </c>
      <c r="AI541" s="150"/>
      <c r="AJ541" s="150"/>
      <c r="AK541" s="150"/>
      <c r="AL541" s="150"/>
      <c r="AM541" s="150"/>
      <c r="AN541" s="150"/>
      <c r="AO541" s="150"/>
      <c r="AP541" s="150"/>
      <c r="AQ541" s="150"/>
      <c r="AR541" s="150"/>
      <c r="AS541" s="150"/>
      <c r="AT541" s="150"/>
      <c r="AU541" s="150"/>
      <c r="AV541" s="150"/>
      <c r="AW541" s="150"/>
      <c r="AX541" s="150"/>
      <c r="AY541" s="150"/>
      <c r="AZ541" s="150"/>
      <c r="BA541" s="150"/>
      <c r="BB541" s="150"/>
      <c r="BC541" s="150"/>
      <c r="BD541" s="150"/>
      <c r="BE541" s="150"/>
      <c r="BF541" s="150"/>
      <c r="BG541" s="150"/>
      <c r="BH541" s="150"/>
    </row>
    <row r="542" spans="1:60" outlineLevel="1" x14ac:dyDescent="0.2">
      <c r="A542" s="157"/>
      <c r="B542" s="158"/>
      <c r="C542" s="204" t="s">
        <v>331</v>
      </c>
      <c r="D542" s="194"/>
      <c r="E542" s="195">
        <v>144.64500000000001</v>
      </c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50"/>
      <c r="Y542" s="150"/>
      <c r="Z542" s="150"/>
      <c r="AA542" s="150"/>
      <c r="AB542" s="150"/>
      <c r="AC542" s="150"/>
      <c r="AD542" s="150"/>
      <c r="AE542" s="150"/>
      <c r="AF542" s="150"/>
      <c r="AG542" s="150" t="s">
        <v>264</v>
      </c>
      <c r="AH542" s="150">
        <v>3</v>
      </c>
      <c r="AI542" s="150"/>
      <c r="AJ542" s="150"/>
      <c r="AK542" s="150"/>
      <c r="AL542" s="150"/>
      <c r="AM542" s="150"/>
      <c r="AN542" s="150"/>
      <c r="AO542" s="150"/>
      <c r="AP542" s="150"/>
      <c r="AQ542" s="150"/>
      <c r="AR542" s="150"/>
      <c r="AS542" s="150"/>
      <c r="AT542" s="150"/>
      <c r="AU542" s="150"/>
      <c r="AV542" s="150"/>
      <c r="AW542" s="150"/>
      <c r="AX542" s="150"/>
      <c r="AY542" s="150"/>
      <c r="AZ542" s="150"/>
      <c r="BA542" s="150"/>
      <c r="BB542" s="150"/>
      <c r="BC542" s="150"/>
      <c r="BD542" s="150"/>
      <c r="BE542" s="150"/>
      <c r="BF542" s="150"/>
      <c r="BG542" s="150"/>
      <c r="BH542" s="150"/>
    </row>
    <row r="543" spans="1:60" outlineLevel="1" x14ac:dyDescent="0.2">
      <c r="A543" s="157"/>
      <c r="B543" s="158"/>
      <c r="C543" s="202" t="s">
        <v>332</v>
      </c>
      <c r="D543" s="192"/>
      <c r="E543" s="193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50"/>
      <c r="Y543" s="150"/>
      <c r="Z543" s="150"/>
      <c r="AA543" s="150"/>
      <c r="AB543" s="150"/>
      <c r="AC543" s="150"/>
      <c r="AD543" s="150"/>
      <c r="AE543" s="150"/>
      <c r="AF543" s="150"/>
      <c r="AG543" s="150" t="s">
        <v>264</v>
      </c>
      <c r="AH543" s="150"/>
      <c r="AI543" s="150"/>
      <c r="AJ543" s="150"/>
      <c r="AK543" s="150"/>
      <c r="AL543" s="150"/>
      <c r="AM543" s="150"/>
      <c r="AN543" s="150"/>
      <c r="AO543" s="150"/>
      <c r="AP543" s="150"/>
      <c r="AQ543" s="150"/>
      <c r="AR543" s="150"/>
      <c r="AS543" s="150"/>
      <c r="AT543" s="150"/>
      <c r="AU543" s="150"/>
      <c r="AV543" s="150"/>
      <c r="AW543" s="150"/>
      <c r="AX543" s="150"/>
      <c r="AY543" s="150"/>
      <c r="AZ543" s="150"/>
      <c r="BA543" s="150"/>
      <c r="BB543" s="150"/>
      <c r="BC543" s="150"/>
      <c r="BD543" s="150"/>
      <c r="BE543" s="150"/>
      <c r="BF543" s="150"/>
      <c r="BG543" s="150"/>
      <c r="BH543" s="150"/>
    </row>
    <row r="544" spans="1:60" outlineLevel="1" x14ac:dyDescent="0.2">
      <c r="A544" s="157"/>
      <c r="B544" s="158"/>
      <c r="C544" s="201" t="s">
        <v>759</v>
      </c>
      <c r="D544" s="190"/>
      <c r="E544" s="191">
        <v>289.29000000000002</v>
      </c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50"/>
      <c r="Y544" s="150"/>
      <c r="Z544" s="150"/>
      <c r="AA544" s="150"/>
      <c r="AB544" s="150"/>
      <c r="AC544" s="150"/>
      <c r="AD544" s="150"/>
      <c r="AE544" s="150"/>
      <c r="AF544" s="150"/>
      <c r="AG544" s="150" t="s">
        <v>264</v>
      </c>
      <c r="AH544" s="150">
        <v>0</v>
      </c>
      <c r="AI544" s="150"/>
      <c r="AJ544" s="150"/>
      <c r="AK544" s="150"/>
      <c r="AL544" s="150"/>
      <c r="AM544" s="150"/>
      <c r="AN544" s="150"/>
      <c r="AO544" s="150"/>
      <c r="AP544" s="150"/>
      <c r="AQ544" s="150"/>
      <c r="AR544" s="150"/>
      <c r="AS544" s="150"/>
      <c r="AT544" s="150"/>
      <c r="AU544" s="150"/>
      <c r="AV544" s="150"/>
      <c r="AW544" s="150"/>
      <c r="AX544" s="150"/>
      <c r="AY544" s="150"/>
      <c r="AZ544" s="150"/>
      <c r="BA544" s="150"/>
      <c r="BB544" s="150"/>
      <c r="BC544" s="150"/>
      <c r="BD544" s="150"/>
      <c r="BE544" s="150"/>
      <c r="BF544" s="150"/>
      <c r="BG544" s="150"/>
      <c r="BH544" s="150"/>
    </row>
    <row r="545" spans="1:60" outlineLevel="1" x14ac:dyDescent="0.2">
      <c r="A545" s="157"/>
      <c r="B545" s="158"/>
      <c r="C545" s="201" t="s">
        <v>608</v>
      </c>
      <c r="D545" s="190"/>
      <c r="E545" s="191">
        <v>142</v>
      </c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50"/>
      <c r="Y545" s="150"/>
      <c r="Z545" s="150"/>
      <c r="AA545" s="150"/>
      <c r="AB545" s="150"/>
      <c r="AC545" s="150"/>
      <c r="AD545" s="150"/>
      <c r="AE545" s="150"/>
      <c r="AF545" s="150"/>
      <c r="AG545" s="150" t="s">
        <v>264</v>
      </c>
      <c r="AH545" s="150">
        <v>0</v>
      </c>
      <c r="AI545" s="150"/>
      <c r="AJ545" s="150"/>
      <c r="AK545" s="150"/>
      <c r="AL545" s="150"/>
      <c r="AM545" s="150"/>
      <c r="AN545" s="150"/>
      <c r="AO545" s="150"/>
      <c r="AP545" s="150"/>
      <c r="AQ545" s="150"/>
      <c r="AR545" s="150"/>
      <c r="AS545" s="150"/>
      <c r="AT545" s="150"/>
      <c r="AU545" s="150"/>
      <c r="AV545" s="150"/>
      <c r="AW545" s="150"/>
      <c r="AX545" s="150"/>
      <c r="AY545" s="150"/>
      <c r="AZ545" s="150"/>
      <c r="BA545" s="150"/>
      <c r="BB545" s="150"/>
      <c r="BC545" s="150"/>
      <c r="BD545" s="150"/>
      <c r="BE545" s="150"/>
      <c r="BF545" s="150"/>
      <c r="BG545" s="150"/>
      <c r="BH545" s="150"/>
    </row>
    <row r="546" spans="1:60" outlineLevel="1" x14ac:dyDescent="0.2">
      <c r="A546" s="169">
        <v>115</v>
      </c>
      <c r="B546" s="170" t="s">
        <v>803</v>
      </c>
      <c r="C546" s="186" t="s">
        <v>804</v>
      </c>
      <c r="D546" s="171" t="s">
        <v>285</v>
      </c>
      <c r="E546" s="172">
        <v>57.54</v>
      </c>
      <c r="F546" s="173"/>
      <c r="G546" s="174">
        <f>ROUND(E546*F546,2)</f>
        <v>0</v>
      </c>
      <c r="H546" s="173"/>
      <c r="I546" s="174">
        <f>ROUND(E546*H546,2)</f>
        <v>0</v>
      </c>
      <c r="J546" s="173"/>
      <c r="K546" s="174">
        <f>ROUND(E546*J546,2)</f>
        <v>0</v>
      </c>
      <c r="L546" s="174">
        <v>21</v>
      </c>
      <c r="M546" s="174">
        <f>G546*(1+L546/100)</f>
        <v>0</v>
      </c>
      <c r="N546" s="174">
        <v>0</v>
      </c>
      <c r="O546" s="174">
        <f>ROUND(E546*N546,2)</f>
        <v>0</v>
      </c>
      <c r="P546" s="174">
        <v>0</v>
      </c>
      <c r="Q546" s="174">
        <f>ROUND(E546*P546,2)</f>
        <v>0</v>
      </c>
      <c r="R546" s="174"/>
      <c r="S546" s="174" t="s">
        <v>240</v>
      </c>
      <c r="T546" s="175" t="s">
        <v>218</v>
      </c>
      <c r="U546" s="160">
        <v>0</v>
      </c>
      <c r="V546" s="160">
        <f>ROUND(E546*U546,2)</f>
        <v>0</v>
      </c>
      <c r="W546" s="160"/>
      <c r="X546" s="150"/>
      <c r="Y546" s="150"/>
      <c r="Z546" s="150"/>
      <c r="AA546" s="150"/>
      <c r="AB546" s="150"/>
      <c r="AC546" s="150"/>
      <c r="AD546" s="150"/>
      <c r="AE546" s="150"/>
      <c r="AF546" s="150"/>
      <c r="AG546" s="150" t="s">
        <v>279</v>
      </c>
      <c r="AH546" s="150"/>
      <c r="AI546" s="150"/>
      <c r="AJ546" s="150"/>
      <c r="AK546" s="150"/>
      <c r="AL546" s="150"/>
      <c r="AM546" s="150"/>
      <c r="AN546" s="150"/>
      <c r="AO546" s="150"/>
      <c r="AP546" s="150"/>
      <c r="AQ546" s="150"/>
      <c r="AR546" s="150"/>
      <c r="AS546" s="150"/>
      <c r="AT546" s="150"/>
      <c r="AU546" s="150"/>
      <c r="AV546" s="150"/>
      <c r="AW546" s="150"/>
      <c r="AX546" s="150"/>
      <c r="AY546" s="150"/>
      <c r="AZ546" s="150"/>
      <c r="BA546" s="150"/>
      <c r="BB546" s="150"/>
      <c r="BC546" s="150"/>
      <c r="BD546" s="150"/>
      <c r="BE546" s="150"/>
      <c r="BF546" s="150"/>
      <c r="BG546" s="150"/>
      <c r="BH546" s="150"/>
    </row>
    <row r="547" spans="1:60" outlineLevel="1" x14ac:dyDescent="0.2">
      <c r="A547" s="157"/>
      <c r="B547" s="158"/>
      <c r="C547" s="201" t="s">
        <v>796</v>
      </c>
      <c r="D547" s="190"/>
      <c r="E547" s="191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50"/>
      <c r="Y547" s="150"/>
      <c r="Z547" s="150"/>
      <c r="AA547" s="150"/>
      <c r="AB547" s="150"/>
      <c r="AC547" s="150"/>
      <c r="AD547" s="150"/>
      <c r="AE547" s="150"/>
      <c r="AF547" s="150"/>
      <c r="AG547" s="150" t="s">
        <v>264</v>
      </c>
      <c r="AH547" s="150">
        <v>0</v>
      </c>
      <c r="AI547" s="150"/>
      <c r="AJ547" s="150"/>
      <c r="AK547" s="150"/>
      <c r="AL547" s="150"/>
      <c r="AM547" s="150"/>
      <c r="AN547" s="150"/>
      <c r="AO547" s="150"/>
      <c r="AP547" s="150"/>
      <c r="AQ547" s="150"/>
      <c r="AR547" s="150"/>
      <c r="AS547" s="150"/>
      <c r="AT547" s="150"/>
      <c r="AU547" s="150"/>
      <c r="AV547" s="150"/>
      <c r="AW547" s="150"/>
      <c r="AX547" s="150"/>
      <c r="AY547" s="150"/>
      <c r="AZ547" s="150"/>
      <c r="BA547" s="150"/>
      <c r="BB547" s="150"/>
      <c r="BC547" s="150"/>
      <c r="BD547" s="150"/>
      <c r="BE547" s="150"/>
      <c r="BF547" s="150"/>
      <c r="BG547" s="150"/>
      <c r="BH547" s="150"/>
    </row>
    <row r="548" spans="1:60" outlineLevel="1" x14ac:dyDescent="0.2">
      <c r="A548" s="157"/>
      <c r="B548" s="158"/>
      <c r="C548" s="201" t="s">
        <v>739</v>
      </c>
      <c r="D548" s="190"/>
      <c r="E548" s="191">
        <v>57.54</v>
      </c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50"/>
      <c r="Y548" s="150"/>
      <c r="Z548" s="150"/>
      <c r="AA548" s="150"/>
      <c r="AB548" s="150"/>
      <c r="AC548" s="150"/>
      <c r="AD548" s="150"/>
      <c r="AE548" s="150"/>
      <c r="AF548" s="150"/>
      <c r="AG548" s="150" t="s">
        <v>264</v>
      </c>
      <c r="AH548" s="150">
        <v>0</v>
      </c>
      <c r="AI548" s="150"/>
      <c r="AJ548" s="150"/>
      <c r="AK548" s="150"/>
      <c r="AL548" s="150"/>
      <c r="AM548" s="150"/>
      <c r="AN548" s="150"/>
      <c r="AO548" s="150"/>
      <c r="AP548" s="150"/>
      <c r="AQ548" s="150"/>
      <c r="AR548" s="150"/>
      <c r="AS548" s="150"/>
      <c r="AT548" s="150"/>
      <c r="AU548" s="150"/>
      <c r="AV548" s="150"/>
      <c r="AW548" s="150"/>
      <c r="AX548" s="150"/>
      <c r="AY548" s="150"/>
      <c r="AZ548" s="150"/>
      <c r="BA548" s="150"/>
      <c r="BB548" s="150"/>
      <c r="BC548" s="150"/>
      <c r="BD548" s="150"/>
      <c r="BE548" s="150"/>
      <c r="BF548" s="150"/>
      <c r="BG548" s="150"/>
      <c r="BH548" s="150"/>
    </row>
    <row r="549" spans="1:60" outlineLevel="1" x14ac:dyDescent="0.2">
      <c r="A549" s="169">
        <v>116</v>
      </c>
      <c r="B549" s="170" t="s">
        <v>805</v>
      </c>
      <c r="C549" s="186" t="s">
        <v>806</v>
      </c>
      <c r="D549" s="171" t="s">
        <v>291</v>
      </c>
      <c r="E549" s="172">
        <v>17</v>
      </c>
      <c r="F549" s="173"/>
      <c r="G549" s="174">
        <f>ROUND(E549*F549,2)</f>
        <v>0</v>
      </c>
      <c r="H549" s="173"/>
      <c r="I549" s="174">
        <f>ROUND(E549*H549,2)</f>
        <v>0</v>
      </c>
      <c r="J549" s="173"/>
      <c r="K549" s="174">
        <f>ROUND(E549*J549,2)</f>
        <v>0</v>
      </c>
      <c r="L549" s="174">
        <v>21</v>
      </c>
      <c r="M549" s="174">
        <f>G549*(1+L549/100)</f>
        <v>0</v>
      </c>
      <c r="N549" s="174">
        <v>0</v>
      </c>
      <c r="O549" s="174">
        <f>ROUND(E549*N549,2)</f>
        <v>0</v>
      </c>
      <c r="P549" s="174">
        <v>0</v>
      </c>
      <c r="Q549" s="174">
        <f>ROUND(E549*P549,2)</f>
        <v>0</v>
      </c>
      <c r="R549" s="174"/>
      <c r="S549" s="174" t="s">
        <v>240</v>
      </c>
      <c r="T549" s="175" t="s">
        <v>218</v>
      </c>
      <c r="U549" s="160">
        <v>0</v>
      </c>
      <c r="V549" s="160">
        <f>ROUND(E549*U549,2)</f>
        <v>0</v>
      </c>
      <c r="W549" s="160"/>
      <c r="X549" s="150"/>
      <c r="Y549" s="150"/>
      <c r="Z549" s="150"/>
      <c r="AA549" s="150"/>
      <c r="AB549" s="150"/>
      <c r="AC549" s="150"/>
      <c r="AD549" s="150"/>
      <c r="AE549" s="150"/>
      <c r="AF549" s="150"/>
      <c r="AG549" s="150" t="s">
        <v>279</v>
      </c>
      <c r="AH549" s="150"/>
      <c r="AI549" s="150"/>
      <c r="AJ549" s="150"/>
      <c r="AK549" s="150"/>
      <c r="AL549" s="150"/>
      <c r="AM549" s="150"/>
      <c r="AN549" s="150"/>
      <c r="AO549" s="150"/>
      <c r="AP549" s="150"/>
      <c r="AQ549" s="150"/>
      <c r="AR549" s="150"/>
      <c r="AS549" s="150"/>
      <c r="AT549" s="150"/>
      <c r="AU549" s="150"/>
      <c r="AV549" s="150"/>
      <c r="AW549" s="150"/>
      <c r="AX549" s="150"/>
      <c r="AY549" s="150"/>
      <c r="AZ549" s="150"/>
      <c r="BA549" s="150"/>
      <c r="BB549" s="150"/>
      <c r="BC549" s="150"/>
      <c r="BD549" s="150"/>
      <c r="BE549" s="150"/>
      <c r="BF549" s="150"/>
      <c r="BG549" s="150"/>
      <c r="BH549" s="150"/>
    </row>
    <row r="550" spans="1:60" outlineLevel="1" x14ac:dyDescent="0.2">
      <c r="A550" s="157"/>
      <c r="B550" s="158"/>
      <c r="C550" s="201" t="s">
        <v>807</v>
      </c>
      <c r="D550" s="190"/>
      <c r="E550" s="191">
        <v>17</v>
      </c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50"/>
      <c r="Y550" s="150"/>
      <c r="Z550" s="150"/>
      <c r="AA550" s="150"/>
      <c r="AB550" s="150"/>
      <c r="AC550" s="150"/>
      <c r="AD550" s="150"/>
      <c r="AE550" s="150"/>
      <c r="AF550" s="150"/>
      <c r="AG550" s="150" t="s">
        <v>264</v>
      </c>
      <c r="AH550" s="150">
        <v>0</v>
      </c>
      <c r="AI550" s="150"/>
      <c r="AJ550" s="150"/>
      <c r="AK550" s="150"/>
      <c r="AL550" s="150"/>
      <c r="AM550" s="150"/>
      <c r="AN550" s="150"/>
      <c r="AO550" s="150"/>
      <c r="AP550" s="150"/>
      <c r="AQ550" s="150"/>
      <c r="AR550" s="150"/>
      <c r="AS550" s="150"/>
      <c r="AT550" s="150"/>
      <c r="AU550" s="150"/>
      <c r="AV550" s="150"/>
      <c r="AW550" s="150"/>
      <c r="AX550" s="150"/>
      <c r="AY550" s="150"/>
      <c r="AZ550" s="150"/>
      <c r="BA550" s="150"/>
      <c r="BB550" s="150"/>
      <c r="BC550" s="150"/>
      <c r="BD550" s="150"/>
      <c r="BE550" s="150"/>
      <c r="BF550" s="150"/>
      <c r="BG550" s="150"/>
      <c r="BH550" s="150"/>
    </row>
    <row r="551" spans="1:60" outlineLevel="1" x14ac:dyDescent="0.2">
      <c r="A551" s="169">
        <v>117</v>
      </c>
      <c r="B551" s="170" t="s">
        <v>808</v>
      </c>
      <c r="C551" s="186" t="s">
        <v>809</v>
      </c>
      <c r="D551" s="171" t="s">
        <v>291</v>
      </c>
      <c r="E551" s="172">
        <v>274.60000000000002</v>
      </c>
      <c r="F551" s="173"/>
      <c r="G551" s="174">
        <f>ROUND(E551*F551,2)</f>
        <v>0</v>
      </c>
      <c r="H551" s="173"/>
      <c r="I551" s="174">
        <f>ROUND(E551*H551,2)</f>
        <v>0</v>
      </c>
      <c r="J551" s="173"/>
      <c r="K551" s="174">
        <f>ROUND(E551*J551,2)</f>
        <v>0</v>
      </c>
      <c r="L551" s="174">
        <v>21</v>
      </c>
      <c r="M551" s="174">
        <f>G551*(1+L551/100)</f>
        <v>0</v>
      </c>
      <c r="N551" s="174">
        <v>0</v>
      </c>
      <c r="O551" s="174">
        <f>ROUND(E551*N551,2)</f>
        <v>0</v>
      </c>
      <c r="P551" s="174">
        <v>0</v>
      </c>
      <c r="Q551" s="174">
        <f>ROUND(E551*P551,2)</f>
        <v>0</v>
      </c>
      <c r="R551" s="174"/>
      <c r="S551" s="174" t="s">
        <v>240</v>
      </c>
      <c r="T551" s="175" t="s">
        <v>218</v>
      </c>
      <c r="U551" s="160">
        <v>0</v>
      </c>
      <c r="V551" s="160">
        <f>ROUND(E551*U551,2)</f>
        <v>0</v>
      </c>
      <c r="W551" s="160"/>
      <c r="X551" s="150"/>
      <c r="Y551" s="150"/>
      <c r="Z551" s="150"/>
      <c r="AA551" s="150"/>
      <c r="AB551" s="150"/>
      <c r="AC551" s="150"/>
      <c r="AD551" s="150"/>
      <c r="AE551" s="150"/>
      <c r="AF551" s="150"/>
      <c r="AG551" s="150" t="s">
        <v>279</v>
      </c>
      <c r="AH551" s="150"/>
      <c r="AI551" s="150"/>
      <c r="AJ551" s="150"/>
      <c r="AK551" s="150"/>
      <c r="AL551" s="150"/>
      <c r="AM551" s="150"/>
      <c r="AN551" s="150"/>
      <c r="AO551" s="150"/>
      <c r="AP551" s="150"/>
      <c r="AQ551" s="150"/>
      <c r="AR551" s="150"/>
      <c r="AS551" s="150"/>
      <c r="AT551" s="150"/>
      <c r="AU551" s="150"/>
      <c r="AV551" s="150"/>
      <c r="AW551" s="150"/>
      <c r="AX551" s="150"/>
      <c r="AY551" s="150"/>
      <c r="AZ551" s="150"/>
      <c r="BA551" s="150"/>
      <c r="BB551" s="150"/>
      <c r="BC551" s="150"/>
      <c r="BD551" s="150"/>
      <c r="BE551" s="150"/>
      <c r="BF551" s="150"/>
      <c r="BG551" s="150"/>
      <c r="BH551" s="150"/>
    </row>
    <row r="552" spans="1:60" outlineLevel="1" x14ac:dyDescent="0.2">
      <c r="A552" s="157"/>
      <c r="B552" s="158"/>
      <c r="C552" s="201" t="s">
        <v>810</v>
      </c>
      <c r="D552" s="190"/>
      <c r="E552" s="191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50"/>
      <c r="Y552" s="150"/>
      <c r="Z552" s="150"/>
      <c r="AA552" s="150"/>
      <c r="AB552" s="150"/>
      <c r="AC552" s="150"/>
      <c r="AD552" s="150"/>
      <c r="AE552" s="150"/>
      <c r="AF552" s="150"/>
      <c r="AG552" s="150" t="s">
        <v>264</v>
      </c>
      <c r="AH552" s="150">
        <v>0</v>
      </c>
      <c r="AI552" s="150"/>
      <c r="AJ552" s="150"/>
      <c r="AK552" s="150"/>
      <c r="AL552" s="150"/>
      <c r="AM552" s="150"/>
      <c r="AN552" s="150"/>
      <c r="AO552" s="150"/>
      <c r="AP552" s="150"/>
      <c r="AQ552" s="150"/>
      <c r="AR552" s="150"/>
      <c r="AS552" s="150"/>
      <c r="AT552" s="150"/>
      <c r="AU552" s="150"/>
      <c r="AV552" s="150"/>
      <c r="AW552" s="150"/>
      <c r="AX552" s="150"/>
      <c r="AY552" s="150"/>
      <c r="AZ552" s="150"/>
      <c r="BA552" s="150"/>
      <c r="BB552" s="150"/>
      <c r="BC552" s="150"/>
      <c r="BD552" s="150"/>
      <c r="BE552" s="150"/>
      <c r="BF552" s="150"/>
      <c r="BG552" s="150"/>
      <c r="BH552" s="150"/>
    </row>
    <row r="553" spans="1:60" outlineLevel="1" x14ac:dyDescent="0.2">
      <c r="A553" s="157"/>
      <c r="B553" s="158"/>
      <c r="C553" s="201" t="s">
        <v>811</v>
      </c>
      <c r="D553" s="190"/>
      <c r="E553" s="191">
        <v>107.3</v>
      </c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50"/>
      <c r="Y553" s="150"/>
      <c r="Z553" s="150"/>
      <c r="AA553" s="150"/>
      <c r="AB553" s="150"/>
      <c r="AC553" s="150"/>
      <c r="AD553" s="150"/>
      <c r="AE553" s="150"/>
      <c r="AF553" s="150"/>
      <c r="AG553" s="150" t="s">
        <v>264</v>
      </c>
      <c r="AH553" s="150">
        <v>0</v>
      </c>
      <c r="AI553" s="150"/>
      <c r="AJ553" s="150"/>
      <c r="AK553" s="150"/>
      <c r="AL553" s="150"/>
      <c r="AM553" s="150"/>
      <c r="AN553" s="150"/>
      <c r="AO553" s="150"/>
      <c r="AP553" s="150"/>
      <c r="AQ553" s="150"/>
      <c r="AR553" s="150"/>
      <c r="AS553" s="150"/>
      <c r="AT553" s="150"/>
      <c r="AU553" s="150"/>
      <c r="AV553" s="150"/>
      <c r="AW553" s="150"/>
      <c r="AX553" s="150"/>
      <c r="AY553" s="150"/>
      <c r="AZ553" s="150"/>
      <c r="BA553" s="150"/>
      <c r="BB553" s="150"/>
      <c r="BC553" s="150"/>
      <c r="BD553" s="150"/>
      <c r="BE553" s="150"/>
      <c r="BF553" s="150"/>
      <c r="BG553" s="150"/>
      <c r="BH553" s="150"/>
    </row>
    <row r="554" spans="1:60" outlineLevel="1" x14ac:dyDescent="0.2">
      <c r="A554" s="157"/>
      <c r="B554" s="158"/>
      <c r="C554" s="201" t="s">
        <v>812</v>
      </c>
      <c r="D554" s="190"/>
      <c r="E554" s="191">
        <v>33.700000000000003</v>
      </c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50"/>
      <c r="Y554" s="150"/>
      <c r="Z554" s="150"/>
      <c r="AA554" s="150"/>
      <c r="AB554" s="150"/>
      <c r="AC554" s="150"/>
      <c r="AD554" s="150"/>
      <c r="AE554" s="150"/>
      <c r="AF554" s="150"/>
      <c r="AG554" s="150" t="s">
        <v>264</v>
      </c>
      <c r="AH554" s="150">
        <v>0</v>
      </c>
      <c r="AI554" s="150"/>
      <c r="AJ554" s="150"/>
      <c r="AK554" s="150"/>
      <c r="AL554" s="150"/>
      <c r="AM554" s="150"/>
      <c r="AN554" s="150"/>
      <c r="AO554" s="150"/>
      <c r="AP554" s="150"/>
      <c r="AQ554" s="150"/>
      <c r="AR554" s="150"/>
      <c r="AS554" s="150"/>
      <c r="AT554" s="150"/>
      <c r="AU554" s="150"/>
      <c r="AV554" s="150"/>
      <c r="AW554" s="150"/>
      <c r="AX554" s="150"/>
      <c r="AY554" s="150"/>
      <c r="AZ554" s="150"/>
      <c r="BA554" s="150"/>
      <c r="BB554" s="150"/>
      <c r="BC554" s="150"/>
      <c r="BD554" s="150"/>
      <c r="BE554" s="150"/>
      <c r="BF554" s="150"/>
      <c r="BG554" s="150"/>
      <c r="BH554" s="150"/>
    </row>
    <row r="555" spans="1:60" outlineLevel="1" x14ac:dyDescent="0.2">
      <c r="A555" s="157"/>
      <c r="B555" s="158"/>
      <c r="C555" s="201" t="s">
        <v>813</v>
      </c>
      <c r="D555" s="190"/>
      <c r="E555" s="191">
        <v>103.2</v>
      </c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50"/>
      <c r="Y555" s="150"/>
      <c r="Z555" s="150"/>
      <c r="AA555" s="150"/>
      <c r="AB555" s="150"/>
      <c r="AC555" s="150"/>
      <c r="AD555" s="150"/>
      <c r="AE555" s="150"/>
      <c r="AF555" s="150"/>
      <c r="AG555" s="150" t="s">
        <v>264</v>
      </c>
      <c r="AH555" s="150">
        <v>0</v>
      </c>
      <c r="AI555" s="150"/>
      <c r="AJ555" s="150"/>
      <c r="AK555" s="150"/>
      <c r="AL555" s="150"/>
      <c r="AM555" s="150"/>
      <c r="AN555" s="150"/>
      <c r="AO555" s="150"/>
      <c r="AP555" s="150"/>
      <c r="AQ555" s="150"/>
      <c r="AR555" s="150"/>
      <c r="AS555" s="150"/>
      <c r="AT555" s="150"/>
      <c r="AU555" s="150"/>
      <c r="AV555" s="150"/>
      <c r="AW555" s="150"/>
      <c r="AX555" s="150"/>
      <c r="AY555" s="150"/>
      <c r="AZ555" s="150"/>
      <c r="BA555" s="150"/>
      <c r="BB555" s="150"/>
      <c r="BC555" s="150"/>
      <c r="BD555" s="150"/>
      <c r="BE555" s="150"/>
      <c r="BF555" s="150"/>
      <c r="BG555" s="150"/>
      <c r="BH555" s="150"/>
    </row>
    <row r="556" spans="1:60" outlineLevel="1" x14ac:dyDescent="0.2">
      <c r="A556" s="157"/>
      <c r="B556" s="158"/>
      <c r="C556" s="201" t="s">
        <v>814</v>
      </c>
      <c r="D556" s="190"/>
      <c r="E556" s="191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50"/>
      <c r="Y556" s="150"/>
      <c r="Z556" s="150"/>
      <c r="AA556" s="150"/>
      <c r="AB556" s="150"/>
      <c r="AC556" s="150"/>
      <c r="AD556" s="150"/>
      <c r="AE556" s="150"/>
      <c r="AF556" s="150"/>
      <c r="AG556" s="150" t="s">
        <v>264</v>
      </c>
      <c r="AH556" s="150">
        <v>0</v>
      </c>
      <c r="AI556" s="150"/>
      <c r="AJ556" s="150"/>
      <c r="AK556" s="150"/>
      <c r="AL556" s="150"/>
      <c r="AM556" s="150"/>
      <c r="AN556" s="150"/>
      <c r="AO556" s="150"/>
      <c r="AP556" s="150"/>
      <c r="AQ556" s="150"/>
      <c r="AR556" s="150"/>
      <c r="AS556" s="150"/>
      <c r="AT556" s="150"/>
      <c r="AU556" s="150"/>
      <c r="AV556" s="150"/>
      <c r="AW556" s="150"/>
      <c r="AX556" s="150"/>
      <c r="AY556" s="150"/>
      <c r="AZ556" s="150"/>
      <c r="BA556" s="150"/>
      <c r="BB556" s="150"/>
      <c r="BC556" s="150"/>
      <c r="BD556" s="150"/>
      <c r="BE556" s="150"/>
      <c r="BF556" s="150"/>
      <c r="BG556" s="150"/>
      <c r="BH556" s="150"/>
    </row>
    <row r="557" spans="1:60" outlineLevel="1" x14ac:dyDescent="0.2">
      <c r="A557" s="157"/>
      <c r="B557" s="158"/>
      <c r="C557" s="201" t="s">
        <v>815</v>
      </c>
      <c r="D557" s="190"/>
      <c r="E557" s="191">
        <v>30.4</v>
      </c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50"/>
      <c r="Y557" s="150"/>
      <c r="Z557" s="150"/>
      <c r="AA557" s="150"/>
      <c r="AB557" s="150"/>
      <c r="AC557" s="150"/>
      <c r="AD557" s="150"/>
      <c r="AE557" s="150"/>
      <c r="AF557" s="150"/>
      <c r="AG557" s="150" t="s">
        <v>264</v>
      </c>
      <c r="AH557" s="150">
        <v>0</v>
      </c>
      <c r="AI557" s="150"/>
      <c r="AJ557" s="150"/>
      <c r="AK557" s="150"/>
      <c r="AL557" s="150"/>
      <c r="AM557" s="150"/>
      <c r="AN557" s="150"/>
      <c r="AO557" s="150"/>
      <c r="AP557" s="150"/>
      <c r="AQ557" s="150"/>
      <c r="AR557" s="150"/>
      <c r="AS557" s="150"/>
      <c r="AT557" s="150"/>
      <c r="AU557" s="150"/>
      <c r="AV557" s="150"/>
      <c r="AW557" s="150"/>
      <c r="AX557" s="150"/>
      <c r="AY557" s="150"/>
      <c r="AZ557" s="150"/>
      <c r="BA557" s="150"/>
      <c r="BB557" s="150"/>
      <c r="BC557" s="150"/>
      <c r="BD557" s="150"/>
      <c r="BE557" s="150"/>
      <c r="BF557" s="150"/>
      <c r="BG557" s="150"/>
      <c r="BH557" s="150"/>
    </row>
    <row r="558" spans="1:60" outlineLevel="1" x14ac:dyDescent="0.2">
      <c r="A558" s="169">
        <v>118</v>
      </c>
      <c r="B558" s="170" t="s">
        <v>816</v>
      </c>
      <c r="C558" s="186" t="s">
        <v>817</v>
      </c>
      <c r="D558" s="171" t="s">
        <v>261</v>
      </c>
      <c r="E558" s="172">
        <v>6.7308399999999997</v>
      </c>
      <c r="F558" s="173"/>
      <c r="G558" s="174">
        <f>ROUND(E558*F558,2)</f>
        <v>0</v>
      </c>
      <c r="H558" s="173"/>
      <c r="I558" s="174">
        <f>ROUND(E558*H558,2)</f>
        <v>0</v>
      </c>
      <c r="J558" s="173"/>
      <c r="K558" s="174">
        <f>ROUND(E558*J558,2)</f>
        <v>0</v>
      </c>
      <c r="L558" s="174">
        <v>21</v>
      </c>
      <c r="M558" s="174">
        <f>G558*(1+L558/100)</f>
        <v>0</v>
      </c>
      <c r="N558" s="174">
        <v>0</v>
      </c>
      <c r="O558" s="174">
        <f>ROUND(E558*N558,2)</f>
        <v>0</v>
      </c>
      <c r="P558" s="174">
        <v>0</v>
      </c>
      <c r="Q558" s="174">
        <f>ROUND(E558*P558,2)</f>
        <v>0</v>
      </c>
      <c r="R558" s="174"/>
      <c r="S558" s="174" t="s">
        <v>240</v>
      </c>
      <c r="T558" s="175" t="s">
        <v>218</v>
      </c>
      <c r="U558" s="160">
        <v>0</v>
      </c>
      <c r="V558" s="160">
        <f>ROUND(E558*U558,2)</f>
        <v>0</v>
      </c>
      <c r="W558" s="160"/>
      <c r="X558" s="150"/>
      <c r="Y558" s="150"/>
      <c r="Z558" s="150"/>
      <c r="AA558" s="150"/>
      <c r="AB558" s="150"/>
      <c r="AC558" s="150"/>
      <c r="AD558" s="150"/>
      <c r="AE558" s="150"/>
      <c r="AF558" s="150"/>
      <c r="AG558" s="150" t="s">
        <v>818</v>
      </c>
      <c r="AH558" s="150"/>
      <c r="AI558" s="150"/>
      <c r="AJ558" s="150"/>
      <c r="AK558" s="150"/>
      <c r="AL558" s="150"/>
      <c r="AM558" s="150"/>
      <c r="AN558" s="150"/>
      <c r="AO558" s="150"/>
      <c r="AP558" s="150"/>
      <c r="AQ558" s="150"/>
      <c r="AR558" s="150"/>
      <c r="AS558" s="150"/>
      <c r="AT558" s="150"/>
      <c r="AU558" s="150"/>
      <c r="AV558" s="150"/>
      <c r="AW558" s="150"/>
      <c r="AX558" s="150"/>
      <c r="AY558" s="150"/>
      <c r="AZ558" s="150"/>
      <c r="BA558" s="150"/>
      <c r="BB558" s="150"/>
      <c r="BC558" s="150"/>
      <c r="BD558" s="150"/>
      <c r="BE558" s="150"/>
      <c r="BF558" s="150"/>
      <c r="BG558" s="150"/>
      <c r="BH558" s="150"/>
    </row>
    <row r="559" spans="1:60" ht="22.5" outlineLevel="1" x14ac:dyDescent="0.2">
      <c r="A559" s="157"/>
      <c r="B559" s="158"/>
      <c r="C559" s="201" t="s">
        <v>819</v>
      </c>
      <c r="D559" s="190"/>
      <c r="E559" s="191">
        <v>6.7308399999999997</v>
      </c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50"/>
      <c r="Y559" s="150"/>
      <c r="Z559" s="150"/>
      <c r="AA559" s="150"/>
      <c r="AB559" s="150"/>
      <c r="AC559" s="150"/>
      <c r="AD559" s="150"/>
      <c r="AE559" s="150"/>
      <c r="AF559" s="150"/>
      <c r="AG559" s="150" t="s">
        <v>264</v>
      </c>
      <c r="AH559" s="150">
        <v>0</v>
      </c>
      <c r="AI559" s="150"/>
      <c r="AJ559" s="150"/>
      <c r="AK559" s="150"/>
      <c r="AL559" s="150"/>
      <c r="AM559" s="150"/>
      <c r="AN559" s="150"/>
      <c r="AO559" s="150"/>
      <c r="AP559" s="150"/>
      <c r="AQ559" s="150"/>
      <c r="AR559" s="150"/>
      <c r="AS559" s="150"/>
      <c r="AT559" s="150"/>
      <c r="AU559" s="150"/>
      <c r="AV559" s="150"/>
      <c r="AW559" s="150"/>
      <c r="AX559" s="150"/>
      <c r="AY559" s="150"/>
      <c r="AZ559" s="150"/>
      <c r="BA559" s="150"/>
      <c r="BB559" s="150"/>
      <c r="BC559" s="150"/>
      <c r="BD559" s="150"/>
      <c r="BE559" s="150"/>
      <c r="BF559" s="150"/>
      <c r="BG559" s="150"/>
      <c r="BH559" s="150"/>
    </row>
    <row r="560" spans="1:60" x14ac:dyDescent="0.2">
      <c r="A560" s="163" t="s">
        <v>211</v>
      </c>
      <c r="B560" s="164" t="s">
        <v>93</v>
      </c>
      <c r="C560" s="184" t="s">
        <v>94</v>
      </c>
      <c r="D560" s="165"/>
      <c r="E560" s="166"/>
      <c r="F560" s="167"/>
      <c r="G560" s="167">
        <f>SUMIF(AG561:AG578,"&lt;&gt;NOR",G561:G578)</f>
        <v>0</v>
      </c>
      <c r="H560" s="167"/>
      <c r="I560" s="167">
        <f>SUM(I561:I578)</f>
        <v>0</v>
      </c>
      <c r="J560" s="167"/>
      <c r="K560" s="167">
        <f>SUM(K561:K578)</f>
        <v>0</v>
      </c>
      <c r="L560" s="167"/>
      <c r="M560" s="167">
        <f>SUM(M561:M578)</f>
        <v>0</v>
      </c>
      <c r="N560" s="167"/>
      <c r="O560" s="167">
        <f>SUM(O561:O578)</f>
        <v>16.71</v>
      </c>
      <c r="P560" s="167"/>
      <c r="Q560" s="167">
        <f>SUM(Q561:Q578)</f>
        <v>0</v>
      </c>
      <c r="R560" s="167"/>
      <c r="S560" s="167"/>
      <c r="T560" s="168"/>
      <c r="U560" s="162"/>
      <c r="V560" s="162">
        <f>SUM(V561:V578)</f>
        <v>126.73</v>
      </c>
      <c r="W560" s="162"/>
      <c r="AG560" t="s">
        <v>212</v>
      </c>
    </row>
    <row r="561" spans="1:60" ht="22.5" outlineLevel="1" x14ac:dyDescent="0.2">
      <c r="A561" s="169">
        <v>119</v>
      </c>
      <c r="B561" s="170" t="s">
        <v>820</v>
      </c>
      <c r="C561" s="186" t="s">
        <v>821</v>
      </c>
      <c r="D561" s="171" t="s">
        <v>261</v>
      </c>
      <c r="E561" s="172">
        <v>23.255400000000002</v>
      </c>
      <c r="F561" s="173"/>
      <c r="G561" s="174">
        <f>ROUND(E561*F561,2)</f>
        <v>0</v>
      </c>
      <c r="H561" s="173"/>
      <c r="I561" s="174">
        <f>ROUND(E561*H561,2)</f>
        <v>0</v>
      </c>
      <c r="J561" s="173"/>
      <c r="K561" s="174">
        <f>ROUND(E561*J561,2)</f>
        <v>0</v>
      </c>
      <c r="L561" s="174">
        <v>21</v>
      </c>
      <c r="M561" s="174">
        <f>G561*(1+L561/100)</f>
        <v>0</v>
      </c>
      <c r="N561" s="174">
        <v>0</v>
      </c>
      <c r="O561" s="174">
        <f>ROUND(E561*N561,2)</f>
        <v>0</v>
      </c>
      <c r="P561" s="174">
        <v>0</v>
      </c>
      <c r="Q561" s="174">
        <f>ROUND(E561*P561,2)</f>
        <v>0</v>
      </c>
      <c r="R561" s="174"/>
      <c r="S561" s="174" t="s">
        <v>217</v>
      </c>
      <c r="T561" s="175" t="s">
        <v>218</v>
      </c>
      <c r="U561" s="160">
        <v>0</v>
      </c>
      <c r="V561" s="160">
        <f>ROUND(E561*U561,2)</f>
        <v>0</v>
      </c>
      <c r="W561" s="160"/>
      <c r="X561" s="150"/>
      <c r="Y561" s="150"/>
      <c r="Z561" s="150"/>
      <c r="AA561" s="150"/>
      <c r="AB561" s="150"/>
      <c r="AC561" s="150"/>
      <c r="AD561" s="150"/>
      <c r="AE561" s="150"/>
      <c r="AF561" s="150"/>
      <c r="AG561" s="150" t="s">
        <v>262</v>
      </c>
      <c r="AH561" s="150"/>
      <c r="AI561" s="150"/>
      <c r="AJ561" s="150"/>
      <c r="AK561" s="150"/>
      <c r="AL561" s="150"/>
      <c r="AM561" s="150"/>
      <c r="AN561" s="150"/>
      <c r="AO561" s="150"/>
      <c r="AP561" s="150"/>
      <c r="AQ561" s="150"/>
      <c r="AR561" s="150"/>
      <c r="AS561" s="150"/>
      <c r="AT561" s="150"/>
      <c r="AU561" s="150"/>
      <c r="AV561" s="150"/>
      <c r="AW561" s="150"/>
      <c r="AX561" s="150"/>
      <c r="AY561" s="150"/>
      <c r="AZ561" s="150"/>
      <c r="BA561" s="150"/>
      <c r="BB561" s="150"/>
      <c r="BC561" s="150"/>
      <c r="BD561" s="150"/>
      <c r="BE561" s="150"/>
      <c r="BF561" s="150"/>
      <c r="BG561" s="150"/>
      <c r="BH561" s="150"/>
    </row>
    <row r="562" spans="1:60" ht="45" outlineLevel="1" x14ac:dyDescent="0.2">
      <c r="A562" s="157"/>
      <c r="B562" s="158"/>
      <c r="C562" s="201" t="s">
        <v>822</v>
      </c>
      <c r="D562" s="190"/>
      <c r="E562" s="191">
        <v>23.255400000000002</v>
      </c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50"/>
      <c r="Y562" s="150"/>
      <c r="Z562" s="150"/>
      <c r="AA562" s="150"/>
      <c r="AB562" s="150"/>
      <c r="AC562" s="150"/>
      <c r="AD562" s="150"/>
      <c r="AE562" s="150"/>
      <c r="AF562" s="150"/>
      <c r="AG562" s="150" t="s">
        <v>264</v>
      </c>
      <c r="AH562" s="150">
        <v>0</v>
      </c>
      <c r="AI562" s="150"/>
      <c r="AJ562" s="150"/>
      <c r="AK562" s="150"/>
      <c r="AL562" s="150"/>
      <c r="AM562" s="150"/>
      <c r="AN562" s="150"/>
      <c r="AO562" s="150"/>
      <c r="AP562" s="150"/>
      <c r="AQ562" s="150"/>
      <c r="AR562" s="150"/>
      <c r="AS562" s="150"/>
      <c r="AT562" s="150"/>
      <c r="AU562" s="150"/>
      <c r="AV562" s="150"/>
      <c r="AW562" s="150"/>
      <c r="AX562" s="150"/>
      <c r="AY562" s="150"/>
      <c r="AZ562" s="150"/>
      <c r="BA562" s="150"/>
      <c r="BB562" s="150"/>
      <c r="BC562" s="150"/>
      <c r="BD562" s="150"/>
      <c r="BE562" s="150"/>
      <c r="BF562" s="150"/>
      <c r="BG562" s="150"/>
      <c r="BH562" s="150"/>
    </row>
    <row r="563" spans="1:60" ht="22.5" outlineLevel="1" x14ac:dyDescent="0.2">
      <c r="A563" s="169">
        <v>120</v>
      </c>
      <c r="B563" s="170" t="s">
        <v>823</v>
      </c>
      <c r="C563" s="186" t="s">
        <v>824</v>
      </c>
      <c r="D563" s="171" t="s">
        <v>261</v>
      </c>
      <c r="E563" s="172">
        <v>68.061790000000002</v>
      </c>
      <c r="F563" s="173"/>
      <c r="G563" s="174">
        <f>ROUND(E563*F563,2)</f>
        <v>0</v>
      </c>
      <c r="H563" s="173"/>
      <c r="I563" s="174">
        <f>ROUND(E563*H563,2)</f>
        <v>0</v>
      </c>
      <c r="J563" s="173"/>
      <c r="K563" s="174">
        <f>ROUND(E563*J563,2)</f>
        <v>0</v>
      </c>
      <c r="L563" s="174">
        <v>21</v>
      </c>
      <c r="M563" s="174">
        <f>G563*(1+L563/100)</f>
        <v>0</v>
      </c>
      <c r="N563" s="174">
        <v>0</v>
      </c>
      <c r="O563" s="174">
        <f>ROUND(E563*N563,2)</f>
        <v>0</v>
      </c>
      <c r="P563" s="174">
        <v>0</v>
      </c>
      <c r="Q563" s="174">
        <f>ROUND(E563*P563,2)</f>
        <v>0</v>
      </c>
      <c r="R563" s="174"/>
      <c r="S563" s="174" t="s">
        <v>217</v>
      </c>
      <c r="T563" s="175" t="s">
        <v>218</v>
      </c>
      <c r="U563" s="160">
        <v>0</v>
      </c>
      <c r="V563" s="160">
        <f>ROUND(E563*U563,2)</f>
        <v>0</v>
      </c>
      <c r="W563" s="160"/>
      <c r="X563" s="150"/>
      <c r="Y563" s="150"/>
      <c r="Z563" s="150"/>
      <c r="AA563" s="150"/>
      <c r="AB563" s="150"/>
      <c r="AC563" s="150"/>
      <c r="AD563" s="150"/>
      <c r="AE563" s="150"/>
      <c r="AF563" s="150"/>
      <c r="AG563" s="150" t="s">
        <v>262</v>
      </c>
      <c r="AH563" s="150"/>
      <c r="AI563" s="150"/>
      <c r="AJ563" s="150"/>
      <c r="AK563" s="150"/>
      <c r="AL563" s="150"/>
      <c r="AM563" s="150"/>
      <c r="AN563" s="150"/>
      <c r="AO563" s="150"/>
      <c r="AP563" s="150"/>
      <c r="AQ563" s="150"/>
      <c r="AR563" s="150"/>
      <c r="AS563" s="150"/>
      <c r="AT563" s="150"/>
      <c r="AU563" s="150"/>
      <c r="AV563" s="150"/>
      <c r="AW563" s="150"/>
      <c r="AX563" s="150"/>
      <c r="AY563" s="150"/>
      <c r="AZ563" s="150"/>
      <c r="BA563" s="150"/>
      <c r="BB563" s="150"/>
      <c r="BC563" s="150"/>
      <c r="BD563" s="150"/>
      <c r="BE563" s="150"/>
      <c r="BF563" s="150"/>
      <c r="BG563" s="150"/>
      <c r="BH563" s="150"/>
    </row>
    <row r="564" spans="1:60" outlineLevel="1" x14ac:dyDescent="0.2">
      <c r="A564" s="157"/>
      <c r="B564" s="158"/>
      <c r="C564" s="201" t="s">
        <v>825</v>
      </c>
      <c r="D564" s="190"/>
      <c r="E564" s="191">
        <v>55.755000000000003</v>
      </c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50"/>
      <c r="Y564" s="150"/>
      <c r="Z564" s="150"/>
      <c r="AA564" s="150"/>
      <c r="AB564" s="150"/>
      <c r="AC564" s="150"/>
      <c r="AD564" s="150"/>
      <c r="AE564" s="150"/>
      <c r="AF564" s="150"/>
      <c r="AG564" s="150" t="s">
        <v>264</v>
      </c>
      <c r="AH564" s="150">
        <v>0</v>
      </c>
      <c r="AI564" s="150"/>
      <c r="AJ564" s="150"/>
      <c r="AK564" s="150"/>
      <c r="AL564" s="150"/>
      <c r="AM564" s="150"/>
      <c r="AN564" s="150"/>
      <c r="AO564" s="150"/>
      <c r="AP564" s="150"/>
      <c r="AQ564" s="150"/>
      <c r="AR564" s="150"/>
      <c r="AS564" s="150"/>
      <c r="AT564" s="150"/>
      <c r="AU564" s="150"/>
      <c r="AV564" s="150"/>
      <c r="AW564" s="150"/>
      <c r="AX564" s="150"/>
      <c r="AY564" s="150"/>
      <c r="AZ564" s="150"/>
      <c r="BA564" s="150"/>
      <c r="BB564" s="150"/>
      <c r="BC564" s="150"/>
      <c r="BD564" s="150"/>
      <c r="BE564" s="150"/>
      <c r="BF564" s="150"/>
      <c r="BG564" s="150"/>
      <c r="BH564" s="150"/>
    </row>
    <row r="565" spans="1:60" outlineLevel="1" x14ac:dyDescent="0.2">
      <c r="A565" s="157"/>
      <c r="B565" s="158"/>
      <c r="C565" s="201" t="s">
        <v>826</v>
      </c>
      <c r="D565" s="190"/>
      <c r="E565" s="191">
        <v>12.306789999999999</v>
      </c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50"/>
      <c r="Y565" s="150"/>
      <c r="Z565" s="150"/>
      <c r="AA565" s="150"/>
      <c r="AB565" s="150"/>
      <c r="AC565" s="150"/>
      <c r="AD565" s="150"/>
      <c r="AE565" s="150"/>
      <c r="AF565" s="150"/>
      <c r="AG565" s="150" t="s">
        <v>264</v>
      </c>
      <c r="AH565" s="150">
        <v>0</v>
      </c>
      <c r="AI565" s="150"/>
      <c r="AJ565" s="150"/>
      <c r="AK565" s="150"/>
      <c r="AL565" s="150"/>
      <c r="AM565" s="150"/>
      <c r="AN565" s="150"/>
      <c r="AO565" s="150"/>
      <c r="AP565" s="150"/>
      <c r="AQ565" s="150"/>
      <c r="AR565" s="150"/>
      <c r="AS565" s="150"/>
      <c r="AT565" s="150"/>
      <c r="AU565" s="150"/>
      <c r="AV565" s="150"/>
      <c r="AW565" s="150"/>
      <c r="AX565" s="150"/>
      <c r="AY565" s="150"/>
      <c r="AZ565" s="150"/>
      <c r="BA565" s="150"/>
      <c r="BB565" s="150"/>
      <c r="BC565" s="150"/>
      <c r="BD565" s="150"/>
      <c r="BE565" s="150"/>
      <c r="BF565" s="150"/>
      <c r="BG565" s="150"/>
      <c r="BH565" s="150"/>
    </row>
    <row r="566" spans="1:60" ht="22.5" outlineLevel="1" x14ac:dyDescent="0.2">
      <c r="A566" s="169">
        <v>121</v>
      </c>
      <c r="B566" s="170" t="s">
        <v>827</v>
      </c>
      <c r="C566" s="186" t="s">
        <v>828</v>
      </c>
      <c r="D566" s="171" t="s">
        <v>261</v>
      </c>
      <c r="E566" s="172">
        <v>68.061790000000002</v>
      </c>
      <c r="F566" s="173"/>
      <c r="G566" s="174">
        <f>ROUND(E566*F566,2)</f>
        <v>0</v>
      </c>
      <c r="H566" s="173"/>
      <c r="I566" s="174">
        <f>ROUND(E566*H566,2)</f>
        <v>0</v>
      </c>
      <c r="J566" s="173"/>
      <c r="K566" s="174">
        <f>ROUND(E566*J566,2)</f>
        <v>0</v>
      </c>
      <c r="L566" s="174">
        <v>21</v>
      </c>
      <c r="M566" s="174">
        <f>G566*(1+L566/100)</f>
        <v>0</v>
      </c>
      <c r="N566" s="174">
        <v>0</v>
      </c>
      <c r="O566" s="174">
        <f>ROUND(E566*N566,2)</f>
        <v>0</v>
      </c>
      <c r="P566" s="174">
        <v>0</v>
      </c>
      <c r="Q566" s="174">
        <f>ROUND(E566*P566,2)</f>
        <v>0</v>
      </c>
      <c r="R566" s="174"/>
      <c r="S566" s="174" t="s">
        <v>217</v>
      </c>
      <c r="T566" s="175" t="s">
        <v>218</v>
      </c>
      <c r="U566" s="160">
        <v>0</v>
      </c>
      <c r="V566" s="160">
        <f>ROUND(E566*U566,2)</f>
        <v>0</v>
      </c>
      <c r="W566" s="160"/>
      <c r="X566" s="150"/>
      <c r="Y566" s="150"/>
      <c r="Z566" s="150"/>
      <c r="AA566" s="150"/>
      <c r="AB566" s="150"/>
      <c r="AC566" s="150"/>
      <c r="AD566" s="150"/>
      <c r="AE566" s="150"/>
      <c r="AF566" s="150"/>
      <c r="AG566" s="150" t="s">
        <v>262</v>
      </c>
      <c r="AH566" s="150"/>
      <c r="AI566" s="150"/>
      <c r="AJ566" s="150"/>
      <c r="AK566" s="150"/>
      <c r="AL566" s="150"/>
      <c r="AM566" s="150"/>
      <c r="AN566" s="150"/>
      <c r="AO566" s="150"/>
      <c r="AP566" s="150"/>
      <c r="AQ566" s="150"/>
      <c r="AR566" s="150"/>
      <c r="AS566" s="150"/>
      <c r="AT566" s="150"/>
      <c r="AU566" s="150"/>
      <c r="AV566" s="150"/>
      <c r="AW566" s="150"/>
      <c r="AX566" s="150"/>
      <c r="AY566" s="150"/>
      <c r="AZ566" s="150"/>
      <c r="BA566" s="150"/>
      <c r="BB566" s="150"/>
      <c r="BC566" s="150"/>
      <c r="BD566" s="150"/>
      <c r="BE566" s="150"/>
      <c r="BF566" s="150"/>
      <c r="BG566" s="150"/>
      <c r="BH566" s="150"/>
    </row>
    <row r="567" spans="1:60" outlineLevel="1" x14ac:dyDescent="0.2">
      <c r="A567" s="157"/>
      <c r="B567" s="158"/>
      <c r="C567" s="201" t="s">
        <v>829</v>
      </c>
      <c r="D567" s="190"/>
      <c r="E567" s="191">
        <v>68.061790000000002</v>
      </c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50"/>
      <c r="Y567" s="150"/>
      <c r="Z567" s="150"/>
      <c r="AA567" s="150"/>
      <c r="AB567" s="150"/>
      <c r="AC567" s="150"/>
      <c r="AD567" s="150"/>
      <c r="AE567" s="150"/>
      <c r="AF567" s="150"/>
      <c r="AG567" s="150" t="s">
        <v>264</v>
      </c>
      <c r="AH567" s="150">
        <v>0</v>
      </c>
      <c r="AI567" s="150"/>
      <c r="AJ567" s="150"/>
      <c r="AK567" s="150"/>
      <c r="AL567" s="150"/>
      <c r="AM567" s="150"/>
      <c r="AN567" s="150"/>
      <c r="AO567" s="150"/>
      <c r="AP567" s="150"/>
      <c r="AQ567" s="150"/>
      <c r="AR567" s="150"/>
      <c r="AS567" s="150"/>
      <c r="AT567" s="150"/>
      <c r="AU567" s="150"/>
      <c r="AV567" s="150"/>
      <c r="AW567" s="150"/>
      <c r="AX567" s="150"/>
      <c r="AY567" s="150"/>
      <c r="AZ567" s="150"/>
      <c r="BA567" s="150"/>
      <c r="BB567" s="150"/>
      <c r="BC567" s="150"/>
      <c r="BD567" s="150"/>
      <c r="BE567" s="150"/>
      <c r="BF567" s="150"/>
      <c r="BG567" s="150"/>
      <c r="BH567" s="150"/>
    </row>
    <row r="568" spans="1:60" ht="33.75" outlineLevel="1" x14ac:dyDescent="0.2">
      <c r="A568" s="169">
        <v>122</v>
      </c>
      <c r="B568" s="170" t="s">
        <v>830</v>
      </c>
      <c r="C568" s="186" t="s">
        <v>831</v>
      </c>
      <c r="D568" s="171" t="s">
        <v>363</v>
      </c>
      <c r="E568" s="172">
        <v>2.42977</v>
      </c>
      <c r="F568" s="173"/>
      <c r="G568" s="174">
        <f>ROUND(E568*F568,2)</f>
        <v>0</v>
      </c>
      <c r="H568" s="173"/>
      <c r="I568" s="174">
        <f>ROUND(E568*H568,2)</f>
        <v>0</v>
      </c>
      <c r="J568" s="173"/>
      <c r="K568" s="174">
        <f>ROUND(E568*J568,2)</f>
        <v>0</v>
      </c>
      <c r="L568" s="174">
        <v>21</v>
      </c>
      <c r="M568" s="174">
        <f>G568*(1+L568/100)</f>
        <v>0</v>
      </c>
      <c r="N568" s="174">
        <v>0</v>
      </c>
      <c r="O568" s="174">
        <f>ROUND(E568*N568,2)</f>
        <v>0</v>
      </c>
      <c r="P568" s="174">
        <v>0</v>
      </c>
      <c r="Q568" s="174">
        <f>ROUND(E568*P568,2)</f>
        <v>0</v>
      </c>
      <c r="R568" s="174"/>
      <c r="S568" s="174" t="s">
        <v>217</v>
      </c>
      <c r="T568" s="175" t="s">
        <v>218</v>
      </c>
      <c r="U568" s="160">
        <v>0</v>
      </c>
      <c r="V568" s="160">
        <f>ROUND(E568*U568,2)</f>
        <v>0</v>
      </c>
      <c r="W568" s="160"/>
      <c r="X568" s="150"/>
      <c r="Y568" s="150"/>
      <c r="Z568" s="150"/>
      <c r="AA568" s="150"/>
      <c r="AB568" s="150"/>
      <c r="AC568" s="150"/>
      <c r="AD568" s="150"/>
      <c r="AE568" s="150"/>
      <c r="AF568" s="150"/>
      <c r="AG568" s="150" t="s">
        <v>262</v>
      </c>
      <c r="AH568" s="150"/>
      <c r="AI568" s="150"/>
      <c r="AJ568" s="150"/>
      <c r="AK568" s="150"/>
      <c r="AL568" s="150"/>
      <c r="AM568" s="150"/>
      <c r="AN568" s="150"/>
      <c r="AO568" s="150"/>
      <c r="AP568" s="150"/>
      <c r="AQ568" s="150"/>
      <c r="AR568" s="150"/>
      <c r="AS568" s="150"/>
      <c r="AT568" s="150"/>
      <c r="AU568" s="150"/>
      <c r="AV568" s="150"/>
      <c r="AW568" s="150"/>
      <c r="AX568" s="150"/>
      <c r="AY568" s="150"/>
      <c r="AZ568" s="150"/>
      <c r="BA568" s="150"/>
      <c r="BB568" s="150"/>
      <c r="BC568" s="150"/>
      <c r="BD568" s="150"/>
      <c r="BE568" s="150"/>
      <c r="BF568" s="150"/>
      <c r="BG568" s="150"/>
      <c r="BH568" s="150"/>
    </row>
    <row r="569" spans="1:60" outlineLevel="1" x14ac:dyDescent="0.2">
      <c r="A569" s="157"/>
      <c r="B569" s="158"/>
      <c r="C569" s="201" t="s">
        <v>832</v>
      </c>
      <c r="D569" s="190"/>
      <c r="E569" s="191">
        <v>1.17988</v>
      </c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50"/>
      <c r="Y569" s="150"/>
      <c r="Z569" s="150"/>
      <c r="AA569" s="150"/>
      <c r="AB569" s="150"/>
      <c r="AC569" s="150"/>
      <c r="AD569" s="150"/>
      <c r="AE569" s="150"/>
      <c r="AF569" s="150"/>
      <c r="AG569" s="150" t="s">
        <v>264</v>
      </c>
      <c r="AH569" s="150">
        <v>0</v>
      </c>
      <c r="AI569" s="150"/>
      <c r="AJ569" s="150"/>
      <c r="AK569" s="150"/>
      <c r="AL569" s="150"/>
      <c r="AM569" s="150"/>
      <c r="AN569" s="150"/>
      <c r="AO569" s="150"/>
      <c r="AP569" s="150"/>
      <c r="AQ569" s="150"/>
      <c r="AR569" s="150"/>
      <c r="AS569" s="150"/>
      <c r="AT569" s="150"/>
      <c r="AU569" s="150"/>
      <c r="AV569" s="150"/>
      <c r="AW569" s="150"/>
      <c r="AX569" s="150"/>
      <c r="AY569" s="150"/>
      <c r="AZ569" s="150"/>
      <c r="BA569" s="150"/>
      <c r="BB569" s="150"/>
      <c r="BC569" s="150"/>
      <c r="BD569" s="150"/>
      <c r="BE569" s="150"/>
      <c r="BF569" s="150"/>
      <c r="BG569" s="150"/>
      <c r="BH569" s="150"/>
    </row>
    <row r="570" spans="1:60" outlineLevel="1" x14ac:dyDescent="0.2">
      <c r="A570" s="157"/>
      <c r="B570" s="158"/>
      <c r="C570" s="201" t="s">
        <v>833</v>
      </c>
      <c r="D570" s="190"/>
      <c r="E570" s="191">
        <v>0.19533</v>
      </c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50"/>
      <c r="Y570" s="150"/>
      <c r="Z570" s="150"/>
      <c r="AA570" s="150"/>
      <c r="AB570" s="150"/>
      <c r="AC570" s="150"/>
      <c r="AD570" s="150"/>
      <c r="AE570" s="150"/>
      <c r="AF570" s="150"/>
      <c r="AG570" s="150" t="s">
        <v>264</v>
      </c>
      <c r="AH570" s="150">
        <v>0</v>
      </c>
      <c r="AI570" s="150"/>
      <c r="AJ570" s="150"/>
      <c r="AK570" s="150"/>
      <c r="AL570" s="150"/>
      <c r="AM570" s="150"/>
      <c r="AN570" s="150"/>
      <c r="AO570" s="150"/>
      <c r="AP570" s="150"/>
      <c r="AQ570" s="150"/>
      <c r="AR570" s="150"/>
      <c r="AS570" s="150"/>
      <c r="AT570" s="150"/>
      <c r="AU570" s="150"/>
      <c r="AV570" s="150"/>
      <c r="AW570" s="150"/>
      <c r="AX570" s="150"/>
      <c r="AY570" s="150"/>
      <c r="AZ570" s="150"/>
      <c r="BA570" s="150"/>
      <c r="BB570" s="150"/>
      <c r="BC570" s="150"/>
      <c r="BD570" s="150"/>
      <c r="BE570" s="150"/>
      <c r="BF570" s="150"/>
      <c r="BG570" s="150"/>
      <c r="BH570" s="150"/>
    </row>
    <row r="571" spans="1:60" ht="45" outlineLevel="1" x14ac:dyDescent="0.2">
      <c r="A571" s="157"/>
      <c r="B571" s="158"/>
      <c r="C571" s="201" t="s">
        <v>834</v>
      </c>
      <c r="D571" s="190"/>
      <c r="E571" s="191">
        <v>1.0545599999999999</v>
      </c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50"/>
      <c r="Y571" s="150"/>
      <c r="Z571" s="150"/>
      <c r="AA571" s="150"/>
      <c r="AB571" s="150"/>
      <c r="AC571" s="150"/>
      <c r="AD571" s="150"/>
      <c r="AE571" s="150"/>
      <c r="AF571" s="150"/>
      <c r="AG571" s="150" t="s">
        <v>264</v>
      </c>
      <c r="AH571" s="150">
        <v>0</v>
      </c>
      <c r="AI571" s="150"/>
      <c r="AJ571" s="150"/>
      <c r="AK571" s="150"/>
      <c r="AL571" s="150"/>
      <c r="AM571" s="150"/>
      <c r="AN571" s="150"/>
      <c r="AO571" s="150"/>
      <c r="AP571" s="150"/>
      <c r="AQ571" s="150"/>
      <c r="AR571" s="150"/>
      <c r="AS571" s="150"/>
      <c r="AT571" s="150"/>
      <c r="AU571" s="150"/>
      <c r="AV571" s="150"/>
      <c r="AW571" s="150"/>
      <c r="AX571" s="150"/>
      <c r="AY571" s="150"/>
      <c r="AZ571" s="150"/>
      <c r="BA571" s="150"/>
      <c r="BB571" s="150"/>
      <c r="BC571" s="150"/>
      <c r="BD571" s="150"/>
      <c r="BE571" s="150"/>
      <c r="BF571" s="150"/>
      <c r="BG571" s="150"/>
      <c r="BH571" s="150"/>
    </row>
    <row r="572" spans="1:60" ht="22.5" outlineLevel="1" x14ac:dyDescent="0.2">
      <c r="A572" s="169">
        <v>123</v>
      </c>
      <c r="B572" s="170" t="s">
        <v>835</v>
      </c>
      <c r="C572" s="186" t="s">
        <v>836</v>
      </c>
      <c r="D572" s="171" t="s">
        <v>285</v>
      </c>
      <c r="E572" s="172">
        <v>316.39999999999998</v>
      </c>
      <c r="F572" s="173"/>
      <c r="G572" s="174">
        <f>ROUND(E572*F572,2)</f>
        <v>0</v>
      </c>
      <c r="H572" s="173"/>
      <c r="I572" s="174">
        <f>ROUND(E572*H572,2)</f>
        <v>0</v>
      </c>
      <c r="J572" s="173"/>
      <c r="K572" s="174">
        <f>ROUND(E572*J572,2)</f>
        <v>0</v>
      </c>
      <c r="L572" s="174">
        <v>21</v>
      </c>
      <c r="M572" s="174">
        <f>G572*(1+L572/100)</f>
        <v>0</v>
      </c>
      <c r="N572" s="174">
        <v>0</v>
      </c>
      <c r="O572" s="174">
        <f>ROUND(E572*N572,2)</f>
        <v>0</v>
      </c>
      <c r="P572" s="174">
        <v>0</v>
      </c>
      <c r="Q572" s="174">
        <f>ROUND(E572*P572,2)</f>
        <v>0</v>
      </c>
      <c r="R572" s="174"/>
      <c r="S572" s="174" t="s">
        <v>217</v>
      </c>
      <c r="T572" s="175" t="s">
        <v>218</v>
      </c>
      <c r="U572" s="160">
        <v>0</v>
      </c>
      <c r="V572" s="160">
        <f>ROUND(E572*U572,2)</f>
        <v>0</v>
      </c>
      <c r="W572" s="160"/>
      <c r="X572" s="150"/>
      <c r="Y572" s="150"/>
      <c r="Z572" s="150"/>
      <c r="AA572" s="150"/>
      <c r="AB572" s="150"/>
      <c r="AC572" s="150"/>
      <c r="AD572" s="150"/>
      <c r="AE572" s="150"/>
      <c r="AF572" s="150"/>
      <c r="AG572" s="150" t="s">
        <v>262</v>
      </c>
      <c r="AH572" s="150"/>
      <c r="AI572" s="150"/>
      <c r="AJ572" s="150"/>
      <c r="AK572" s="150"/>
      <c r="AL572" s="150"/>
      <c r="AM572" s="150"/>
      <c r="AN572" s="150"/>
      <c r="AO572" s="150"/>
      <c r="AP572" s="150"/>
      <c r="AQ572" s="150"/>
      <c r="AR572" s="150"/>
      <c r="AS572" s="150"/>
      <c r="AT572" s="150"/>
      <c r="AU572" s="150"/>
      <c r="AV572" s="150"/>
      <c r="AW572" s="150"/>
      <c r="AX572" s="150"/>
      <c r="AY572" s="150"/>
      <c r="AZ572" s="150"/>
      <c r="BA572" s="150"/>
      <c r="BB572" s="150"/>
      <c r="BC572" s="150"/>
      <c r="BD572" s="150"/>
      <c r="BE572" s="150"/>
      <c r="BF572" s="150"/>
      <c r="BG572" s="150"/>
      <c r="BH572" s="150"/>
    </row>
    <row r="573" spans="1:60" ht="45" outlineLevel="1" x14ac:dyDescent="0.2">
      <c r="A573" s="157"/>
      <c r="B573" s="158"/>
      <c r="C573" s="201" t="s">
        <v>837</v>
      </c>
      <c r="D573" s="190"/>
      <c r="E573" s="191">
        <v>316.39999999999998</v>
      </c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50"/>
      <c r="Y573" s="150"/>
      <c r="Z573" s="150"/>
      <c r="AA573" s="150"/>
      <c r="AB573" s="150"/>
      <c r="AC573" s="150"/>
      <c r="AD573" s="150"/>
      <c r="AE573" s="150"/>
      <c r="AF573" s="150"/>
      <c r="AG573" s="150" t="s">
        <v>264</v>
      </c>
      <c r="AH573" s="150">
        <v>0</v>
      </c>
      <c r="AI573" s="150"/>
      <c r="AJ573" s="150"/>
      <c r="AK573" s="150"/>
      <c r="AL573" s="150"/>
      <c r="AM573" s="150"/>
      <c r="AN573" s="150"/>
      <c r="AO573" s="150"/>
      <c r="AP573" s="150"/>
      <c r="AQ573" s="150"/>
      <c r="AR573" s="150"/>
      <c r="AS573" s="150"/>
      <c r="AT573" s="150"/>
      <c r="AU573" s="150"/>
      <c r="AV573" s="150"/>
      <c r="AW573" s="150"/>
      <c r="AX573" s="150"/>
      <c r="AY573" s="150"/>
      <c r="AZ573" s="150"/>
      <c r="BA573" s="150"/>
      <c r="BB573" s="150"/>
      <c r="BC573" s="150"/>
      <c r="BD573" s="150"/>
      <c r="BE573" s="150"/>
      <c r="BF573" s="150"/>
      <c r="BG573" s="150"/>
      <c r="BH573" s="150"/>
    </row>
    <row r="574" spans="1:60" outlineLevel="1" x14ac:dyDescent="0.2">
      <c r="A574" s="176">
        <v>124</v>
      </c>
      <c r="B574" s="177" t="s">
        <v>838</v>
      </c>
      <c r="C574" s="185" t="s">
        <v>839</v>
      </c>
      <c r="D574" s="178" t="s">
        <v>285</v>
      </c>
      <c r="E574" s="179">
        <v>354</v>
      </c>
      <c r="F574" s="180"/>
      <c r="G574" s="181">
        <f>ROUND(E574*F574,2)</f>
        <v>0</v>
      </c>
      <c r="H574" s="180"/>
      <c r="I574" s="181">
        <f>ROUND(E574*H574,2)</f>
        <v>0</v>
      </c>
      <c r="J574" s="180"/>
      <c r="K574" s="181">
        <f>ROUND(E574*J574,2)</f>
        <v>0</v>
      </c>
      <c r="L574" s="181">
        <v>21</v>
      </c>
      <c r="M574" s="181">
        <f>G574*(1+L574/100)</f>
        <v>0</v>
      </c>
      <c r="N574" s="181">
        <v>4.7199999999999999E-2</v>
      </c>
      <c r="O574" s="181">
        <f>ROUND(E574*N574,2)</f>
        <v>16.71</v>
      </c>
      <c r="P574" s="181">
        <v>0</v>
      </c>
      <c r="Q574" s="181">
        <f>ROUND(E574*P574,2)</f>
        <v>0</v>
      </c>
      <c r="R574" s="181"/>
      <c r="S574" s="181" t="s">
        <v>217</v>
      </c>
      <c r="T574" s="182" t="s">
        <v>292</v>
      </c>
      <c r="U574" s="160">
        <v>0.35799999999999998</v>
      </c>
      <c r="V574" s="160">
        <f>ROUND(E574*U574,2)</f>
        <v>126.73</v>
      </c>
      <c r="W574" s="160"/>
      <c r="X574" s="150"/>
      <c r="Y574" s="150"/>
      <c r="Z574" s="150"/>
      <c r="AA574" s="150"/>
      <c r="AB574" s="150"/>
      <c r="AC574" s="150"/>
      <c r="AD574" s="150"/>
      <c r="AE574" s="150"/>
      <c r="AF574" s="150"/>
      <c r="AG574" s="150" t="s">
        <v>279</v>
      </c>
      <c r="AH574" s="150"/>
      <c r="AI574" s="150"/>
      <c r="AJ574" s="150"/>
      <c r="AK574" s="150"/>
      <c r="AL574" s="150"/>
      <c r="AM574" s="150"/>
      <c r="AN574" s="150"/>
      <c r="AO574" s="150"/>
      <c r="AP574" s="150"/>
      <c r="AQ574" s="150"/>
      <c r="AR574" s="150"/>
      <c r="AS574" s="150"/>
      <c r="AT574" s="150"/>
      <c r="AU574" s="150"/>
      <c r="AV574" s="150"/>
      <c r="AW574" s="150"/>
      <c r="AX574" s="150"/>
      <c r="AY574" s="150"/>
      <c r="AZ574" s="150"/>
      <c r="BA574" s="150"/>
      <c r="BB574" s="150"/>
      <c r="BC574" s="150"/>
      <c r="BD574" s="150"/>
      <c r="BE574" s="150"/>
      <c r="BF574" s="150"/>
      <c r="BG574" s="150"/>
      <c r="BH574" s="150"/>
    </row>
    <row r="575" spans="1:60" ht="22.5" outlineLevel="1" x14ac:dyDescent="0.2">
      <c r="A575" s="169">
        <v>125</v>
      </c>
      <c r="B575" s="170" t="s">
        <v>840</v>
      </c>
      <c r="C575" s="186" t="s">
        <v>841</v>
      </c>
      <c r="D575" s="171" t="s">
        <v>285</v>
      </c>
      <c r="E575" s="172">
        <v>323.3</v>
      </c>
      <c r="F575" s="173"/>
      <c r="G575" s="174">
        <f>ROUND(E575*F575,2)</f>
        <v>0</v>
      </c>
      <c r="H575" s="173"/>
      <c r="I575" s="174">
        <f>ROUND(E575*H575,2)</f>
        <v>0</v>
      </c>
      <c r="J575" s="173"/>
      <c r="K575" s="174">
        <f>ROUND(E575*J575,2)</f>
        <v>0</v>
      </c>
      <c r="L575" s="174">
        <v>21</v>
      </c>
      <c r="M575" s="174">
        <f>G575*(1+L575/100)</f>
        <v>0</v>
      </c>
      <c r="N575" s="174">
        <v>0</v>
      </c>
      <c r="O575" s="174">
        <f>ROUND(E575*N575,2)</f>
        <v>0</v>
      </c>
      <c r="P575" s="174">
        <v>0</v>
      </c>
      <c r="Q575" s="174">
        <f>ROUND(E575*P575,2)</f>
        <v>0</v>
      </c>
      <c r="R575" s="174"/>
      <c r="S575" s="174" t="s">
        <v>217</v>
      </c>
      <c r="T575" s="175" t="s">
        <v>218</v>
      </c>
      <c r="U575" s="160">
        <v>0</v>
      </c>
      <c r="V575" s="160">
        <f>ROUND(E575*U575,2)</f>
        <v>0</v>
      </c>
      <c r="W575" s="160"/>
      <c r="X575" s="150"/>
      <c r="Y575" s="150"/>
      <c r="Z575" s="150"/>
      <c r="AA575" s="150"/>
      <c r="AB575" s="150"/>
      <c r="AC575" s="150"/>
      <c r="AD575" s="150"/>
      <c r="AE575" s="150"/>
      <c r="AF575" s="150"/>
      <c r="AG575" s="150" t="s">
        <v>262</v>
      </c>
      <c r="AH575" s="150"/>
      <c r="AI575" s="150"/>
      <c r="AJ575" s="150"/>
      <c r="AK575" s="150"/>
      <c r="AL575" s="150"/>
      <c r="AM575" s="150"/>
      <c r="AN575" s="150"/>
      <c r="AO575" s="150"/>
      <c r="AP575" s="150"/>
      <c r="AQ575" s="150"/>
      <c r="AR575" s="150"/>
      <c r="AS575" s="150"/>
      <c r="AT575" s="150"/>
      <c r="AU575" s="150"/>
      <c r="AV575" s="150"/>
      <c r="AW575" s="150"/>
      <c r="AX575" s="150"/>
      <c r="AY575" s="150"/>
      <c r="AZ575" s="150"/>
      <c r="BA575" s="150"/>
      <c r="BB575" s="150"/>
      <c r="BC575" s="150"/>
      <c r="BD575" s="150"/>
      <c r="BE575" s="150"/>
      <c r="BF575" s="150"/>
      <c r="BG575" s="150"/>
      <c r="BH575" s="150"/>
    </row>
    <row r="576" spans="1:60" ht="33.75" outlineLevel="1" x14ac:dyDescent="0.2">
      <c r="A576" s="157"/>
      <c r="B576" s="158"/>
      <c r="C576" s="201" t="s">
        <v>842</v>
      </c>
      <c r="D576" s="190"/>
      <c r="E576" s="191">
        <v>323.3</v>
      </c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50"/>
      <c r="Y576" s="150"/>
      <c r="Z576" s="150"/>
      <c r="AA576" s="150"/>
      <c r="AB576" s="150"/>
      <c r="AC576" s="150"/>
      <c r="AD576" s="150"/>
      <c r="AE576" s="150"/>
      <c r="AF576" s="150"/>
      <c r="AG576" s="150" t="s">
        <v>264</v>
      </c>
      <c r="AH576" s="150">
        <v>0</v>
      </c>
      <c r="AI576" s="150"/>
      <c r="AJ576" s="150"/>
      <c r="AK576" s="150"/>
      <c r="AL576" s="150"/>
      <c r="AM576" s="150"/>
      <c r="AN576" s="150"/>
      <c r="AO576" s="150"/>
      <c r="AP576" s="150"/>
      <c r="AQ576" s="150"/>
      <c r="AR576" s="150"/>
      <c r="AS576" s="150"/>
      <c r="AT576" s="150"/>
      <c r="AU576" s="150"/>
      <c r="AV576" s="150"/>
      <c r="AW576" s="150"/>
      <c r="AX576" s="150"/>
      <c r="AY576" s="150"/>
      <c r="AZ576" s="150"/>
      <c r="BA576" s="150"/>
      <c r="BB576" s="150"/>
      <c r="BC576" s="150"/>
      <c r="BD576" s="150"/>
      <c r="BE576" s="150"/>
      <c r="BF576" s="150"/>
      <c r="BG576" s="150"/>
      <c r="BH576" s="150"/>
    </row>
    <row r="577" spans="1:60" ht="22.5" outlineLevel="1" x14ac:dyDescent="0.2">
      <c r="A577" s="169">
        <v>126</v>
      </c>
      <c r="B577" s="170" t="s">
        <v>843</v>
      </c>
      <c r="C577" s="186" t="s">
        <v>844</v>
      </c>
      <c r="D577" s="171" t="s">
        <v>285</v>
      </c>
      <c r="E577" s="172">
        <v>371.7</v>
      </c>
      <c r="F577" s="173"/>
      <c r="G577" s="174">
        <f>ROUND(E577*F577,2)</f>
        <v>0</v>
      </c>
      <c r="H577" s="173"/>
      <c r="I577" s="174">
        <f>ROUND(E577*H577,2)</f>
        <v>0</v>
      </c>
      <c r="J577" s="173"/>
      <c r="K577" s="174">
        <f>ROUND(E577*J577,2)</f>
        <v>0</v>
      </c>
      <c r="L577" s="174">
        <v>21</v>
      </c>
      <c r="M577" s="174">
        <f>G577*(1+L577/100)</f>
        <v>0</v>
      </c>
      <c r="N577" s="174">
        <v>0</v>
      </c>
      <c r="O577" s="174">
        <f>ROUND(E577*N577,2)</f>
        <v>0</v>
      </c>
      <c r="P577" s="174">
        <v>0</v>
      </c>
      <c r="Q577" s="174">
        <f>ROUND(E577*P577,2)</f>
        <v>0</v>
      </c>
      <c r="R577" s="174"/>
      <c r="S577" s="174" t="s">
        <v>240</v>
      </c>
      <c r="T577" s="175" t="s">
        <v>218</v>
      </c>
      <c r="U577" s="160">
        <v>0</v>
      </c>
      <c r="V577" s="160">
        <f>ROUND(E577*U577,2)</f>
        <v>0</v>
      </c>
      <c r="W577" s="160"/>
      <c r="X577" s="150"/>
      <c r="Y577" s="150"/>
      <c r="Z577" s="150"/>
      <c r="AA577" s="150"/>
      <c r="AB577" s="150"/>
      <c r="AC577" s="150"/>
      <c r="AD577" s="150"/>
      <c r="AE577" s="150"/>
      <c r="AF577" s="150"/>
      <c r="AG577" s="150" t="s">
        <v>279</v>
      </c>
      <c r="AH577" s="150"/>
      <c r="AI577" s="150"/>
      <c r="AJ577" s="150"/>
      <c r="AK577" s="150"/>
      <c r="AL577" s="150"/>
      <c r="AM577" s="150"/>
      <c r="AN577" s="150"/>
      <c r="AO577" s="150"/>
      <c r="AP577" s="150"/>
      <c r="AQ577" s="150"/>
      <c r="AR577" s="150"/>
      <c r="AS577" s="150"/>
      <c r="AT577" s="150"/>
      <c r="AU577" s="150"/>
      <c r="AV577" s="150"/>
      <c r="AW577" s="150"/>
      <c r="AX577" s="150"/>
      <c r="AY577" s="150"/>
      <c r="AZ577" s="150"/>
      <c r="BA577" s="150"/>
      <c r="BB577" s="150"/>
      <c r="BC577" s="150"/>
      <c r="BD577" s="150"/>
      <c r="BE577" s="150"/>
      <c r="BF577" s="150"/>
      <c r="BG577" s="150"/>
      <c r="BH577" s="150"/>
    </row>
    <row r="578" spans="1:60" outlineLevel="1" x14ac:dyDescent="0.2">
      <c r="A578" s="157"/>
      <c r="B578" s="158"/>
      <c r="C578" s="201" t="s">
        <v>845</v>
      </c>
      <c r="D578" s="190"/>
      <c r="E578" s="191">
        <v>371.7</v>
      </c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50"/>
      <c r="Y578" s="150"/>
      <c r="Z578" s="150"/>
      <c r="AA578" s="150"/>
      <c r="AB578" s="150"/>
      <c r="AC578" s="150"/>
      <c r="AD578" s="150"/>
      <c r="AE578" s="150"/>
      <c r="AF578" s="150"/>
      <c r="AG578" s="150" t="s">
        <v>264</v>
      </c>
      <c r="AH578" s="150">
        <v>0</v>
      </c>
      <c r="AI578" s="150"/>
      <c r="AJ578" s="150"/>
      <c r="AK578" s="150"/>
      <c r="AL578" s="150"/>
      <c r="AM578" s="150"/>
      <c r="AN578" s="150"/>
      <c r="AO578" s="150"/>
      <c r="AP578" s="150"/>
      <c r="AQ578" s="150"/>
      <c r="AR578" s="150"/>
      <c r="AS578" s="150"/>
      <c r="AT578" s="150"/>
      <c r="AU578" s="150"/>
      <c r="AV578" s="150"/>
      <c r="AW578" s="150"/>
      <c r="AX578" s="150"/>
      <c r="AY578" s="150"/>
      <c r="AZ578" s="150"/>
      <c r="BA578" s="150"/>
      <c r="BB578" s="150"/>
      <c r="BC578" s="150"/>
      <c r="BD578" s="150"/>
      <c r="BE578" s="150"/>
      <c r="BF578" s="150"/>
      <c r="BG578" s="150"/>
      <c r="BH578" s="150"/>
    </row>
    <row r="579" spans="1:60" x14ac:dyDescent="0.2">
      <c r="A579" s="163" t="s">
        <v>211</v>
      </c>
      <c r="B579" s="164" t="s">
        <v>95</v>
      </c>
      <c r="C579" s="184" t="s">
        <v>96</v>
      </c>
      <c r="D579" s="165"/>
      <c r="E579" s="166"/>
      <c r="F579" s="167"/>
      <c r="G579" s="167">
        <f>SUMIF(AG580:AG622,"&lt;&gt;NOR",G580:G622)</f>
        <v>0</v>
      </c>
      <c r="H579" s="167"/>
      <c r="I579" s="167">
        <f>SUM(I580:I622)</f>
        <v>0</v>
      </c>
      <c r="J579" s="167"/>
      <c r="K579" s="167">
        <f>SUM(K580:K622)</f>
        <v>0</v>
      </c>
      <c r="L579" s="167"/>
      <c r="M579" s="167">
        <f>SUM(M580:M622)</f>
        <v>0</v>
      </c>
      <c r="N579" s="167"/>
      <c r="O579" s="167">
        <f>SUM(O580:O622)</f>
        <v>0</v>
      </c>
      <c r="P579" s="167"/>
      <c r="Q579" s="167">
        <f>SUM(Q580:Q622)</f>
        <v>0</v>
      </c>
      <c r="R579" s="167"/>
      <c r="S579" s="167"/>
      <c r="T579" s="168"/>
      <c r="U579" s="162"/>
      <c r="V579" s="162">
        <f>SUM(V580:V622)</f>
        <v>0</v>
      </c>
      <c r="W579" s="162"/>
      <c r="AG579" t="s">
        <v>212</v>
      </c>
    </row>
    <row r="580" spans="1:60" ht="22.5" outlineLevel="1" x14ac:dyDescent="0.2">
      <c r="A580" s="169">
        <v>127</v>
      </c>
      <c r="B580" s="170" t="s">
        <v>846</v>
      </c>
      <c r="C580" s="186" t="s">
        <v>847</v>
      </c>
      <c r="D580" s="171" t="s">
        <v>298</v>
      </c>
      <c r="E580" s="172">
        <v>39</v>
      </c>
      <c r="F580" s="173"/>
      <c r="G580" s="174">
        <f>ROUND(E580*F580,2)</f>
        <v>0</v>
      </c>
      <c r="H580" s="173"/>
      <c r="I580" s="174">
        <f>ROUND(E580*H580,2)</f>
        <v>0</v>
      </c>
      <c r="J580" s="173"/>
      <c r="K580" s="174">
        <f>ROUND(E580*J580,2)</f>
        <v>0</v>
      </c>
      <c r="L580" s="174">
        <v>21</v>
      </c>
      <c r="M580" s="174">
        <f>G580*(1+L580/100)</f>
        <v>0</v>
      </c>
      <c r="N580" s="174">
        <v>0</v>
      </c>
      <c r="O580" s="174">
        <f>ROUND(E580*N580,2)</f>
        <v>0</v>
      </c>
      <c r="P580" s="174">
        <v>0</v>
      </c>
      <c r="Q580" s="174">
        <f>ROUND(E580*P580,2)</f>
        <v>0</v>
      </c>
      <c r="R580" s="174"/>
      <c r="S580" s="174" t="s">
        <v>217</v>
      </c>
      <c r="T580" s="175" t="s">
        <v>218</v>
      </c>
      <c r="U580" s="160">
        <v>0</v>
      </c>
      <c r="V580" s="160">
        <f>ROUND(E580*U580,2)</f>
        <v>0</v>
      </c>
      <c r="W580" s="160"/>
      <c r="X580" s="150"/>
      <c r="Y580" s="150"/>
      <c r="Z580" s="150"/>
      <c r="AA580" s="150"/>
      <c r="AB580" s="150"/>
      <c r="AC580" s="150"/>
      <c r="AD580" s="150"/>
      <c r="AE580" s="150"/>
      <c r="AF580" s="150"/>
      <c r="AG580" s="150" t="s">
        <v>262</v>
      </c>
      <c r="AH580" s="150"/>
      <c r="AI580" s="150"/>
      <c r="AJ580" s="150"/>
      <c r="AK580" s="150"/>
      <c r="AL580" s="150"/>
      <c r="AM580" s="150"/>
      <c r="AN580" s="150"/>
      <c r="AO580" s="150"/>
      <c r="AP580" s="150"/>
      <c r="AQ580" s="150"/>
      <c r="AR580" s="150"/>
      <c r="AS580" s="150"/>
      <c r="AT580" s="150"/>
      <c r="AU580" s="150"/>
      <c r="AV580" s="150"/>
      <c r="AW580" s="150"/>
      <c r="AX580" s="150"/>
      <c r="AY580" s="150"/>
      <c r="AZ580" s="150"/>
      <c r="BA580" s="150"/>
      <c r="BB580" s="150"/>
      <c r="BC580" s="150"/>
      <c r="BD580" s="150"/>
      <c r="BE580" s="150"/>
      <c r="BF580" s="150"/>
      <c r="BG580" s="150"/>
      <c r="BH580" s="150"/>
    </row>
    <row r="581" spans="1:60" outlineLevel="1" x14ac:dyDescent="0.2">
      <c r="A581" s="157"/>
      <c r="B581" s="158"/>
      <c r="C581" s="201" t="s">
        <v>848</v>
      </c>
      <c r="D581" s="190"/>
      <c r="E581" s="191">
        <v>6</v>
      </c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50"/>
      <c r="Y581" s="150"/>
      <c r="Z581" s="150"/>
      <c r="AA581" s="150"/>
      <c r="AB581" s="150"/>
      <c r="AC581" s="150"/>
      <c r="AD581" s="150"/>
      <c r="AE581" s="150"/>
      <c r="AF581" s="150"/>
      <c r="AG581" s="150" t="s">
        <v>264</v>
      </c>
      <c r="AH581" s="150">
        <v>0</v>
      </c>
      <c r="AI581" s="150"/>
      <c r="AJ581" s="150"/>
      <c r="AK581" s="150"/>
      <c r="AL581" s="150"/>
      <c r="AM581" s="150"/>
      <c r="AN581" s="150"/>
      <c r="AO581" s="150"/>
      <c r="AP581" s="150"/>
      <c r="AQ581" s="150"/>
      <c r="AR581" s="150"/>
      <c r="AS581" s="150"/>
      <c r="AT581" s="150"/>
      <c r="AU581" s="150"/>
      <c r="AV581" s="150"/>
      <c r="AW581" s="150"/>
      <c r="AX581" s="150"/>
      <c r="AY581" s="150"/>
      <c r="AZ581" s="150"/>
      <c r="BA581" s="150"/>
      <c r="BB581" s="150"/>
      <c r="BC581" s="150"/>
      <c r="BD581" s="150"/>
      <c r="BE581" s="150"/>
      <c r="BF581" s="150"/>
      <c r="BG581" s="150"/>
      <c r="BH581" s="150"/>
    </row>
    <row r="582" spans="1:60" outlineLevel="1" x14ac:dyDescent="0.2">
      <c r="A582" s="157"/>
      <c r="B582" s="158"/>
      <c r="C582" s="201" t="s">
        <v>849</v>
      </c>
      <c r="D582" s="190"/>
      <c r="E582" s="191">
        <v>33</v>
      </c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50"/>
      <c r="Y582" s="150"/>
      <c r="Z582" s="150"/>
      <c r="AA582" s="150"/>
      <c r="AB582" s="150"/>
      <c r="AC582" s="150"/>
      <c r="AD582" s="150"/>
      <c r="AE582" s="150"/>
      <c r="AF582" s="150"/>
      <c r="AG582" s="150" t="s">
        <v>264</v>
      </c>
      <c r="AH582" s="150">
        <v>0</v>
      </c>
      <c r="AI582" s="150"/>
      <c r="AJ582" s="150"/>
      <c r="AK582" s="150"/>
      <c r="AL582" s="150"/>
      <c r="AM582" s="150"/>
      <c r="AN582" s="150"/>
      <c r="AO582" s="150"/>
      <c r="AP582" s="150"/>
      <c r="AQ582" s="150"/>
      <c r="AR582" s="150"/>
      <c r="AS582" s="150"/>
      <c r="AT582" s="150"/>
      <c r="AU582" s="150"/>
      <c r="AV582" s="150"/>
      <c r="AW582" s="150"/>
      <c r="AX582" s="150"/>
      <c r="AY582" s="150"/>
      <c r="AZ582" s="150"/>
      <c r="BA582" s="150"/>
      <c r="BB582" s="150"/>
      <c r="BC582" s="150"/>
      <c r="BD582" s="150"/>
      <c r="BE582" s="150"/>
      <c r="BF582" s="150"/>
      <c r="BG582" s="150"/>
      <c r="BH582" s="150"/>
    </row>
    <row r="583" spans="1:60" ht="22.5" outlineLevel="1" x14ac:dyDescent="0.2">
      <c r="A583" s="169">
        <v>128</v>
      </c>
      <c r="B583" s="170" t="s">
        <v>850</v>
      </c>
      <c r="C583" s="186" t="s">
        <v>851</v>
      </c>
      <c r="D583" s="171" t="s">
        <v>298</v>
      </c>
      <c r="E583" s="172">
        <v>5</v>
      </c>
      <c r="F583" s="173"/>
      <c r="G583" s="174">
        <f>ROUND(E583*F583,2)</f>
        <v>0</v>
      </c>
      <c r="H583" s="173"/>
      <c r="I583" s="174">
        <f>ROUND(E583*H583,2)</f>
        <v>0</v>
      </c>
      <c r="J583" s="173"/>
      <c r="K583" s="174">
        <f>ROUND(E583*J583,2)</f>
        <v>0</v>
      </c>
      <c r="L583" s="174">
        <v>21</v>
      </c>
      <c r="M583" s="174">
        <f>G583*(1+L583/100)</f>
        <v>0</v>
      </c>
      <c r="N583" s="174">
        <v>0</v>
      </c>
      <c r="O583" s="174">
        <f>ROUND(E583*N583,2)</f>
        <v>0</v>
      </c>
      <c r="P583" s="174">
        <v>0</v>
      </c>
      <c r="Q583" s="174">
        <f>ROUND(E583*P583,2)</f>
        <v>0</v>
      </c>
      <c r="R583" s="174"/>
      <c r="S583" s="174" t="s">
        <v>217</v>
      </c>
      <c r="T583" s="175" t="s">
        <v>218</v>
      </c>
      <c r="U583" s="160">
        <v>0</v>
      </c>
      <c r="V583" s="160">
        <f>ROUND(E583*U583,2)</f>
        <v>0</v>
      </c>
      <c r="W583" s="160"/>
      <c r="X583" s="150"/>
      <c r="Y583" s="150"/>
      <c r="Z583" s="150"/>
      <c r="AA583" s="150"/>
      <c r="AB583" s="150"/>
      <c r="AC583" s="150"/>
      <c r="AD583" s="150"/>
      <c r="AE583" s="150"/>
      <c r="AF583" s="150"/>
      <c r="AG583" s="150" t="s">
        <v>262</v>
      </c>
      <c r="AH583" s="150"/>
      <c r="AI583" s="150"/>
      <c r="AJ583" s="150"/>
      <c r="AK583" s="150"/>
      <c r="AL583" s="150"/>
      <c r="AM583" s="150"/>
      <c r="AN583" s="150"/>
      <c r="AO583" s="150"/>
      <c r="AP583" s="150"/>
      <c r="AQ583" s="150"/>
      <c r="AR583" s="150"/>
      <c r="AS583" s="150"/>
      <c r="AT583" s="150"/>
      <c r="AU583" s="150"/>
      <c r="AV583" s="150"/>
      <c r="AW583" s="150"/>
      <c r="AX583" s="150"/>
      <c r="AY583" s="150"/>
      <c r="AZ583" s="150"/>
      <c r="BA583" s="150"/>
      <c r="BB583" s="150"/>
      <c r="BC583" s="150"/>
      <c r="BD583" s="150"/>
      <c r="BE583" s="150"/>
      <c r="BF583" s="150"/>
      <c r="BG583" s="150"/>
      <c r="BH583" s="150"/>
    </row>
    <row r="584" spans="1:60" outlineLevel="1" x14ac:dyDescent="0.2">
      <c r="A584" s="157"/>
      <c r="B584" s="158"/>
      <c r="C584" s="201" t="s">
        <v>852</v>
      </c>
      <c r="D584" s="190"/>
      <c r="E584" s="191">
        <v>2</v>
      </c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50"/>
      <c r="Y584" s="150"/>
      <c r="Z584" s="150"/>
      <c r="AA584" s="150"/>
      <c r="AB584" s="150"/>
      <c r="AC584" s="150"/>
      <c r="AD584" s="150"/>
      <c r="AE584" s="150"/>
      <c r="AF584" s="150"/>
      <c r="AG584" s="150" t="s">
        <v>264</v>
      </c>
      <c r="AH584" s="150">
        <v>0</v>
      </c>
      <c r="AI584" s="150"/>
      <c r="AJ584" s="150"/>
      <c r="AK584" s="150"/>
      <c r="AL584" s="150"/>
      <c r="AM584" s="150"/>
      <c r="AN584" s="150"/>
      <c r="AO584" s="150"/>
      <c r="AP584" s="150"/>
      <c r="AQ584" s="150"/>
      <c r="AR584" s="150"/>
      <c r="AS584" s="150"/>
      <c r="AT584" s="150"/>
      <c r="AU584" s="150"/>
      <c r="AV584" s="150"/>
      <c r="AW584" s="150"/>
      <c r="AX584" s="150"/>
      <c r="AY584" s="150"/>
      <c r="AZ584" s="150"/>
      <c r="BA584" s="150"/>
      <c r="BB584" s="150"/>
      <c r="BC584" s="150"/>
      <c r="BD584" s="150"/>
      <c r="BE584" s="150"/>
      <c r="BF584" s="150"/>
      <c r="BG584" s="150"/>
      <c r="BH584" s="150"/>
    </row>
    <row r="585" spans="1:60" outlineLevel="1" x14ac:dyDescent="0.2">
      <c r="A585" s="157"/>
      <c r="B585" s="158"/>
      <c r="C585" s="201" t="s">
        <v>853</v>
      </c>
      <c r="D585" s="190"/>
      <c r="E585" s="191">
        <v>3</v>
      </c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50"/>
      <c r="Y585" s="150"/>
      <c r="Z585" s="150"/>
      <c r="AA585" s="150"/>
      <c r="AB585" s="150"/>
      <c r="AC585" s="150"/>
      <c r="AD585" s="150"/>
      <c r="AE585" s="150"/>
      <c r="AF585" s="150"/>
      <c r="AG585" s="150" t="s">
        <v>264</v>
      </c>
      <c r="AH585" s="150">
        <v>0</v>
      </c>
      <c r="AI585" s="150"/>
      <c r="AJ585" s="150"/>
      <c r="AK585" s="150"/>
      <c r="AL585" s="150"/>
      <c r="AM585" s="150"/>
      <c r="AN585" s="150"/>
      <c r="AO585" s="150"/>
      <c r="AP585" s="150"/>
      <c r="AQ585" s="150"/>
      <c r="AR585" s="150"/>
      <c r="AS585" s="150"/>
      <c r="AT585" s="150"/>
      <c r="AU585" s="150"/>
      <c r="AV585" s="150"/>
      <c r="AW585" s="150"/>
      <c r="AX585" s="150"/>
      <c r="AY585" s="150"/>
      <c r="AZ585" s="150"/>
      <c r="BA585" s="150"/>
      <c r="BB585" s="150"/>
      <c r="BC585" s="150"/>
      <c r="BD585" s="150"/>
      <c r="BE585" s="150"/>
      <c r="BF585" s="150"/>
      <c r="BG585" s="150"/>
      <c r="BH585" s="150"/>
    </row>
    <row r="586" spans="1:60" ht="22.5" outlineLevel="1" x14ac:dyDescent="0.2">
      <c r="A586" s="169">
        <v>129</v>
      </c>
      <c r="B586" s="170" t="s">
        <v>854</v>
      </c>
      <c r="C586" s="186" t="s">
        <v>855</v>
      </c>
      <c r="D586" s="171" t="s">
        <v>291</v>
      </c>
      <c r="E586" s="172">
        <v>6.3</v>
      </c>
      <c r="F586" s="173"/>
      <c r="G586" s="174">
        <f>ROUND(E586*F586,2)</f>
        <v>0</v>
      </c>
      <c r="H586" s="173"/>
      <c r="I586" s="174">
        <f>ROUND(E586*H586,2)</f>
        <v>0</v>
      </c>
      <c r="J586" s="173"/>
      <c r="K586" s="174">
        <f>ROUND(E586*J586,2)</f>
        <v>0</v>
      </c>
      <c r="L586" s="174">
        <v>21</v>
      </c>
      <c r="M586" s="174">
        <f>G586*(1+L586/100)</f>
        <v>0</v>
      </c>
      <c r="N586" s="174">
        <v>0</v>
      </c>
      <c r="O586" s="174">
        <f>ROUND(E586*N586,2)</f>
        <v>0</v>
      </c>
      <c r="P586" s="174">
        <v>0</v>
      </c>
      <c r="Q586" s="174">
        <f>ROUND(E586*P586,2)</f>
        <v>0</v>
      </c>
      <c r="R586" s="174"/>
      <c r="S586" s="174" t="s">
        <v>217</v>
      </c>
      <c r="T586" s="175" t="s">
        <v>218</v>
      </c>
      <c r="U586" s="160">
        <v>0</v>
      </c>
      <c r="V586" s="160">
        <f>ROUND(E586*U586,2)</f>
        <v>0</v>
      </c>
      <c r="W586" s="160"/>
      <c r="X586" s="150"/>
      <c r="Y586" s="150"/>
      <c r="Z586" s="150"/>
      <c r="AA586" s="150"/>
      <c r="AB586" s="150"/>
      <c r="AC586" s="150"/>
      <c r="AD586" s="150"/>
      <c r="AE586" s="150"/>
      <c r="AF586" s="150"/>
      <c r="AG586" s="150" t="s">
        <v>262</v>
      </c>
      <c r="AH586" s="150"/>
      <c r="AI586" s="150"/>
      <c r="AJ586" s="150"/>
      <c r="AK586" s="150"/>
      <c r="AL586" s="150"/>
      <c r="AM586" s="150"/>
      <c r="AN586" s="150"/>
      <c r="AO586" s="150"/>
      <c r="AP586" s="150"/>
      <c r="AQ586" s="150"/>
      <c r="AR586" s="150"/>
      <c r="AS586" s="150"/>
      <c r="AT586" s="150"/>
      <c r="AU586" s="150"/>
      <c r="AV586" s="150"/>
      <c r="AW586" s="150"/>
      <c r="AX586" s="150"/>
      <c r="AY586" s="150"/>
      <c r="AZ586" s="150"/>
      <c r="BA586" s="150"/>
      <c r="BB586" s="150"/>
      <c r="BC586" s="150"/>
      <c r="BD586" s="150"/>
      <c r="BE586" s="150"/>
      <c r="BF586" s="150"/>
      <c r="BG586" s="150"/>
      <c r="BH586" s="150"/>
    </row>
    <row r="587" spans="1:60" outlineLevel="1" x14ac:dyDescent="0.2">
      <c r="A587" s="157"/>
      <c r="B587" s="158"/>
      <c r="C587" s="201" t="s">
        <v>856</v>
      </c>
      <c r="D587" s="190"/>
      <c r="E587" s="191">
        <v>6.3</v>
      </c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50"/>
      <c r="Y587" s="150"/>
      <c r="Z587" s="150"/>
      <c r="AA587" s="150"/>
      <c r="AB587" s="150"/>
      <c r="AC587" s="150"/>
      <c r="AD587" s="150"/>
      <c r="AE587" s="150"/>
      <c r="AF587" s="150"/>
      <c r="AG587" s="150" t="s">
        <v>264</v>
      </c>
      <c r="AH587" s="150">
        <v>0</v>
      </c>
      <c r="AI587" s="150"/>
      <c r="AJ587" s="150"/>
      <c r="AK587" s="150"/>
      <c r="AL587" s="150"/>
      <c r="AM587" s="150"/>
      <c r="AN587" s="150"/>
      <c r="AO587" s="150"/>
      <c r="AP587" s="150"/>
      <c r="AQ587" s="150"/>
      <c r="AR587" s="150"/>
      <c r="AS587" s="150"/>
      <c r="AT587" s="150"/>
      <c r="AU587" s="150"/>
      <c r="AV587" s="150"/>
      <c r="AW587" s="150"/>
      <c r="AX587" s="150"/>
      <c r="AY587" s="150"/>
      <c r="AZ587" s="150"/>
      <c r="BA587" s="150"/>
      <c r="BB587" s="150"/>
      <c r="BC587" s="150"/>
      <c r="BD587" s="150"/>
      <c r="BE587" s="150"/>
      <c r="BF587" s="150"/>
      <c r="BG587" s="150"/>
      <c r="BH587" s="150"/>
    </row>
    <row r="588" spans="1:60" ht="22.5" outlineLevel="1" x14ac:dyDescent="0.2">
      <c r="A588" s="169">
        <v>130</v>
      </c>
      <c r="B588" s="170" t="s">
        <v>857</v>
      </c>
      <c r="C588" s="186" t="s">
        <v>858</v>
      </c>
      <c r="D588" s="171" t="s">
        <v>291</v>
      </c>
      <c r="E588" s="172">
        <v>51.9</v>
      </c>
      <c r="F588" s="173"/>
      <c r="G588" s="174">
        <f>ROUND(E588*F588,2)</f>
        <v>0</v>
      </c>
      <c r="H588" s="173"/>
      <c r="I588" s="174">
        <f>ROUND(E588*H588,2)</f>
        <v>0</v>
      </c>
      <c r="J588" s="173"/>
      <c r="K588" s="174">
        <f>ROUND(E588*J588,2)</f>
        <v>0</v>
      </c>
      <c r="L588" s="174">
        <v>21</v>
      </c>
      <c r="M588" s="174">
        <f>G588*(1+L588/100)</f>
        <v>0</v>
      </c>
      <c r="N588" s="174">
        <v>0</v>
      </c>
      <c r="O588" s="174">
        <f>ROUND(E588*N588,2)</f>
        <v>0</v>
      </c>
      <c r="P588" s="174">
        <v>0</v>
      </c>
      <c r="Q588" s="174">
        <f>ROUND(E588*P588,2)</f>
        <v>0</v>
      </c>
      <c r="R588" s="174"/>
      <c r="S588" s="174" t="s">
        <v>217</v>
      </c>
      <c r="T588" s="175" t="s">
        <v>218</v>
      </c>
      <c r="U588" s="160">
        <v>0</v>
      </c>
      <c r="V588" s="160">
        <f>ROUND(E588*U588,2)</f>
        <v>0</v>
      </c>
      <c r="W588" s="160"/>
      <c r="X588" s="150"/>
      <c r="Y588" s="150"/>
      <c r="Z588" s="150"/>
      <c r="AA588" s="150"/>
      <c r="AB588" s="150"/>
      <c r="AC588" s="150"/>
      <c r="AD588" s="150"/>
      <c r="AE588" s="150"/>
      <c r="AF588" s="150"/>
      <c r="AG588" s="150" t="s">
        <v>262</v>
      </c>
      <c r="AH588" s="150"/>
      <c r="AI588" s="150"/>
      <c r="AJ588" s="150"/>
      <c r="AK588" s="150"/>
      <c r="AL588" s="150"/>
      <c r="AM588" s="150"/>
      <c r="AN588" s="150"/>
      <c r="AO588" s="150"/>
      <c r="AP588" s="150"/>
      <c r="AQ588" s="150"/>
      <c r="AR588" s="150"/>
      <c r="AS588" s="150"/>
      <c r="AT588" s="150"/>
      <c r="AU588" s="150"/>
      <c r="AV588" s="150"/>
      <c r="AW588" s="150"/>
      <c r="AX588" s="150"/>
      <c r="AY588" s="150"/>
      <c r="AZ588" s="150"/>
      <c r="BA588" s="150"/>
      <c r="BB588" s="150"/>
      <c r="BC588" s="150"/>
      <c r="BD588" s="150"/>
      <c r="BE588" s="150"/>
      <c r="BF588" s="150"/>
      <c r="BG588" s="150"/>
      <c r="BH588" s="150"/>
    </row>
    <row r="589" spans="1:60" outlineLevel="1" x14ac:dyDescent="0.2">
      <c r="A589" s="157"/>
      <c r="B589" s="158"/>
      <c r="C589" s="201" t="s">
        <v>859</v>
      </c>
      <c r="D589" s="190"/>
      <c r="E589" s="191">
        <v>51.9</v>
      </c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50"/>
      <c r="Y589" s="150"/>
      <c r="Z589" s="150"/>
      <c r="AA589" s="150"/>
      <c r="AB589" s="150"/>
      <c r="AC589" s="150"/>
      <c r="AD589" s="150"/>
      <c r="AE589" s="150"/>
      <c r="AF589" s="150"/>
      <c r="AG589" s="150" t="s">
        <v>264</v>
      </c>
      <c r="AH589" s="150">
        <v>0</v>
      </c>
      <c r="AI589" s="150"/>
      <c r="AJ589" s="150"/>
      <c r="AK589" s="150"/>
      <c r="AL589" s="150"/>
      <c r="AM589" s="150"/>
      <c r="AN589" s="150"/>
      <c r="AO589" s="150"/>
      <c r="AP589" s="150"/>
      <c r="AQ589" s="150"/>
      <c r="AR589" s="150"/>
      <c r="AS589" s="150"/>
      <c r="AT589" s="150"/>
      <c r="AU589" s="150"/>
      <c r="AV589" s="150"/>
      <c r="AW589" s="150"/>
      <c r="AX589" s="150"/>
      <c r="AY589" s="150"/>
      <c r="AZ589" s="150"/>
      <c r="BA589" s="150"/>
      <c r="BB589" s="150"/>
      <c r="BC589" s="150"/>
      <c r="BD589" s="150"/>
      <c r="BE589" s="150"/>
      <c r="BF589" s="150"/>
      <c r="BG589" s="150"/>
      <c r="BH589" s="150"/>
    </row>
    <row r="590" spans="1:60" ht="33.75" outlineLevel="1" x14ac:dyDescent="0.2">
      <c r="A590" s="169">
        <v>131</v>
      </c>
      <c r="B590" s="170" t="s">
        <v>860</v>
      </c>
      <c r="C590" s="186" t="s">
        <v>861</v>
      </c>
      <c r="D590" s="171" t="s">
        <v>298</v>
      </c>
      <c r="E590" s="172">
        <v>20</v>
      </c>
      <c r="F590" s="173"/>
      <c r="G590" s="174">
        <f>ROUND(E590*F590,2)</f>
        <v>0</v>
      </c>
      <c r="H590" s="173"/>
      <c r="I590" s="174">
        <f>ROUND(E590*H590,2)</f>
        <v>0</v>
      </c>
      <c r="J590" s="173"/>
      <c r="K590" s="174">
        <f>ROUND(E590*J590,2)</f>
        <v>0</v>
      </c>
      <c r="L590" s="174">
        <v>21</v>
      </c>
      <c r="M590" s="174">
        <f>G590*(1+L590/100)</f>
        <v>0</v>
      </c>
      <c r="N590" s="174">
        <v>0</v>
      </c>
      <c r="O590" s="174">
        <f>ROUND(E590*N590,2)</f>
        <v>0</v>
      </c>
      <c r="P590" s="174">
        <v>0</v>
      </c>
      <c r="Q590" s="174">
        <f>ROUND(E590*P590,2)</f>
        <v>0</v>
      </c>
      <c r="R590" s="174" t="s">
        <v>216</v>
      </c>
      <c r="S590" s="174" t="s">
        <v>217</v>
      </c>
      <c r="T590" s="175" t="s">
        <v>218</v>
      </c>
      <c r="U590" s="160">
        <v>0</v>
      </c>
      <c r="V590" s="160">
        <f>ROUND(E590*U590,2)</f>
        <v>0</v>
      </c>
      <c r="W590" s="160"/>
      <c r="X590" s="150"/>
      <c r="Y590" s="150"/>
      <c r="Z590" s="150"/>
      <c r="AA590" s="150"/>
      <c r="AB590" s="150"/>
      <c r="AC590" s="150"/>
      <c r="AD590" s="150"/>
      <c r="AE590" s="150"/>
      <c r="AF590" s="150"/>
      <c r="AG590" s="150" t="s">
        <v>219</v>
      </c>
      <c r="AH590" s="150"/>
      <c r="AI590" s="150"/>
      <c r="AJ590" s="150"/>
      <c r="AK590" s="150"/>
      <c r="AL590" s="150"/>
      <c r="AM590" s="150"/>
      <c r="AN590" s="150"/>
      <c r="AO590" s="150"/>
      <c r="AP590" s="150"/>
      <c r="AQ590" s="150"/>
      <c r="AR590" s="150"/>
      <c r="AS590" s="150"/>
      <c r="AT590" s="150"/>
      <c r="AU590" s="150"/>
      <c r="AV590" s="150"/>
      <c r="AW590" s="150"/>
      <c r="AX590" s="150"/>
      <c r="AY590" s="150"/>
      <c r="AZ590" s="150"/>
      <c r="BA590" s="150"/>
      <c r="BB590" s="150"/>
      <c r="BC590" s="150"/>
      <c r="BD590" s="150"/>
      <c r="BE590" s="150"/>
      <c r="BF590" s="150"/>
      <c r="BG590" s="150"/>
      <c r="BH590" s="150"/>
    </row>
    <row r="591" spans="1:60" outlineLevel="1" x14ac:dyDescent="0.2">
      <c r="A591" s="157"/>
      <c r="B591" s="158"/>
      <c r="C591" s="201" t="s">
        <v>862</v>
      </c>
      <c r="D591" s="190"/>
      <c r="E591" s="191">
        <v>6</v>
      </c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50"/>
      <c r="Y591" s="150"/>
      <c r="Z591" s="150"/>
      <c r="AA591" s="150"/>
      <c r="AB591" s="150"/>
      <c r="AC591" s="150"/>
      <c r="AD591" s="150"/>
      <c r="AE591" s="150"/>
      <c r="AF591" s="150"/>
      <c r="AG591" s="150" t="s">
        <v>264</v>
      </c>
      <c r="AH591" s="150">
        <v>0</v>
      </c>
      <c r="AI591" s="150"/>
      <c r="AJ591" s="150"/>
      <c r="AK591" s="150"/>
      <c r="AL591" s="150"/>
      <c r="AM591" s="150"/>
      <c r="AN591" s="150"/>
      <c r="AO591" s="150"/>
      <c r="AP591" s="150"/>
      <c r="AQ591" s="150"/>
      <c r="AR591" s="150"/>
      <c r="AS591" s="150"/>
      <c r="AT591" s="150"/>
      <c r="AU591" s="150"/>
      <c r="AV591" s="150"/>
      <c r="AW591" s="150"/>
      <c r="AX591" s="150"/>
      <c r="AY591" s="150"/>
      <c r="AZ591" s="150"/>
      <c r="BA591" s="150"/>
      <c r="BB591" s="150"/>
      <c r="BC591" s="150"/>
      <c r="BD591" s="150"/>
      <c r="BE591" s="150"/>
      <c r="BF591" s="150"/>
      <c r="BG591" s="150"/>
      <c r="BH591" s="150"/>
    </row>
    <row r="592" spans="1:60" outlineLevel="1" x14ac:dyDescent="0.2">
      <c r="A592" s="157"/>
      <c r="B592" s="158"/>
      <c r="C592" s="201" t="s">
        <v>863</v>
      </c>
      <c r="D592" s="190"/>
      <c r="E592" s="191">
        <v>14</v>
      </c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50"/>
      <c r="Y592" s="150"/>
      <c r="Z592" s="150"/>
      <c r="AA592" s="150"/>
      <c r="AB592" s="150"/>
      <c r="AC592" s="150"/>
      <c r="AD592" s="150"/>
      <c r="AE592" s="150"/>
      <c r="AF592" s="150"/>
      <c r="AG592" s="150" t="s">
        <v>264</v>
      </c>
      <c r="AH592" s="150">
        <v>0</v>
      </c>
      <c r="AI592" s="150"/>
      <c r="AJ592" s="150"/>
      <c r="AK592" s="150"/>
      <c r="AL592" s="150"/>
      <c r="AM592" s="150"/>
      <c r="AN592" s="150"/>
      <c r="AO592" s="150"/>
      <c r="AP592" s="150"/>
      <c r="AQ592" s="150"/>
      <c r="AR592" s="150"/>
      <c r="AS592" s="150"/>
      <c r="AT592" s="150"/>
      <c r="AU592" s="150"/>
      <c r="AV592" s="150"/>
      <c r="AW592" s="150"/>
      <c r="AX592" s="150"/>
      <c r="AY592" s="150"/>
      <c r="AZ592" s="150"/>
      <c r="BA592" s="150"/>
      <c r="BB592" s="150"/>
      <c r="BC592" s="150"/>
      <c r="BD592" s="150"/>
      <c r="BE592" s="150"/>
      <c r="BF592" s="150"/>
      <c r="BG592" s="150"/>
      <c r="BH592" s="150"/>
    </row>
    <row r="593" spans="1:60" ht="33.75" outlineLevel="1" x14ac:dyDescent="0.2">
      <c r="A593" s="169">
        <v>132</v>
      </c>
      <c r="B593" s="170" t="s">
        <v>864</v>
      </c>
      <c r="C593" s="186" t="s">
        <v>865</v>
      </c>
      <c r="D593" s="171" t="s">
        <v>298</v>
      </c>
      <c r="E593" s="172">
        <v>2</v>
      </c>
      <c r="F593" s="173"/>
      <c r="G593" s="174">
        <f>ROUND(E593*F593,2)</f>
        <v>0</v>
      </c>
      <c r="H593" s="173"/>
      <c r="I593" s="174">
        <f>ROUND(E593*H593,2)</f>
        <v>0</v>
      </c>
      <c r="J593" s="173"/>
      <c r="K593" s="174">
        <f>ROUND(E593*J593,2)</f>
        <v>0</v>
      </c>
      <c r="L593" s="174">
        <v>21</v>
      </c>
      <c r="M593" s="174">
        <f>G593*(1+L593/100)</f>
        <v>0</v>
      </c>
      <c r="N593" s="174">
        <v>0</v>
      </c>
      <c r="O593" s="174">
        <f>ROUND(E593*N593,2)</f>
        <v>0</v>
      </c>
      <c r="P593" s="174">
        <v>0</v>
      </c>
      <c r="Q593" s="174">
        <f>ROUND(E593*P593,2)</f>
        <v>0</v>
      </c>
      <c r="R593" s="174" t="s">
        <v>216</v>
      </c>
      <c r="S593" s="174" t="s">
        <v>217</v>
      </c>
      <c r="T593" s="175" t="s">
        <v>218</v>
      </c>
      <c r="U593" s="160">
        <v>0</v>
      </c>
      <c r="V593" s="160">
        <f>ROUND(E593*U593,2)</f>
        <v>0</v>
      </c>
      <c r="W593" s="160"/>
      <c r="X593" s="150"/>
      <c r="Y593" s="150"/>
      <c r="Z593" s="150"/>
      <c r="AA593" s="150"/>
      <c r="AB593" s="150"/>
      <c r="AC593" s="150"/>
      <c r="AD593" s="150"/>
      <c r="AE593" s="150"/>
      <c r="AF593" s="150"/>
      <c r="AG593" s="150" t="s">
        <v>219</v>
      </c>
      <c r="AH593" s="150"/>
      <c r="AI593" s="150"/>
      <c r="AJ593" s="150"/>
      <c r="AK593" s="150"/>
      <c r="AL593" s="150"/>
      <c r="AM593" s="150"/>
      <c r="AN593" s="150"/>
      <c r="AO593" s="150"/>
      <c r="AP593" s="150"/>
      <c r="AQ593" s="150"/>
      <c r="AR593" s="150"/>
      <c r="AS593" s="150"/>
      <c r="AT593" s="150"/>
      <c r="AU593" s="150"/>
      <c r="AV593" s="150"/>
      <c r="AW593" s="150"/>
      <c r="AX593" s="150"/>
      <c r="AY593" s="150"/>
      <c r="AZ593" s="150"/>
      <c r="BA593" s="150"/>
      <c r="BB593" s="150"/>
      <c r="BC593" s="150"/>
      <c r="BD593" s="150"/>
      <c r="BE593" s="150"/>
      <c r="BF593" s="150"/>
      <c r="BG593" s="150"/>
      <c r="BH593" s="150"/>
    </row>
    <row r="594" spans="1:60" outlineLevel="1" x14ac:dyDescent="0.2">
      <c r="A594" s="157"/>
      <c r="B594" s="158"/>
      <c r="C594" s="201" t="s">
        <v>866</v>
      </c>
      <c r="D594" s="190"/>
      <c r="E594" s="191">
        <v>2</v>
      </c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50"/>
      <c r="Y594" s="150"/>
      <c r="Z594" s="150"/>
      <c r="AA594" s="150"/>
      <c r="AB594" s="150"/>
      <c r="AC594" s="150"/>
      <c r="AD594" s="150"/>
      <c r="AE594" s="150"/>
      <c r="AF594" s="150"/>
      <c r="AG594" s="150" t="s">
        <v>264</v>
      </c>
      <c r="AH594" s="150">
        <v>0</v>
      </c>
      <c r="AI594" s="150"/>
      <c r="AJ594" s="150"/>
      <c r="AK594" s="150"/>
      <c r="AL594" s="150"/>
      <c r="AM594" s="150"/>
      <c r="AN594" s="150"/>
      <c r="AO594" s="150"/>
      <c r="AP594" s="150"/>
      <c r="AQ594" s="150"/>
      <c r="AR594" s="150"/>
      <c r="AS594" s="150"/>
      <c r="AT594" s="150"/>
      <c r="AU594" s="150"/>
      <c r="AV594" s="150"/>
      <c r="AW594" s="150"/>
      <c r="AX594" s="150"/>
      <c r="AY594" s="150"/>
      <c r="AZ594" s="150"/>
      <c r="BA594" s="150"/>
      <c r="BB594" s="150"/>
      <c r="BC594" s="150"/>
      <c r="BD594" s="150"/>
      <c r="BE594" s="150"/>
      <c r="BF594" s="150"/>
      <c r="BG594" s="150"/>
      <c r="BH594" s="150"/>
    </row>
    <row r="595" spans="1:60" ht="33.75" outlineLevel="1" x14ac:dyDescent="0.2">
      <c r="A595" s="169">
        <v>133</v>
      </c>
      <c r="B595" s="170" t="s">
        <v>867</v>
      </c>
      <c r="C595" s="186" t="s">
        <v>868</v>
      </c>
      <c r="D595" s="171" t="s">
        <v>298</v>
      </c>
      <c r="E595" s="172">
        <v>7</v>
      </c>
      <c r="F595" s="173"/>
      <c r="G595" s="174">
        <f>ROUND(E595*F595,2)</f>
        <v>0</v>
      </c>
      <c r="H595" s="173"/>
      <c r="I595" s="174">
        <f>ROUND(E595*H595,2)</f>
        <v>0</v>
      </c>
      <c r="J595" s="173"/>
      <c r="K595" s="174">
        <f>ROUND(E595*J595,2)</f>
        <v>0</v>
      </c>
      <c r="L595" s="174">
        <v>21</v>
      </c>
      <c r="M595" s="174">
        <f>G595*(1+L595/100)</f>
        <v>0</v>
      </c>
      <c r="N595" s="174">
        <v>0</v>
      </c>
      <c r="O595" s="174">
        <f>ROUND(E595*N595,2)</f>
        <v>0</v>
      </c>
      <c r="P595" s="174">
        <v>0</v>
      </c>
      <c r="Q595" s="174">
        <f>ROUND(E595*P595,2)</f>
        <v>0</v>
      </c>
      <c r="R595" s="174" t="s">
        <v>216</v>
      </c>
      <c r="S595" s="174" t="s">
        <v>217</v>
      </c>
      <c r="T595" s="175" t="s">
        <v>218</v>
      </c>
      <c r="U595" s="160">
        <v>0</v>
      </c>
      <c r="V595" s="160">
        <f>ROUND(E595*U595,2)</f>
        <v>0</v>
      </c>
      <c r="W595" s="160"/>
      <c r="X595" s="150"/>
      <c r="Y595" s="150"/>
      <c r="Z595" s="150"/>
      <c r="AA595" s="150"/>
      <c r="AB595" s="150"/>
      <c r="AC595" s="150"/>
      <c r="AD595" s="150"/>
      <c r="AE595" s="150"/>
      <c r="AF595" s="150"/>
      <c r="AG595" s="150" t="s">
        <v>219</v>
      </c>
      <c r="AH595" s="150"/>
      <c r="AI595" s="150"/>
      <c r="AJ595" s="150"/>
      <c r="AK595" s="150"/>
      <c r="AL595" s="150"/>
      <c r="AM595" s="150"/>
      <c r="AN595" s="150"/>
      <c r="AO595" s="150"/>
      <c r="AP595" s="150"/>
      <c r="AQ595" s="150"/>
      <c r="AR595" s="150"/>
      <c r="AS595" s="150"/>
      <c r="AT595" s="150"/>
      <c r="AU595" s="150"/>
      <c r="AV595" s="150"/>
      <c r="AW595" s="150"/>
      <c r="AX595" s="150"/>
      <c r="AY595" s="150"/>
      <c r="AZ595" s="150"/>
      <c r="BA595" s="150"/>
      <c r="BB595" s="150"/>
      <c r="BC595" s="150"/>
      <c r="BD595" s="150"/>
      <c r="BE595" s="150"/>
      <c r="BF595" s="150"/>
      <c r="BG595" s="150"/>
      <c r="BH595" s="150"/>
    </row>
    <row r="596" spans="1:60" outlineLevel="1" x14ac:dyDescent="0.2">
      <c r="A596" s="157"/>
      <c r="B596" s="158"/>
      <c r="C596" s="201" t="s">
        <v>869</v>
      </c>
      <c r="D596" s="190"/>
      <c r="E596" s="191">
        <v>1</v>
      </c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50"/>
      <c r="Y596" s="150"/>
      <c r="Z596" s="150"/>
      <c r="AA596" s="150"/>
      <c r="AB596" s="150"/>
      <c r="AC596" s="150"/>
      <c r="AD596" s="150"/>
      <c r="AE596" s="150"/>
      <c r="AF596" s="150"/>
      <c r="AG596" s="150" t="s">
        <v>264</v>
      </c>
      <c r="AH596" s="150">
        <v>0</v>
      </c>
      <c r="AI596" s="150"/>
      <c r="AJ596" s="150"/>
      <c r="AK596" s="150"/>
      <c r="AL596" s="150"/>
      <c r="AM596" s="150"/>
      <c r="AN596" s="150"/>
      <c r="AO596" s="150"/>
      <c r="AP596" s="150"/>
      <c r="AQ596" s="150"/>
      <c r="AR596" s="150"/>
      <c r="AS596" s="150"/>
      <c r="AT596" s="150"/>
      <c r="AU596" s="150"/>
      <c r="AV596" s="150"/>
      <c r="AW596" s="150"/>
      <c r="AX596" s="150"/>
      <c r="AY596" s="150"/>
      <c r="AZ596" s="150"/>
      <c r="BA596" s="150"/>
      <c r="BB596" s="150"/>
      <c r="BC596" s="150"/>
      <c r="BD596" s="150"/>
      <c r="BE596" s="150"/>
      <c r="BF596" s="150"/>
      <c r="BG596" s="150"/>
      <c r="BH596" s="150"/>
    </row>
    <row r="597" spans="1:60" outlineLevel="1" x14ac:dyDescent="0.2">
      <c r="A597" s="157"/>
      <c r="B597" s="158"/>
      <c r="C597" s="201" t="s">
        <v>870</v>
      </c>
      <c r="D597" s="190"/>
      <c r="E597" s="191">
        <v>3</v>
      </c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50"/>
      <c r="Y597" s="150"/>
      <c r="Z597" s="150"/>
      <c r="AA597" s="150"/>
      <c r="AB597" s="150"/>
      <c r="AC597" s="150"/>
      <c r="AD597" s="150"/>
      <c r="AE597" s="150"/>
      <c r="AF597" s="150"/>
      <c r="AG597" s="150" t="s">
        <v>264</v>
      </c>
      <c r="AH597" s="150">
        <v>0</v>
      </c>
      <c r="AI597" s="150"/>
      <c r="AJ597" s="150"/>
      <c r="AK597" s="150"/>
      <c r="AL597" s="150"/>
      <c r="AM597" s="150"/>
      <c r="AN597" s="150"/>
      <c r="AO597" s="150"/>
      <c r="AP597" s="150"/>
      <c r="AQ597" s="150"/>
      <c r="AR597" s="150"/>
      <c r="AS597" s="150"/>
      <c r="AT597" s="150"/>
      <c r="AU597" s="150"/>
      <c r="AV597" s="150"/>
      <c r="AW597" s="150"/>
      <c r="AX597" s="150"/>
      <c r="AY597" s="150"/>
      <c r="AZ597" s="150"/>
      <c r="BA597" s="150"/>
      <c r="BB597" s="150"/>
      <c r="BC597" s="150"/>
      <c r="BD597" s="150"/>
      <c r="BE597" s="150"/>
      <c r="BF597" s="150"/>
      <c r="BG597" s="150"/>
      <c r="BH597" s="150"/>
    </row>
    <row r="598" spans="1:60" outlineLevel="1" x14ac:dyDescent="0.2">
      <c r="A598" s="157"/>
      <c r="B598" s="158"/>
      <c r="C598" s="201" t="s">
        <v>871</v>
      </c>
      <c r="D598" s="190"/>
      <c r="E598" s="191">
        <v>3</v>
      </c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50"/>
      <c r="Y598" s="150"/>
      <c r="Z598" s="150"/>
      <c r="AA598" s="150"/>
      <c r="AB598" s="150"/>
      <c r="AC598" s="150"/>
      <c r="AD598" s="150"/>
      <c r="AE598" s="150"/>
      <c r="AF598" s="150"/>
      <c r="AG598" s="150" t="s">
        <v>264</v>
      </c>
      <c r="AH598" s="150">
        <v>0</v>
      </c>
      <c r="AI598" s="150"/>
      <c r="AJ598" s="150"/>
      <c r="AK598" s="150"/>
      <c r="AL598" s="150"/>
      <c r="AM598" s="150"/>
      <c r="AN598" s="150"/>
      <c r="AO598" s="150"/>
      <c r="AP598" s="150"/>
      <c r="AQ598" s="150"/>
      <c r="AR598" s="150"/>
      <c r="AS598" s="150"/>
      <c r="AT598" s="150"/>
      <c r="AU598" s="150"/>
      <c r="AV598" s="150"/>
      <c r="AW598" s="150"/>
      <c r="AX598" s="150"/>
      <c r="AY598" s="150"/>
      <c r="AZ598" s="150"/>
      <c r="BA598" s="150"/>
      <c r="BB598" s="150"/>
      <c r="BC598" s="150"/>
      <c r="BD598" s="150"/>
      <c r="BE598" s="150"/>
      <c r="BF598" s="150"/>
      <c r="BG598" s="150"/>
      <c r="BH598" s="150"/>
    </row>
    <row r="599" spans="1:60" ht="22.5" outlineLevel="1" x14ac:dyDescent="0.2">
      <c r="A599" s="169">
        <v>134</v>
      </c>
      <c r="B599" s="170" t="s">
        <v>872</v>
      </c>
      <c r="C599" s="186" t="s">
        <v>873</v>
      </c>
      <c r="D599" s="171" t="s">
        <v>298</v>
      </c>
      <c r="E599" s="172">
        <v>1</v>
      </c>
      <c r="F599" s="173"/>
      <c r="G599" s="174">
        <f>ROUND(E599*F599,2)</f>
        <v>0</v>
      </c>
      <c r="H599" s="173"/>
      <c r="I599" s="174">
        <f>ROUND(E599*H599,2)</f>
        <v>0</v>
      </c>
      <c r="J599" s="173"/>
      <c r="K599" s="174">
        <f>ROUND(E599*J599,2)</f>
        <v>0</v>
      </c>
      <c r="L599" s="174">
        <v>21</v>
      </c>
      <c r="M599" s="174">
        <f>G599*(1+L599/100)</f>
        <v>0</v>
      </c>
      <c r="N599" s="174">
        <v>0</v>
      </c>
      <c r="O599" s="174">
        <f>ROUND(E599*N599,2)</f>
        <v>0</v>
      </c>
      <c r="P599" s="174">
        <v>0</v>
      </c>
      <c r="Q599" s="174">
        <f>ROUND(E599*P599,2)</f>
        <v>0</v>
      </c>
      <c r="R599" s="174"/>
      <c r="S599" s="174" t="s">
        <v>240</v>
      </c>
      <c r="T599" s="175" t="s">
        <v>218</v>
      </c>
      <c r="U599" s="160">
        <v>0</v>
      </c>
      <c r="V599" s="160">
        <f>ROUND(E599*U599,2)</f>
        <v>0</v>
      </c>
      <c r="W599" s="160"/>
      <c r="X599" s="150"/>
      <c r="Y599" s="150"/>
      <c r="Z599" s="150"/>
      <c r="AA599" s="150"/>
      <c r="AB599" s="150"/>
      <c r="AC599" s="150"/>
      <c r="AD599" s="150"/>
      <c r="AE599" s="150"/>
      <c r="AF599" s="150"/>
      <c r="AG599" s="150" t="s">
        <v>818</v>
      </c>
      <c r="AH599" s="150"/>
      <c r="AI599" s="150"/>
      <c r="AJ599" s="150"/>
      <c r="AK599" s="150"/>
      <c r="AL599" s="150"/>
      <c r="AM599" s="150"/>
      <c r="AN599" s="150"/>
      <c r="AO599" s="150"/>
      <c r="AP599" s="150"/>
      <c r="AQ599" s="150"/>
      <c r="AR599" s="150"/>
      <c r="AS599" s="150"/>
      <c r="AT599" s="150"/>
      <c r="AU599" s="150"/>
      <c r="AV599" s="150"/>
      <c r="AW599" s="150"/>
      <c r="AX599" s="150"/>
      <c r="AY599" s="150"/>
      <c r="AZ599" s="150"/>
      <c r="BA599" s="150"/>
      <c r="BB599" s="150"/>
      <c r="BC599" s="150"/>
      <c r="BD599" s="150"/>
      <c r="BE599" s="150"/>
      <c r="BF599" s="150"/>
      <c r="BG599" s="150"/>
      <c r="BH599" s="150"/>
    </row>
    <row r="600" spans="1:60" outlineLevel="1" x14ac:dyDescent="0.2">
      <c r="A600" s="157"/>
      <c r="B600" s="158"/>
      <c r="C600" s="201" t="s">
        <v>874</v>
      </c>
      <c r="D600" s="190"/>
      <c r="E600" s="191">
        <v>1</v>
      </c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50"/>
      <c r="Y600" s="150"/>
      <c r="Z600" s="150"/>
      <c r="AA600" s="150"/>
      <c r="AB600" s="150"/>
      <c r="AC600" s="150"/>
      <c r="AD600" s="150"/>
      <c r="AE600" s="150"/>
      <c r="AF600" s="150"/>
      <c r="AG600" s="150" t="s">
        <v>264</v>
      </c>
      <c r="AH600" s="150">
        <v>0</v>
      </c>
      <c r="AI600" s="150"/>
      <c r="AJ600" s="150"/>
      <c r="AK600" s="150"/>
      <c r="AL600" s="150"/>
      <c r="AM600" s="150"/>
      <c r="AN600" s="150"/>
      <c r="AO600" s="150"/>
      <c r="AP600" s="150"/>
      <c r="AQ600" s="150"/>
      <c r="AR600" s="150"/>
      <c r="AS600" s="150"/>
      <c r="AT600" s="150"/>
      <c r="AU600" s="150"/>
      <c r="AV600" s="150"/>
      <c r="AW600" s="150"/>
      <c r="AX600" s="150"/>
      <c r="AY600" s="150"/>
      <c r="AZ600" s="150"/>
      <c r="BA600" s="150"/>
      <c r="BB600" s="150"/>
      <c r="BC600" s="150"/>
      <c r="BD600" s="150"/>
      <c r="BE600" s="150"/>
      <c r="BF600" s="150"/>
      <c r="BG600" s="150"/>
      <c r="BH600" s="150"/>
    </row>
    <row r="601" spans="1:60" ht="22.5" outlineLevel="1" x14ac:dyDescent="0.2">
      <c r="A601" s="169">
        <v>135</v>
      </c>
      <c r="B601" s="170" t="s">
        <v>875</v>
      </c>
      <c r="C601" s="186" t="s">
        <v>876</v>
      </c>
      <c r="D601" s="171" t="s">
        <v>298</v>
      </c>
      <c r="E601" s="172">
        <v>1</v>
      </c>
      <c r="F601" s="173"/>
      <c r="G601" s="174">
        <f>ROUND(E601*F601,2)</f>
        <v>0</v>
      </c>
      <c r="H601" s="173"/>
      <c r="I601" s="174">
        <f>ROUND(E601*H601,2)</f>
        <v>0</v>
      </c>
      <c r="J601" s="173"/>
      <c r="K601" s="174">
        <f>ROUND(E601*J601,2)</f>
        <v>0</v>
      </c>
      <c r="L601" s="174">
        <v>21</v>
      </c>
      <c r="M601" s="174">
        <f>G601*(1+L601/100)</f>
        <v>0</v>
      </c>
      <c r="N601" s="174">
        <v>0</v>
      </c>
      <c r="O601" s="174">
        <f>ROUND(E601*N601,2)</f>
        <v>0</v>
      </c>
      <c r="P601" s="174">
        <v>0</v>
      </c>
      <c r="Q601" s="174">
        <f>ROUND(E601*P601,2)</f>
        <v>0</v>
      </c>
      <c r="R601" s="174"/>
      <c r="S601" s="174" t="s">
        <v>240</v>
      </c>
      <c r="T601" s="175" t="s">
        <v>218</v>
      </c>
      <c r="U601" s="160">
        <v>0</v>
      </c>
      <c r="V601" s="160">
        <f>ROUND(E601*U601,2)</f>
        <v>0</v>
      </c>
      <c r="W601" s="160"/>
      <c r="X601" s="150"/>
      <c r="Y601" s="150"/>
      <c r="Z601" s="150"/>
      <c r="AA601" s="150"/>
      <c r="AB601" s="150"/>
      <c r="AC601" s="150"/>
      <c r="AD601" s="150"/>
      <c r="AE601" s="150"/>
      <c r="AF601" s="150"/>
      <c r="AG601" s="150" t="s">
        <v>818</v>
      </c>
      <c r="AH601" s="150"/>
      <c r="AI601" s="150"/>
      <c r="AJ601" s="150"/>
      <c r="AK601" s="150"/>
      <c r="AL601" s="150"/>
      <c r="AM601" s="150"/>
      <c r="AN601" s="150"/>
      <c r="AO601" s="150"/>
      <c r="AP601" s="150"/>
      <c r="AQ601" s="150"/>
      <c r="AR601" s="150"/>
      <c r="AS601" s="150"/>
      <c r="AT601" s="150"/>
      <c r="AU601" s="150"/>
      <c r="AV601" s="150"/>
      <c r="AW601" s="150"/>
      <c r="AX601" s="150"/>
      <c r="AY601" s="150"/>
      <c r="AZ601" s="150"/>
      <c r="BA601" s="150"/>
      <c r="BB601" s="150"/>
      <c r="BC601" s="150"/>
      <c r="BD601" s="150"/>
      <c r="BE601" s="150"/>
      <c r="BF601" s="150"/>
      <c r="BG601" s="150"/>
      <c r="BH601" s="150"/>
    </row>
    <row r="602" spans="1:60" outlineLevel="1" x14ac:dyDescent="0.2">
      <c r="A602" s="157"/>
      <c r="B602" s="158"/>
      <c r="C602" s="201" t="s">
        <v>874</v>
      </c>
      <c r="D602" s="190"/>
      <c r="E602" s="191">
        <v>1</v>
      </c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50"/>
      <c r="Y602" s="150"/>
      <c r="Z602" s="150"/>
      <c r="AA602" s="150"/>
      <c r="AB602" s="150"/>
      <c r="AC602" s="150"/>
      <c r="AD602" s="150"/>
      <c r="AE602" s="150"/>
      <c r="AF602" s="150"/>
      <c r="AG602" s="150" t="s">
        <v>264</v>
      </c>
      <c r="AH602" s="150">
        <v>0</v>
      </c>
      <c r="AI602" s="150"/>
      <c r="AJ602" s="150"/>
      <c r="AK602" s="150"/>
      <c r="AL602" s="150"/>
      <c r="AM602" s="150"/>
      <c r="AN602" s="150"/>
      <c r="AO602" s="150"/>
      <c r="AP602" s="150"/>
      <c r="AQ602" s="150"/>
      <c r="AR602" s="150"/>
      <c r="AS602" s="150"/>
      <c r="AT602" s="150"/>
      <c r="AU602" s="150"/>
      <c r="AV602" s="150"/>
      <c r="AW602" s="150"/>
      <c r="AX602" s="150"/>
      <c r="AY602" s="150"/>
      <c r="AZ602" s="150"/>
      <c r="BA602" s="150"/>
      <c r="BB602" s="150"/>
      <c r="BC602" s="150"/>
      <c r="BD602" s="150"/>
      <c r="BE602" s="150"/>
      <c r="BF602" s="150"/>
      <c r="BG602" s="150"/>
      <c r="BH602" s="150"/>
    </row>
    <row r="603" spans="1:60" ht="22.5" outlineLevel="1" x14ac:dyDescent="0.2">
      <c r="A603" s="169">
        <v>136</v>
      </c>
      <c r="B603" s="170" t="s">
        <v>877</v>
      </c>
      <c r="C603" s="186" t="s">
        <v>878</v>
      </c>
      <c r="D603" s="171" t="s">
        <v>298</v>
      </c>
      <c r="E603" s="172">
        <v>2</v>
      </c>
      <c r="F603" s="173"/>
      <c r="G603" s="174">
        <f>ROUND(E603*F603,2)</f>
        <v>0</v>
      </c>
      <c r="H603" s="173"/>
      <c r="I603" s="174">
        <f>ROUND(E603*H603,2)</f>
        <v>0</v>
      </c>
      <c r="J603" s="173"/>
      <c r="K603" s="174">
        <f>ROUND(E603*J603,2)</f>
        <v>0</v>
      </c>
      <c r="L603" s="174">
        <v>21</v>
      </c>
      <c r="M603" s="174">
        <f>G603*(1+L603/100)</f>
        <v>0</v>
      </c>
      <c r="N603" s="174">
        <v>0</v>
      </c>
      <c r="O603" s="174">
        <f>ROUND(E603*N603,2)</f>
        <v>0</v>
      </c>
      <c r="P603" s="174">
        <v>0</v>
      </c>
      <c r="Q603" s="174">
        <f>ROUND(E603*P603,2)</f>
        <v>0</v>
      </c>
      <c r="R603" s="174"/>
      <c r="S603" s="174" t="s">
        <v>240</v>
      </c>
      <c r="T603" s="175" t="s">
        <v>218</v>
      </c>
      <c r="U603" s="160">
        <v>0</v>
      </c>
      <c r="V603" s="160">
        <f>ROUND(E603*U603,2)</f>
        <v>0</v>
      </c>
      <c r="W603" s="160"/>
      <c r="X603" s="150"/>
      <c r="Y603" s="150"/>
      <c r="Z603" s="150"/>
      <c r="AA603" s="150"/>
      <c r="AB603" s="150"/>
      <c r="AC603" s="150"/>
      <c r="AD603" s="150"/>
      <c r="AE603" s="150"/>
      <c r="AF603" s="150"/>
      <c r="AG603" s="150" t="s">
        <v>818</v>
      </c>
      <c r="AH603" s="150"/>
      <c r="AI603" s="150"/>
      <c r="AJ603" s="150"/>
      <c r="AK603" s="150"/>
      <c r="AL603" s="150"/>
      <c r="AM603" s="150"/>
      <c r="AN603" s="150"/>
      <c r="AO603" s="150"/>
      <c r="AP603" s="150"/>
      <c r="AQ603" s="150"/>
      <c r="AR603" s="150"/>
      <c r="AS603" s="150"/>
      <c r="AT603" s="150"/>
      <c r="AU603" s="150"/>
      <c r="AV603" s="150"/>
      <c r="AW603" s="150"/>
      <c r="AX603" s="150"/>
      <c r="AY603" s="150"/>
      <c r="AZ603" s="150"/>
      <c r="BA603" s="150"/>
      <c r="BB603" s="150"/>
      <c r="BC603" s="150"/>
      <c r="BD603" s="150"/>
      <c r="BE603" s="150"/>
      <c r="BF603" s="150"/>
      <c r="BG603" s="150"/>
      <c r="BH603" s="150"/>
    </row>
    <row r="604" spans="1:60" outlineLevel="1" x14ac:dyDescent="0.2">
      <c r="A604" s="157"/>
      <c r="B604" s="158"/>
      <c r="C604" s="201" t="s">
        <v>879</v>
      </c>
      <c r="D604" s="190"/>
      <c r="E604" s="191">
        <v>1</v>
      </c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50"/>
      <c r="Y604" s="150"/>
      <c r="Z604" s="150"/>
      <c r="AA604" s="150"/>
      <c r="AB604" s="150"/>
      <c r="AC604" s="150"/>
      <c r="AD604" s="150"/>
      <c r="AE604" s="150"/>
      <c r="AF604" s="150"/>
      <c r="AG604" s="150" t="s">
        <v>264</v>
      </c>
      <c r="AH604" s="150">
        <v>0</v>
      </c>
      <c r="AI604" s="150"/>
      <c r="AJ604" s="150"/>
      <c r="AK604" s="150"/>
      <c r="AL604" s="150"/>
      <c r="AM604" s="150"/>
      <c r="AN604" s="150"/>
      <c r="AO604" s="150"/>
      <c r="AP604" s="150"/>
      <c r="AQ604" s="150"/>
      <c r="AR604" s="150"/>
      <c r="AS604" s="150"/>
      <c r="AT604" s="150"/>
      <c r="AU604" s="150"/>
      <c r="AV604" s="150"/>
      <c r="AW604" s="150"/>
      <c r="AX604" s="150"/>
      <c r="AY604" s="150"/>
      <c r="AZ604" s="150"/>
      <c r="BA604" s="150"/>
      <c r="BB604" s="150"/>
      <c r="BC604" s="150"/>
      <c r="BD604" s="150"/>
      <c r="BE604" s="150"/>
      <c r="BF604" s="150"/>
      <c r="BG604" s="150"/>
      <c r="BH604" s="150"/>
    </row>
    <row r="605" spans="1:60" outlineLevel="1" x14ac:dyDescent="0.2">
      <c r="A605" s="157"/>
      <c r="B605" s="158"/>
      <c r="C605" s="201" t="s">
        <v>880</v>
      </c>
      <c r="D605" s="190"/>
      <c r="E605" s="191">
        <v>1</v>
      </c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50"/>
      <c r="Y605" s="150"/>
      <c r="Z605" s="150"/>
      <c r="AA605" s="150"/>
      <c r="AB605" s="150"/>
      <c r="AC605" s="150"/>
      <c r="AD605" s="150"/>
      <c r="AE605" s="150"/>
      <c r="AF605" s="150"/>
      <c r="AG605" s="150" t="s">
        <v>264</v>
      </c>
      <c r="AH605" s="150">
        <v>0</v>
      </c>
      <c r="AI605" s="150"/>
      <c r="AJ605" s="150"/>
      <c r="AK605" s="150"/>
      <c r="AL605" s="150"/>
      <c r="AM605" s="150"/>
      <c r="AN605" s="150"/>
      <c r="AO605" s="150"/>
      <c r="AP605" s="150"/>
      <c r="AQ605" s="150"/>
      <c r="AR605" s="150"/>
      <c r="AS605" s="150"/>
      <c r="AT605" s="150"/>
      <c r="AU605" s="150"/>
      <c r="AV605" s="150"/>
      <c r="AW605" s="150"/>
      <c r="AX605" s="150"/>
      <c r="AY605" s="150"/>
      <c r="AZ605" s="150"/>
      <c r="BA605" s="150"/>
      <c r="BB605" s="150"/>
      <c r="BC605" s="150"/>
      <c r="BD605" s="150"/>
      <c r="BE605" s="150"/>
      <c r="BF605" s="150"/>
      <c r="BG605" s="150"/>
      <c r="BH605" s="150"/>
    </row>
    <row r="606" spans="1:60" ht="22.5" outlineLevel="1" x14ac:dyDescent="0.2">
      <c r="A606" s="169">
        <v>137</v>
      </c>
      <c r="B606" s="170" t="s">
        <v>881</v>
      </c>
      <c r="C606" s="186" t="s">
        <v>882</v>
      </c>
      <c r="D606" s="171" t="s">
        <v>298</v>
      </c>
      <c r="E606" s="172">
        <v>1</v>
      </c>
      <c r="F606" s="173"/>
      <c r="G606" s="174">
        <f>ROUND(E606*F606,2)</f>
        <v>0</v>
      </c>
      <c r="H606" s="173"/>
      <c r="I606" s="174">
        <f>ROUND(E606*H606,2)</f>
        <v>0</v>
      </c>
      <c r="J606" s="173"/>
      <c r="K606" s="174">
        <f>ROUND(E606*J606,2)</f>
        <v>0</v>
      </c>
      <c r="L606" s="174">
        <v>21</v>
      </c>
      <c r="M606" s="174">
        <f>G606*(1+L606/100)</f>
        <v>0</v>
      </c>
      <c r="N606" s="174">
        <v>0</v>
      </c>
      <c r="O606" s="174">
        <f>ROUND(E606*N606,2)</f>
        <v>0</v>
      </c>
      <c r="P606" s="174">
        <v>0</v>
      </c>
      <c r="Q606" s="174">
        <f>ROUND(E606*P606,2)</f>
        <v>0</v>
      </c>
      <c r="R606" s="174"/>
      <c r="S606" s="174" t="s">
        <v>240</v>
      </c>
      <c r="T606" s="175" t="s">
        <v>218</v>
      </c>
      <c r="U606" s="160">
        <v>0</v>
      </c>
      <c r="V606" s="160">
        <f>ROUND(E606*U606,2)</f>
        <v>0</v>
      </c>
      <c r="W606" s="160"/>
      <c r="X606" s="150"/>
      <c r="Y606" s="150"/>
      <c r="Z606" s="150"/>
      <c r="AA606" s="150"/>
      <c r="AB606" s="150"/>
      <c r="AC606" s="150"/>
      <c r="AD606" s="150"/>
      <c r="AE606" s="150"/>
      <c r="AF606" s="150"/>
      <c r="AG606" s="150" t="s">
        <v>818</v>
      </c>
      <c r="AH606" s="150"/>
      <c r="AI606" s="150"/>
      <c r="AJ606" s="150"/>
      <c r="AK606" s="150"/>
      <c r="AL606" s="150"/>
      <c r="AM606" s="150"/>
      <c r="AN606" s="150"/>
      <c r="AO606" s="150"/>
      <c r="AP606" s="150"/>
      <c r="AQ606" s="150"/>
      <c r="AR606" s="150"/>
      <c r="AS606" s="150"/>
      <c r="AT606" s="150"/>
      <c r="AU606" s="150"/>
      <c r="AV606" s="150"/>
      <c r="AW606" s="150"/>
      <c r="AX606" s="150"/>
      <c r="AY606" s="150"/>
      <c r="AZ606" s="150"/>
      <c r="BA606" s="150"/>
      <c r="BB606" s="150"/>
      <c r="BC606" s="150"/>
      <c r="BD606" s="150"/>
      <c r="BE606" s="150"/>
      <c r="BF606" s="150"/>
      <c r="BG606" s="150"/>
      <c r="BH606" s="150"/>
    </row>
    <row r="607" spans="1:60" outlineLevel="1" x14ac:dyDescent="0.2">
      <c r="A607" s="157"/>
      <c r="B607" s="158"/>
      <c r="C607" s="201" t="s">
        <v>883</v>
      </c>
      <c r="D607" s="190"/>
      <c r="E607" s="191">
        <v>1</v>
      </c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50"/>
      <c r="Y607" s="150"/>
      <c r="Z607" s="150"/>
      <c r="AA607" s="150"/>
      <c r="AB607" s="150"/>
      <c r="AC607" s="150"/>
      <c r="AD607" s="150"/>
      <c r="AE607" s="150"/>
      <c r="AF607" s="150"/>
      <c r="AG607" s="150" t="s">
        <v>264</v>
      </c>
      <c r="AH607" s="150">
        <v>0</v>
      </c>
      <c r="AI607" s="150"/>
      <c r="AJ607" s="150"/>
      <c r="AK607" s="150"/>
      <c r="AL607" s="150"/>
      <c r="AM607" s="150"/>
      <c r="AN607" s="150"/>
      <c r="AO607" s="150"/>
      <c r="AP607" s="150"/>
      <c r="AQ607" s="150"/>
      <c r="AR607" s="150"/>
      <c r="AS607" s="150"/>
      <c r="AT607" s="150"/>
      <c r="AU607" s="150"/>
      <c r="AV607" s="150"/>
      <c r="AW607" s="150"/>
      <c r="AX607" s="150"/>
      <c r="AY607" s="150"/>
      <c r="AZ607" s="150"/>
      <c r="BA607" s="150"/>
      <c r="BB607" s="150"/>
      <c r="BC607" s="150"/>
      <c r="BD607" s="150"/>
      <c r="BE607" s="150"/>
      <c r="BF607" s="150"/>
      <c r="BG607" s="150"/>
      <c r="BH607" s="150"/>
    </row>
    <row r="608" spans="1:60" ht="22.5" outlineLevel="1" x14ac:dyDescent="0.2">
      <c r="A608" s="169">
        <v>138</v>
      </c>
      <c r="B608" s="170" t="s">
        <v>884</v>
      </c>
      <c r="C608" s="186" t="s">
        <v>885</v>
      </c>
      <c r="D608" s="171" t="s">
        <v>298</v>
      </c>
      <c r="E608" s="172">
        <v>2</v>
      </c>
      <c r="F608" s="173"/>
      <c r="G608" s="174">
        <f>ROUND(E608*F608,2)</f>
        <v>0</v>
      </c>
      <c r="H608" s="173"/>
      <c r="I608" s="174">
        <f>ROUND(E608*H608,2)</f>
        <v>0</v>
      </c>
      <c r="J608" s="173"/>
      <c r="K608" s="174">
        <f>ROUND(E608*J608,2)</f>
        <v>0</v>
      </c>
      <c r="L608" s="174">
        <v>21</v>
      </c>
      <c r="M608" s="174">
        <f>G608*(1+L608/100)</f>
        <v>0</v>
      </c>
      <c r="N608" s="174">
        <v>0</v>
      </c>
      <c r="O608" s="174">
        <f>ROUND(E608*N608,2)</f>
        <v>0</v>
      </c>
      <c r="P608" s="174">
        <v>0</v>
      </c>
      <c r="Q608" s="174">
        <f>ROUND(E608*P608,2)</f>
        <v>0</v>
      </c>
      <c r="R608" s="174"/>
      <c r="S608" s="174" t="s">
        <v>240</v>
      </c>
      <c r="T608" s="175" t="s">
        <v>218</v>
      </c>
      <c r="U608" s="160">
        <v>0</v>
      </c>
      <c r="V608" s="160">
        <f>ROUND(E608*U608,2)</f>
        <v>0</v>
      </c>
      <c r="W608" s="160"/>
      <c r="X608" s="150"/>
      <c r="Y608" s="150"/>
      <c r="Z608" s="150"/>
      <c r="AA608" s="150"/>
      <c r="AB608" s="150"/>
      <c r="AC608" s="150"/>
      <c r="AD608" s="150"/>
      <c r="AE608" s="150"/>
      <c r="AF608" s="150"/>
      <c r="AG608" s="150" t="s">
        <v>818</v>
      </c>
      <c r="AH608" s="150"/>
      <c r="AI608" s="150"/>
      <c r="AJ608" s="150"/>
      <c r="AK608" s="150"/>
      <c r="AL608" s="150"/>
      <c r="AM608" s="150"/>
      <c r="AN608" s="150"/>
      <c r="AO608" s="150"/>
      <c r="AP608" s="150"/>
      <c r="AQ608" s="150"/>
      <c r="AR608" s="150"/>
      <c r="AS608" s="150"/>
      <c r="AT608" s="150"/>
      <c r="AU608" s="150"/>
      <c r="AV608" s="150"/>
      <c r="AW608" s="150"/>
      <c r="AX608" s="150"/>
      <c r="AY608" s="150"/>
      <c r="AZ608" s="150"/>
      <c r="BA608" s="150"/>
      <c r="BB608" s="150"/>
      <c r="BC608" s="150"/>
      <c r="BD608" s="150"/>
      <c r="BE608" s="150"/>
      <c r="BF608" s="150"/>
      <c r="BG608" s="150"/>
      <c r="BH608" s="150"/>
    </row>
    <row r="609" spans="1:60" outlineLevel="1" x14ac:dyDescent="0.2">
      <c r="A609" s="157"/>
      <c r="B609" s="158"/>
      <c r="C609" s="201" t="s">
        <v>886</v>
      </c>
      <c r="D609" s="190"/>
      <c r="E609" s="191">
        <v>1</v>
      </c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50"/>
      <c r="Y609" s="150"/>
      <c r="Z609" s="150"/>
      <c r="AA609" s="150"/>
      <c r="AB609" s="150"/>
      <c r="AC609" s="150"/>
      <c r="AD609" s="150"/>
      <c r="AE609" s="150"/>
      <c r="AF609" s="150"/>
      <c r="AG609" s="150" t="s">
        <v>264</v>
      </c>
      <c r="AH609" s="150">
        <v>0</v>
      </c>
      <c r="AI609" s="150"/>
      <c r="AJ609" s="150"/>
      <c r="AK609" s="150"/>
      <c r="AL609" s="150"/>
      <c r="AM609" s="150"/>
      <c r="AN609" s="150"/>
      <c r="AO609" s="150"/>
      <c r="AP609" s="150"/>
      <c r="AQ609" s="150"/>
      <c r="AR609" s="150"/>
      <c r="AS609" s="150"/>
      <c r="AT609" s="150"/>
      <c r="AU609" s="150"/>
      <c r="AV609" s="150"/>
      <c r="AW609" s="150"/>
      <c r="AX609" s="150"/>
      <c r="AY609" s="150"/>
      <c r="AZ609" s="150"/>
      <c r="BA609" s="150"/>
      <c r="BB609" s="150"/>
      <c r="BC609" s="150"/>
      <c r="BD609" s="150"/>
      <c r="BE609" s="150"/>
      <c r="BF609" s="150"/>
      <c r="BG609" s="150"/>
      <c r="BH609" s="150"/>
    </row>
    <row r="610" spans="1:60" outlineLevel="1" x14ac:dyDescent="0.2">
      <c r="A610" s="157"/>
      <c r="B610" s="158"/>
      <c r="C610" s="201" t="s">
        <v>887</v>
      </c>
      <c r="D610" s="190"/>
      <c r="E610" s="191">
        <v>1</v>
      </c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50"/>
      <c r="Y610" s="150"/>
      <c r="Z610" s="150"/>
      <c r="AA610" s="150"/>
      <c r="AB610" s="150"/>
      <c r="AC610" s="150"/>
      <c r="AD610" s="150"/>
      <c r="AE610" s="150"/>
      <c r="AF610" s="150"/>
      <c r="AG610" s="150" t="s">
        <v>264</v>
      </c>
      <c r="AH610" s="150">
        <v>0</v>
      </c>
      <c r="AI610" s="150"/>
      <c r="AJ610" s="150"/>
      <c r="AK610" s="150"/>
      <c r="AL610" s="150"/>
      <c r="AM610" s="150"/>
      <c r="AN610" s="150"/>
      <c r="AO610" s="150"/>
      <c r="AP610" s="150"/>
      <c r="AQ610" s="150"/>
      <c r="AR610" s="150"/>
      <c r="AS610" s="150"/>
      <c r="AT610" s="150"/>
      <c r="AU610" s="150"/>
      <c r="AV610" s="150"/>
      <c r="AW610" s="150"/>
      <c r="AX610" s="150"/>
      <c r="AY610" s="150"/>
      <c r="AZ610" s="150"/>
      <c r="BA610" s="150"/>
      <c r="BB610" s="150"/>
      <c r="BC610" s="150"/>
      <c r="BD610" s="150"/>
      <c r="BE610" s="150"/>
      <c r="BF610" s="150"/>
      <c r="BG610" s="150"/>
      <c r="BH610" s="150"/>
    </row>
    <row r="611" spans="1:60" ht="22.5" outlineLevel="1" x14ac:dyDescent="0.2">
      <c r="A611" s="169">
        <v>139</v>
      </c>
      <c r="B611" s="170" t="s">
        <v>888</v>
      </c>
      <c r="C611" s="186" t="s">
        <v>889</v>
      </c>
      <c r="D611" s="171" t="s">
        <v>298</v>
      </c>
      <c r="E611" s="172">
        <v>1</v>
      </c>
      <c r="F611" s="173"/>
      <c r="G611" s="174">
        <f>ROUND(E611*F611,2)</f>
        <v>0</v>
      </c>
      <c r="H611" s="173"/>
      <c r="I611" s="174">
        <f>ROUND(E611*H611,2)</f>
        <v>0</v>
      </c>
      <c r="J611" s="173"/>
      <c r="K611" s="174">
        <f>ROUND(E611*J611,2)</f>
        <v>0</v>
      </c>
      <c r="L611" s="174">
        <v>21</v>
      </c>
      <c r="M611" s="174">
        <f>G611*(1+L611/100)</f>
        <v>0</v>
      </c>
      <c r="N611" s="174">
        <v>0</v>
      </c>
      <c r="O611" s="174">
        <f>ROUND(E611*N611,2)</f>
        <v>0</v>
      </c>
      <c r="P611" s="174">
        <v>0</v>
      </c>
      <c r="Q611" s="174">
        <f>ROUND(E611*P611,2)</f>
        <v>0</v>
      </c>
      <c r="R611" s="174"/>
      <c r="S611" s="174" t="s">
        <v>240</v>
      </c>
      <c r="T611" s="175" t="s">
        <v>218</v>
      </c>
      <c r="U611" s="160">
        <v>0</v>
      </c>
      <c r="V611" s="160">
        <f>ROUND(E611*U611,2)</f>
        <v>0</v>
      </c>
      <c r="W611" s="160"/>
      <c r="X611" s="150"/>
      <c r="Y611" s="150"/>
      <c r="Z611" s="150"/>
      <c r="AA611" s="150"/>
      <c r="AB611" s="150"/>
      <c r="AC611" s="150"/>
      <c r="AD611" s="150"/>
      <c r="AE611" s="150"/>
      <c r="AF611" s="150"/>
      <c r="AG611" s="150" t="s">
        <v>818</v>
      </c>
      <c r="AH611" s="150"/>
      <c r="AI611" s="150"/>
      <c r="AJ611" s="150"/>
      <c r="AK611" s="150"/>
      <c r="AL611" s="150"/>
      <c r="AM611" s="150"/>
      <c r="AN611" s="150"/>
      <c r="AO611" s="150"/>
      <c r="AP611" s="150"/>
      <c r="AQ611" s="150"/>
      <c r="AR611" s="150"/>
      <c r="AS611" s="150"/>
      <c r="AT611" s="150"/>
      <c r="AU611" s="150"/>
      <c r="AV611" s="150"/>
      <c r="AW611" s="150"/>
      <c r="AX611" s="150"/>
      <c r="AY611" s="150"/>
      <c r="AZ611" s="150"/>
      <c r="BA611" s="150"/>
      <c r="BB611" s="150"/>
      <c r="BC611" s="150"/>
      <c r="BD611" s="150"/>
      <c r="BE611" s="150"/>
      <c r="BF611" s="150"/>
      <c r="BG611" s="150"/>
      <c r="BH611" s="150"/>
    </row>
    <row r="612" spans="1:60" outlineLevel="1" x14ac:dyDescent="0.2">
      <c r="A612" s="157"/>
      <c r="B612" s="158"/>
      <c r="C612" s="201" t="s">
        <v>890</v>
      </c>
      <c r="D612" s="190"/>
      <c r="E612" s="191">
        <v>1</v>
      </c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50"/>
      <c r="Y612" s="150"/>
      <c r="Z612" s="150"/>
      <c r="AA612" s="150"/>
      <c r="AB612" s="150"/>
      <c r="AC612" s="150"/>
      <c r="AD612" s="150"/>
      <c r="AE612" s="150"/>
      <c r="AF612" s="150"/>
      <c r="AG612" s="150" t="s">
        <v>264</v>
      </c>
      <c r="AH612" s="150">
        <v>0</v>
      </c>
      <c r="AI612" s="150"/>
      <c r="AJ612" s="150"/>
      <c r="AK612" s="150"/>
      <c r="AL612" s="150"/>
      <c r="AM612" s="150"/>
      <c r="AN612" s="150"/>
      <c r="AO612" s="150"/>
      <c r="AP612" s="150"/>
      <c r="AQ612" s="150"/>
      <c r="AR612" s="150"/>
      <c r="AS612" s="150"/>
      <c r="AT612" s="150"/>
      <c r="AU612" s="150"/>
      <c r="AV612" s="150"/>
      <c r="AW612" s="150"/>
      <c r="AX612" s="150"/>
      <c r="AY612" s="150"/>
      <c r="AZ612" s="150"/>
      <c r="BA612" s="150"/>
      <c r="BB612" s="150"/>
      <c r="BC612" s="150"/>
      <c r="BD612" s="150"/>
      <c r="BE612" s="150"/>
      <c r="BF612" s="150"/>
      <c r="BG612" s="150"/>
      <c r="BH612" s="150"/>
    </row>
    <row r="613" spans="1:60" ht="33.75" outlineLevel="1" x14ac:dyDescent="0.2">
      <c r="A613" s="169">
        <v>140</v>
      </c>
      <c r="B613" s="170" t="s">
        <v>891</v>
      </c>
      <c r="C613" s="186" t="s">
        <v>892</v>
      </c>
      <c r="D613" s="171" t="s">
        <v>298</v>
      </c>
      <c r="E613" s="172">
        <v>2</v>
      </c>
      <c r="F613" s="173"/>
      <c r="G613" s="174">
        <f>ROUND(E613*F613,2)</f>
        <v>0</v>
      </c>
      <c r="H613" s="173"/>
      <c r="I613" s="174">
        <f>ROUND(E613*H613,2)</f>
        <v>0</v>
      </c>
      <c r="J613" s="173"/>
      <c r="K613" s="174">
        <f>ROUND(E613*J613,2)</f>
        <v>0</v>
      </c>
      <c r="L613" s="174">
        <v>21</v>
      </c>
      <c r="M613" s="174">
        <f>G613*(1+L613/100)</f>
        <v>0</v>
      </c>
      <c r="N613" s="174">
        <v>0</v>
      </c>
      <c r="O613" s="174">
        <f>ROUND(E613*N613,2)</f>
        <v>0</v>
      </c>
      <c r="P613" s="174">
        <v>0</v>
      </c>
      <c r="Q613" s="174">
        <f>ROUND(E613*P613,2)</f>
        <v>0</v>
      </c>
      <c r="R613" s="174" t="s">
        <v>216</v>
      </c>
      <c r="S613" s="174" t="s">
        <v>217</v>
      </c>
      <c r="T613" s="175" t="s">
        <v>218</v>
      </c>
      <c r="U613" s="160">
        <v>0</v>
      </c>
      <c r="V613" s="160">
        <f>ROUND(E613*U613,2)</f>
        <v>0</v>
      </c>
      <c r="W613" s="160"/>
      <c r="X613" s="150"/>
      <c r="Y613" s="150"/>
      <c r="Z613" s="150"/>
      <c r="AA613" s="150"/>
      <c r="AB613" s="150"/>
      <c r="AC613" s="150"/>
      <c r="AD613" s="150"/>
      <c r="AE613" s="150"/>
      <c r="AF613" s="150"/>
      <c r="AG613" s="150" t="s">
        <v>219</v>
      </c>
      <c r="AH613" s="150"/>
      <c r="AI613" s="150"/>
      <c r="AJ613" s="150"/>
      <c r="AK613" s="150"/>
      <c r="AL613" s="150"/>
      <c r="AM613" s="150"/>
      <c r="AN613" s="150"/>
      <c r="AO613" s="150"/>
      <c r="AP613" s="150"/>
      <c r="AQ613" s="150"/>
      <c r="AR613" s="150"/>
      <c r="AS613" s="150"/>
      <c r="AT613" s="150"/>
      <c r="AU613" s="150"/>
      <c r="AV613" s="150"/>
      <c r="AW613" s="150"/>
      <c r="AX613" s="150"/>
      <c r="AY613" s="150"/>
      <c r="AZ613" s="150"/>
      <c r="BA613" s="150"/>
      <c r="BB613" s="150"/>
      <c r="BC613" s="150"/>
      <c r="BD613" s="150"/>
      <c r="BE613" s="150"/>
      <c r="BF613" s="150"/>
      <c r="BG613" s="150"/>
      <c r="BH613" s="150"/>
    </row>
    <row r="614" spans="1:60" outlineLevel="1" x14ac:dyDescent="0.2">
      <c r="A614" s="157"/>
      <c r="B614" s="158"/>
      <c r="C614" s="201" t="s">
        <v>893</v>
      </c>
      <c r="D614" s="190"/>
      <c r="E614" s="191">
        <v>2</v>
      </c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50"/>
      <c r="Y614" s="150"/>
      <c r="Z614" s="150"/>
      <c r="AA614" s="150"/>
      <c r="AB614" s="150"/>
      <c r="AC614" s="150"/>
      <c r="AD614" s="150"/>
      <c r="AE614" s="150"/>
      <c r="AF614" s="150"/>
      <c r="AG614" s="150" t="s">
        <v>264</v>
      </c>
      <c r="AH614" s="150">
        <v>0</v>
      </c>
      <c r="AI614" s="150"/>
      <c r="AJ614" s="150"/>
      <c r="AK614" s="150"/>
      <c r="AL614" s="150"/>
      <c r="AM614" s="150"/>
      <c r="AN614" s="150"/>
      <c r="AO614" s="150"/>
      <c r="AP614" s="150"/>
      <c r="AQ614" s="150"/>
      <c r="AR614" s="150"/>
      <c r="AS614" s="150"/>
      <c r="AT614" s="150"/>
      <c r="AU614" s="150"/>
      <c r="AV614" s="150"/>
      <c r="AW614" s="150"/>
      <c r="AX614" s="150"/>
      <c r="AY614" s="150"/>
      <c r="AZ614" s="150"/>
      <c r="BA614" s="150"/>
      <c r="BB614" s="150"/>
      <c r="BC614" s="150"/>
      <c r="BD614" s="150"/>
      <c r="BE614" s="150"/>
      <c r="BF614" s="150"/>
      <c r="BG614" s="150"/>
      <c r="BH614" s="150"/>
    </row>
    <row r="615" spans="1:60" ht="22.5" outlineLevel="1" x14ac:dyDescent="0.2">
      <c r="A615" s="169">
        <v>141</v>
      </c>
      <c r="B615" s="170" t="s">
        <v>894</v>
      </c>
      <c r="C615" s="186" t="s">
        <v>895</v>
      </c>
      <c r="D615" s="171" t="s">
        <v>298</v>
      </c>
      <c r="E615" s="172">
        <v>1</v>
      </c>
      <c r="F615" s="173"/>
      <c r="G615" s="174">
        <f>ROUND(E615*F615,2)</f>
        <v>0</v>
      </c>
      <c r="H615" s="173"/>
      <c r="I615" s="174">
        <f>ROUND(E615*H615,2)</f>
        <v>0</v>
      </c>
      <c r="J615" s="173"/>
      <c r="K615" s="174">
        <f>ROUND(E615*J615,2)</f>
        <v>0</v>
      </c>
      <c r="L615" s="174">
        <v>21</v>
      </c>
      <c r="M615" s="174">
        <f>G615*(1+L615/100)</f>
        <v>0</v>
      </c>
      <c r="N615" s="174">
        <v>0</v>
      </c>
      <c r="O615" s="174">
        <f>ROUND(E615*N615,2)</f>
        <v>0</v>
      </c>
      <c r="P615" s="174">
        <v>0</v>
      </c>
      <c r="Q615" s="174">
        <f>ROUND(E615*P615,2)</f>
        <v>0</v>
      </c>
      <c r="R615" s="174"/>
      <c r="S615" s="174" t="s">
        <v>240</v>
      </c>
      <c r="T615" s="175" t="s">
        <v>218</v>
      </c>
      <c r="U615" s="160">
        <v>0</v>
      </c>
      <c r="V615" s="160">
        <f>ROUND(E615*U615,2)</f>
        <v>0</v>
      </c>
      <c r="W615" s="160"/>
      <c r="X615" s="150"/>
      <c r="Y615" s="150"/>
      <c r="Z615" s="150"/>
      <c r="AA615" s="150"/>
      <c r="AB615" s="150"/>
      <c r="AC615" s="150"/>
      <c r="AD615" s="150"/>
      <c r="AE615" s="150"/>
      <c r="AF615" s="150"/>
      <c r="AG615" s="150" t="s">
        <v>818</v>
      </c>
      <c r="AH615" s="150"/>
      <c r="AI615" s="150"/>
      <c r="AJ615" s="150"/>
      <c r="AK615" s="150"/>
      <c r="AL615" s="150"/>
      <c r="AM615" s="150"/>
      <c r="AN615" s="150"/>
      <c r="AO615" s="150"/>
      <c r="AP615" s="150"/>
      <c r="AQ615" s="150"/>
      <c r="AR615" s="150"/>
      <c r="AS615" s="150"/>
      <c r="AT615" s="150"/>
      <c r="AU615" s="150"/>
      <c r="AV615" s="150"/>
      <c r="AW615" s="150"/>
      <c r="AX615" s="150"/>
      <c r="AY615" s="150"/>
      <c r="AZ615" s="150"/>
      <c r="BA615" s="150"/>
      <c r="BB615" s="150"/>
      <c r="BC615" s="150"/>
      <c r="BD615" s="150"/>
      <c r="BE615" s="150"/>
      <c r="BF615" s="150"/>
      <c r="BG615" s="150"/>
      <c r="BH615" s="150"/>
    </row>
    <row r="616" spans="1:60" outlineLevel="1" x14ac:dyDescent="0.2">
      <c r="A616" s="157"/>
      <c r="B616" s="158"/>
      <c r="C616" s="201" t="s">
        <v>896</v>
      </c>
      <c r="D616" s="190"/>
      <c r="E616" s="191">
        <v>1</v>
      </c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50"/>
      <c r="Y616" s="150"/>
      <c r="Z616" s="150"/>
      <c r="AA616" s="150"/>
      <c r="AB616" s="150"/>
      <c r="AC616" s="150"/>
      <c r="AD616" s="150"/>
      <c r="AE616" s="150"/>
      <c r="AF616" s="150"/>
      <c r="AG616" s="150" t="s">
        <v>264</v>
      </c>
      <c r="AH616" s="150">
        <v>0</v>
      </c>
      <c r="AI616" s="150"/>
      <c r="AJ616" s="150"/>
      <c r="AK616" s="150"/>
      <c r="AL616" s="150"/>
      <c r="AM616" s="150"/>
      <c r="AN616" s="150"/>
      <c r="AO616" s="150"/>
      <c r="AP616" s="150"/>
      <c r="AQ616" s="150"/>
      <c r="AR616" s="150"/>
      <c r="AS616" s="150"/>
      <c r="AT616" s="150"/>
      <c r="AU616" s="150"/>
      <c r="AV616" s="150"/>
      <c r="AW616" s="150"/>
      <c r="AX616" s="150"/>
      <c r="AY616" s="150"/>
      <c r="AZ616" s="150"/>
      <c r="BA616" s="150"/>
      <c r="BB616" s="150"/>
      <c r="BC616" s="150"/>
      <c r="BD616" s="150"/>
      <c r="BE616" s="150"/>
      <c r="BF616" s="150"/>
      <c r="BG616" s="150"/>
      <c r="BH616" s="150"/>
    </row>
    <row r="617" spans="1:60" ht="22.5" outlineLevel="1" x14ac:dyDescent="0.2">
      <c r="A617" s="169">
        <v>142</v>
      </c>
      <c r="B617" s="170" t="s">
        <v>897</v>
      </c>
      <c r="C617" s="186" t="s">
        <v>898</v>
      </c>
      <c r="D617" s="171" t="s">
        <v>298</v>
      </c>
      <c r="E617" s="172">
        <v>2</v>
      </c>
      <c r="F617" s="173"/>
      <c r="G617" s="174">
        <f>ROUND(E617*F617,2)</f>
        <v>0</v>
      </c>
      <c r="H617" s="173"/>
      <c r="I617" s="174">
        <f>ROUND(E617*H617,2)</f>
        <v>0</v>
      </c>
      <c r="J617" s="173"/>
      <c r="K617" s="174">
        <f>ROUND(E617*J617,2)</f>
        <v>0</v>
      </c>
      <c r="L617" s="174">
        <v>21</v>
      </c>
      <c r="M617" s="174">
        <f>G617*(1+L617/100)</f>
        <v>0</v>
      </c>
      <c r="N617" s="174">
        <v>0</v>
      </c>
      <c r="O617" s="174">
        <f>ROUND(E617*N617,2)</f>
        <v>0</v>
      </c>
      <c r="P617" s="174">
        <v>0</v>
      </c>
      <c r="Q617" s="174">
        <f>ROUND(E617*P617,2)</f>
        <v>0</v>
      </c>
      <c r="R617" s="174"/>
      <c r="S617" s="174" t="s">
        <v>240</v>
      </c>
      <c r="T617" s="175" t="s">
        <v>218</v>
      </c>
      <c r="U617" s="160">
        <v>0</v>
      </c>
      <c r="V617" s="160">
        <f>ROUND(E617*U617,2)</f>
        <v>0</v>
      </c>
      <c r="W617" s="160"/>
      <c r="X617" s="150"/>
      <c r="Y617" s="150"/>
      <c r="Z617" s="150"/>
      <c r="AA617" s="150"/>
      <c r="AB617" s="150"/>
      <c r="AC617" s="150"/>
      <c r="AD617" s="150"/>
      <c r="AE617" s="150"/>
      <c r="AF617" s="150"/>
      <c r="AG617" s="150" t="s">
        <v>818</v>
      </c>
      <c r="AH617" s="150"/>
      <c r="AI617" s="150"/>
      <c r="AJ617" s="150"/>
      <c r="AK617" s="150"/>
      <c r="AL617" s="150"/>
      <c r="AM617" s="150"/>
      <c r="AN617" s="150"/>
      <c r="AO617" s="150"/>
      <c r="AP617" s="150"/>
      <c r="AQ617" s="150"/>
      <c r="AR617" s="150"/>
      <c r="AS617" s="150"/>
      <c r="AT617" s="150"/>
      <c r="AU617" s="150"/>
      <c r="AV617" s="150"/>
      <c r="AW617" s="150"/>
      <c r="AX617" s="150"/>
      <c r="AY617" s="150"/>
      <c r="AZ617" s="150"/>
      <c r="BA617" s="150"/>
      <c r="BB617" s="150"/>
      <c r="BC617" s="150"/>
      <c r="BD617" s="150"/>
      <c r="BE617" s="150"/>
      <c r="BF617" s="150"/>
      <c r="BG617" s="150"/>
      <c r="BH617" s="150"/>
    </row>
    <row r="618" spans="1:60" outlineLevel="1" x14ac:dyDescent="0.2">
      <c r="A618" s="157"/>
      <c r="B618" s="158"/>
      <c r="C618" s="201" t="s">
        <v>899</v>
      </c>
      <c r="D618" s="190"/>
      <c r="E618" s="191">
        <v>2</v>
      </c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50"/>
      <c r="Y618" s="150"/>
      <c r="Z618" s="150"/>
      <c r="AA618" s="150"/>
      <c r="AB618" s="150"/>
      <c r="AC618" s="150"/>
      <c r="AD618" s="150"/>
      <c r="AE618" s="150"/>
      <c r="AF618" s="150"/>
      <c r="AG618" s="150" t="s">
        <v>264</v>
      </c>
      <c r="AH618" s="150">
        <v>0</v>
      </c>
      <c r="AI618" s="150"/>
      <c r="AJ618" s="150"/>
      <c r="AK618" s="150"/>
      <c r="AL618" s="150"/>
      <c r="AM618" s="150"/>
      <c r="AN618" s="150"/>
      <c r="AO618" s="150"/>
      <c r="AP618" s="150"/>
      <c r="AQ618" s="150"/>
      <c r="AR618" s="150"/>
      <c r="AS618" s="150"/>
      <c r="AT618" s="150"/>
      <c r="AU618" s="150"/>
      <c r="AV618" s="150"/>
      <c r="AW618" s="150"/>
      <c r="AX618" s="150"/>
      <c r="AY618" s="150"/>
      <c r="AZ618" s="150"/>
      <c r="BA618" s="150"/>
      <c r="BB618" s="150"/>
      <c r="BC618" s="150"/>
      <c r="BD618" s="150"/>
      <c r="BE618" s="150"/>
      <c r="BF618" s="150"/>
      <c r="BG618" s="150"/>
      <c r="BH618" s="150"/>
    </row>
    <row r="619" spans="1:60" ht="22.5" outlineLevel="1" x14ac:dyDescent="0.2">
      <c r="A619" s="169">
        <v>143</v>
      </c>
      <c r="B619" s="170" t="s">
        <v>900</v>
      </c>
      <c r="C619" s="186" t="s">
        <v>901</v>
      </c>
      <c r="D619" s="171" t="s">
        <v>298</v>
      </c>
      <c r="E619" s="172">
        <v>1</v>
      </c>
      <c r="F619" s="173"/>
      <c r="G619" s="174">
        <f>ROUND(E619*F619,2)</f>
        <v>0</v>
      </c>
      <c r="H619" s="173"/>
      <c r="I619" s="174">
        <f>ROUND(E619*H619,2)</f>
        <v>0</v>
      </c>
      <c r="J619" s="173"/>
      <c r="K619" s="174">
        <f>ROUND(E619*J619,2)</f>
        <v>0</v>
      </c>
      <c r="L619" s="174">
        <v>21</v>
      </c>
      <c r="M619" s="174">
        <f>G619*(1+L619/100)</f>
        <v>0</v>
      </c>
      <c r="N619" s="174">
        <v>0</v>
      </c>
      <c r="O619" s="174">
        <f>ROUND(E619*N619,2)</f>
        <v>0</v>
      </c>
      <c r="P619" s="174">
        <v>0</v>
      </c>
      <c r="Q619" s="174">
        <f>ROUND(E619*P619,2)</f>
        <v>0</v>
      </c>
      <c r="R619" s="174"/>
      <c r="S619" s="174" t="s">
        <v>240</v>
      </c>
      <c r="T619" s="175" t="s">
        <v>218</v>
      </c>
      <c r="U619" s="160">
        <v>0</v>
      </c>
      <c r="V619" s="160">
        <f>ROUND(E619*U619,2)</f>
        <v>0</v>
      </c>
      <c r="W619" s="160"/>
      <c r="X619" s="150"/>
      <c r="Y619" s="150"/>
      <c r="Z619" s="150"/>
      <c r="AA619" s="150"/>
      <c r="AB619" s="150"/>
      <c r="AC619" s="150"/>
      <c r="AD619" s="150"/>
      <c r="AE619" s="150"/>
      <c r="AF619" s="150"/>
      <c r="AG619" s="150" t="s">
        <v>818</v>
      </c>
      <c r="AH619" s="150"/>
      <c r="AI619" s="150"/>
      <c r="AJ619" s="150"/>
      <c r="AK619" s="150"/>
      <c r="AL619" s="150"/>
      <c r="AM619" s="150"/>
      <c r="AN619" s="150"/>
      <c r="AO619" s="150"/>
      <c r="AP619" s="150"/>
      <c r="AQ619" s="150"/>
      <c r="AR619" s="150"/>
      <c r="AS619" s="150"/>
      <c r="AT619" s="150"/>
      <c r="AU619" s="150"/>
      <c r="AV619" s="150"/>
      <c r="AW619" s="150"/>
      <c r="AX619" s="150"/>
      <c r="AY619" s="150"/>
      <c r="AZ619" s="150"/>
      <c r="BA619" s="150"/>
      <c r="BB619" s="150"/>
      <c r="BC619" s="150"/>
      <c r="BD619" s="150"/>
      <c r="BE619" s="150"/>
      <c r="BF619" s="150"/>
      <c r="BG619" s="150"/>
      <c r="BH619" s="150"/>
    </row>
    <row r="620" spans="1:60" outlineLevel="1" x14ac:dyDescent="0.2">
      <c r="A620" s="157"/>
      <c r="B620" s="158"/>
      <c r="C620" s="201" t="s">
        <v>902</v>
      </c>
      <c r="D620" s="190"/>
      <c r="E620" s="191">
        <v>1</v>
      </c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50"/>
      <c r="Y620" s="150"/>
      <c r="Z620" s="150"/>
      <c r="AA620" s="150"/>
      <c r="AB620" s="150"/>
      <c r="AC620" s="150"/>
      <c r="AD620" s="150"/>
      <c r="AE620" s="150"/>
      <c r="AF620" s="150"/>
      <c r="AG620" s="150" t="s">
        <v>264</v>
      </c>
      <c r="AH620" s="150">
        <v>0</v>
      </c>
      <c r="AI620" s="150"/>
      <c r="AJ620" s="150"/>
      <c r="AK620" s="150"/>
      <c r="AL620" s="150"/>
      <c r="AM620" s="150"/>
      <c r="AN620" s="150"/>
      <c r="AO620" s="150"/>
      <c r="AP620" s="150"/>
      <c r="AQ620" s="150"/>
      <c r="AR620" s="150"/>
      <c r="AS620" s="150"/>
      <c r="AT620" s="150"/>
      <c r="AU620" s="150"/>
      <c r="AV620" s="150"/>
      <c r="AW620" s="150"/>
      <c r="AX620" s="150"/>
      <c r="AY620" s="150"/>
      <c r="AZ620" s="150"/>
      <c r="BA620" s="150"/>
      <c r="BB620" s="150"/>
      <c r="BC620" s="150"/>
      <c r="BD620" s="150"/>
      <c r="BE620" s="150"/>
      <c r="BF620" s="150"/>
      <c r="BG620" s="150"/>
      <c r="BH620" s="150"/>
    </row>
    <row r="621" spans="1:60" ht="22.5" outlineLevel="1" x14ac:dyDescent="0.2">
      <c r="A621" s="169">
        <v>144</v>
      </c>
      <c r="B621" s="170" t="s">
        <v>903</v>
      </c>
      <c r="C621" s="186" t="s">
        <v>904</v>
      </c>
      <c r="D621" s="171" t="s">
        <v>298</v>
      </c>
      <c r="E621" s="172">
        <v>1</v>
      </c>
      <c r="F621" s="173"/>
      <c r="G621" s="174">
        <f>ROUND(E621*F621,2)</f>
        <v>0</v>
      </c>
      <c r="H621" s="173"/>
      <c r="I621" s="174">
        <f>ROUND(E621*H621,2)</f>
        <v>0</v>
      </c>
      <c r="J621" s="173"/>
      <c r="K621" s="174">
        <f>ROUND(E621*J621,2)</f>
        <v>0</v>
      </c>
      <c r="L621" s="174">
        <v>21</v>
      </c>
      <c r="M621" s="174">
        <f>G621*(1+L621/100)</f>
        <v>0</v>
      </c>
      <c r="N621" s="174">
        <v>0</v>
      </c>
      <c r="O621" s="174">
        <f>ROUND(E621*N621,2)</f>
        <v>0</v>
      </c>
      <c r="P621" s="174">
        <v>0</v>
      </c>
      <c r="Q621" s="174">
        <f>ROUND(E621*P621,2)</f>
        <v>0</v>
      </c>
      <c r="R621" s="174"/>
      <c r="S621" s="174" t="s">
        <v>240</v>
      </c>
      <c r="T621" s="175" t="s">
        <v>218</v>
      </c>
      <c r="U621" s="160">
        <v>0</v>
      </c>
      <c r="V621" s="160">
        <f>ROUND(E621*U621,2)</f>
        <v>0</v>
      </c>
      <c r="W621" s="160"/>
      <c r="X621" s="150"/>
      <c r="Y621" s="150"/>
      <c r="Z621" s="150"/>
      <c r="AA621" s="150"/>
      <c r="AB621" s="150"/>
      <c r="AC621" s="150"/>
      <c r="AD621" s="150"/>
      <c r="AE621" s="150"/>
      <c r="AF621" s="150"/>
      <c r="AG621" s="150" t="s">
        <v>818</v>
      </c>
      <c r="AH621" s="150"/>
      <c r="AI621" s="150"/>
      <c r="AJ621" s="150"/>
      <c r="AK621" s="150"/>
      <c r="AL621" s="150"/>
      <c r="AM621" s="150"/>
      <c r="AN621" s="150"/>
      <c r="AO621" s="150"/>
      <c r="AP621" s="150"/>
      <c r="AQ621" s="150"/>
      <c r="AR621" s="150"/>
      <c r="AS621" s="150"/>
      <c r="AT621" s="150"/>
      <c r="AU621" s="150"/>
      <c r="AV621" s="150"/>
      <c r="AW621" s="150"/>
      <c r="AX621" s="150"/>
      <c r="AY621" s="150"/>
      <c r="AZ621" s="150"/>
      <c r="BA621" s="150"/>
      <c r="BB621" s="150"/>
      <c r="BC621" s="150"/>
      <c r="BD621" s="150"/>
      <c r="BE621" s="150"/>
      <c r="BF621" s="150"/>
      <c r="BG621" s="150"/>
      <c r="BH621" s="150"/>
    </row>
    <row r="622" spans="1:60" outlineLevel="1" x14ac:dyDescent="0.2">
      <c r="A622" s="157"/>
      <c r="B622" s="158"/>
      <c r="C622" s="201" t="s">
        <v>905</v>
      </c>
      <c r="D622" s="190"/>
      <c r="E622" s="191">
        <v>1</v>
      </c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50"/>
      <c r="Y622" s="150"/>
      <c r="Z622" s="150"/>
      <c r="AA622" s="150"/>
      <c r="AB622" s="150"/>
      <c r="AC622" s="150"/>
      <c r="AD622" s="150"/>
      <c r="AE622" s="150"/>
      <c r="AF622" s="150"/>
      <c r="AG622" s="150" t="s">
        <v>264</v>
      </c>
      <c r="AH622" s="150">
        <v>0</v>
      </c>
      <c r="AI622" s="150"/>
      <c r="AJ622" s="150"/>
      <c r="AK622" s="150"/>
      <c r="AL622" s="150"/>
      <c r="AM622" s="150"/>
      <c r="AN622" s="150"/>
      <c r="AO622" s="150"/>
      <c r="AP622" s="150"/>
      <c r="AQ622" s="150"/>
      <c r="AR622" s="150"/>
      <c r="AS622" s="150"/>
      <c r="AT622" s="150"/>
      <c r="AU622" s="150"/>
      <c r="AV622" s="150"/>
      <c r="AW622" s="150"/>
      <c r="AX622" s="150"/>
      <c r="AY622" s="150"/>
      <c r="AZ622" s="150"/>
      <c r="BA622" s="150"/>
      <c r="BB622" s="150"/>
      <c r="BC622" s="150"/>
      <c r="BD622" s="150"/>
      <c r="BE622" s="150"/>
      <c r="BF622" s="150"/>
      <c r="BG622" s="150"/>
      <c r="BH622" s="150"/>
    </row>
    <row r="623" spans="1:60" x14ac:dyDescent="0.2">
      <c r="A623" s="163" t="s">
        <v>211</v>
      </c>
      <c r="B623" s="164" t="s">
        <v>101</v>
      </c>
      <c r="C623" s="184" t="s">
        <v>102</v>
      </c>
      <c r="D623" s="165"/>
      <c r="E623" s="166"/>
      <c r="F623" s="167"/>
      <c r="G623" s="167">
        <f>SUMIF(AG624:AG624,"&lt;&gt;NOR",G624:G624)</f>
        <v>0</v>
      </c>
      <c r="H623" s="167"/>
      <c r="I623" s="167">
        <f>SUM(I624:I624)</f>
        <v>0</v>
      </c>
      <c r="J623" s="167"/>
      <c r="K623" s="167">
        <f>SUM(K624:K624)</f>
        <v>0</v>
      </c>
      <c r="L623" s="167"/>
      <c r="M623" s="167">
        <f>SUM(M624:M624)</f>
        <v>0</v>
      </c>
      <c r="N623" s="167"/>
      <c r="O623" s="167">
        <f>SUM(O624:O624)</f>
        <v>0</v>
      </c>
      <c r="P623" s="167"/>
      <c r="Q623" s="167">
        <f>SUM(Q624:Q624)</f>
        <v>0</v>
      </c>
      <c r="R623" s="167"/>
      <c r="S623" s="167"/>
      <c r="T623" s="168"/>
      <c r="U623" s="162"/>
      <c r="V623" s="162">
        <f>SUM(V624:V624)</f>
        <v>0</v>
      </c>
      <c r="W623" s="162"/>
      <c r="AG623" t="s">
        <v>212</v>
      </c>
    </row>
    <row r="624" spans="1:60" outlineLevel="1" x14ac:dyDescent="0.2">
      <c r="A624" s="176">
        <v>145</v>
      </c>
      <c r="B624" s="177" t="s">
        <v>906</v>
      </c>
      <c r="C624" s="185" t="s">
        <v>907</v>
      </c>
      <c r="D624" s="178" t="s">
        <v>908</v>
      </c>
      <c r="E624" s="179">
        <v>250</v>
      </c>
      <c r="F624" s="180"/>
      <c r="G624" s="181">
        <f>ROUND(E624*F624,2)</f>
        <v>0</v>
      </c>
      <c r="H624" s="180"/>
      <c r="I624" s="181">
        <f>ROUND(E624*H624,2)</f>
        <v>0</v>
      </c>
      <c r="J624" s="180"/>
      <c r="K624" s="181">
        <f>ROUND(E624*J624,2)</f>
        <v>0</v>
      </c>
      <c r="L624" s="181">
        <v>21</v>
      </c>
      <c r="M624" s="181">
        <f>G624*(1+L624/100)</f>
        <v>0</v>
      </c>
      <c r="N624" s="181">
        <v>0</v>
      </c>
      <c r="O624" s="181">
        <f>ROUND(E624*N624,2)</f>
        <v>0</v>
      </c>
      <c r="P624" s="181">
        <v>0</v>
      </c>
      <c r="Q624" s="181">
        <f>ROUND(E624*P624,2)</f>
        <v>0</v>
      </c>
      <c r="R624" s="181"/>
      <c r="S624" s="181" t="s">
        <v>217</v>
      </c>
      <c r="T624" s="182" t="s">
        <v>218</v>
      </c>
      <c r="U624" s="160">
        <v>0</v>
      </c>
      <c r="V624" s="160">
        <f>ROUND(E624*U624,2)</f>
        <v>0</v>
      </c>
      <c r="W624" s="160"/>
      <c r="X624" s="150"/>
      <c r="Y624" s="150"/>
      <c r="Z624" s="150"/>
      <c r="AA624" s="150"/>
      <c r="AB624" s="150"/>
      <c r="AC624" s="150"/>
      <c r="AD624" s="150"/>
      <c r="AE624" s="150"/>
      <c r="AF624" s="150"/>
      <c r="AG624" s="150" t="s">
        <v>262</v>
      </c>
      <c r="AH624" s="150"/>
      <c r="AI624" s="150"/>
      <c r="AJ624" s="150"/>
      <c r="AK624" s="150"/>
      <c r="AL624" s="150"/>
      <c r="AM624" s="150"/>
      <c r="AN624" s="150"/>
      <c r="AO624" s="150"/>
      <c r="AP624" s="150"/>
      <c r="AQ624" s="150"/>
      <c r="AR624" s="150"/>
      <c r="AS624" s="150"/>
      <c r="AT624" s="150"/>
      <c r="AU624" s="150"/>
      <c r="AV624" s="150"/>
      <c r="AW624" s="150"/>
      <c r="AX624" s="150"/>
      <c r="AY624" s="150"/>
      <c r="AZ624" s="150"/>
      <c r="BA624" s="150"/>
      <c r="BB624" s="150"/>
      <c r="BC624" s="150"/>
      <c r="BD624" s="150"/>
      <c r="BE624" s="150"/>
      <c r="BF624" s="150"/>
      <c r="BG624" s="150"/>
      <c r="BH624" s="150"/>
    </row>
    <row r="625" spans="1:60" x14ac:dyDescent="0.2">
      <c r="A625" s="163" t="s">
        <v>211</v>
      </c>
      <c r="B625" s="164" t="s">
        <v>107</v>
      </c>
      <c r="C625" s="184" t="s">
        <v>108</v>
      </c>
      <c r="D625" s="165"/>
      <c r="E625" s="166"/>
      <c r="F625" s="167"/>
      <c r="G625" s="167">
        <f>SUMIF(AG626:AG643,"&lt;&gt;NOR",G626:G643)</f>
        <v>0</v>
      </c>
      <c r="H625" s="167"/>
      <c r="I625" s="167">
        <f>SUM(I626:I643)</f>
        <v>0</v>
      </c>
      <c r="J625" s="167"/>
      <c r="K625" s="167">
        <f>SUM(K626:K643)</f>
        <v>0</v>
      </c>
      <c r="L625" s="167"/>
      <c r="M625" s="167">
        <f>SUM(M626:M643)</f>
        <v>0</v>
      </c>
      <c r="N625" s="167"/>
      <c r="O625" s="167">
        <f>SUM(O626:O643)</f>
        <v>0</v>
      </c>
      <c r="P625" s="167"/>
      <c r="Q625" s="167">
        <f>SUM(Q626:Q643)</f>
        <v>0</v>
      </c>
      <c r="R625" s="167"/>
      <c r="S625" s="167"/>
      <c r="T625" s="168"/>
      <c r="U625" s="162"/>
      <c r="V625" s="162">
        <f>SUM(V626:V643)</f>
        <v>0</v>
      </c>
      <c r="W625" s="162"/>
      <c r="AG625" t="s">
        <v>212</v>
      </c>
    </row>
    <row r="626" spans="1:60" ht="22.5" outlineLevel="1" x14ac:dyDescent="0.2">
      <c r="A626" s="169">
        <v>146</v>
      </c>
      <c r="B626" s="170" t="s">
        <v>909</v>
      </c>
      <c r="C626" s="186" t="s">
        <v>910</v>
      </c>
      <c r="D626" s="171" t="s">
        <v>285</v>
      </c>
      <c r="E626" s="172">
        <v>418.38</v>
      </c>
      <c r="F626" s="173"/>
      <c r="G626" s="174">
        <f>ROUND(E626*F626,2)</f>
        <v>0</v>
      </c>
      <c r="H626" s="173"/>
      <c r="I626" s="174">
        <f>ROUND(E626*H626,2)</f>
        <v>0</v>
      </c>
      <c r="J626" s="173"/>
      <c r="K626" s="174">
        <f>ROUND(E626*J626,2)</f>
        <v>0</v>
      </c>
      <c r="L626" s="174">
        <v>21</v>
      </c>
      <c r="M626" s="174">
        <f>G626*(1+L626/100)</f>
        <v>0</v>
      </c>
      <c r="N626" s="174">
        <v>0</v>
      </c>
      <c r="O626" s="174">
        <f>ROUND(E626*N626,2)</f>
        <v>0</v>
      </c>
      <c r="P626" s="174">
        <v>0</v>
      </c>
      <c r="Q626" s="174">
        <f>ROUND(E626*P626,2)</f>
        <v>0</v>
      </c>
      <c r="R626" s="174"/>
      <c r="S626" s="174" t="s">
        <v>217</v>
      </c>
      <c r="T626" s="175" t="s">
        <v>218</v>
      </c>
      <c r="U626" s="160">
        <v>0</v>
      </c>
      <c r="V626" s="160">
        <f>ROUND(E626*U626,2)</f>
        <v>0</v>
      </c>
      <c r="W626" s="160"/>
      <c r="X626" s="150"/>
      <c r="Y626" s="150"/>
      <c r="Z626" s="150"/>
      <c r="AA626" s="150"/>
      <c r="AB626" s="150"/>
      <c r="AC626" s="150"/>
      <c r="AD626" s="150"/>
      <c r="AE626" s="150"/>
      <c r="AF626" s="150"/>
      <c r="AG626" s="150" t="s">
        <v>262</v>
      </c>
      <c r="AH626" s="150"/>
      <c r="AI626" s="150"/>
      <c r="AJ626" s="150"/>
      <c r="AK626" s="150"/>
      <c r="AL626" s="150"/>
      <c r="AM626" s="150"/>
      <c r="AN626" s="150"/>
      <c r="AO626" s="150"/>
      <c r="AP626" s="150"/>
      <c r="AQ626" s="150"/>
      <c r="AR626" s="150"/>
      <c r="AS626" s="150"/>
      <c r="AT626" s="150"/>
      <c r="AU626" s="150"/>
      <c r="AV626" s="150"/>
      <c r="AW626" s="150"/>
      <c r="AX626" s="150"/>
      <c r="AY626" s="150"/>
      <c r="AZ626" s="150"/>
      <c r="BA626" s="150"/>
      <c r="BB626" s="150"/>
      <c r="BC626" s="150"/>
      <c r="BD626" s="150"/>
      <c r="BE626" s="150"/>
      <c r="BF626" s="150"/>
      <c r="BG626" s="150"/>
      <c r="BH626" s="150"/>
    </row>
    <row r="627" spans="1:60" outlineLevel="1" x14ac:dyDescent="0.2">
      <c r="A627" s="157"/>
      <c r="B627" s="158"/>
      <c r="C627" s="201" t="s">
        <v>911</v>
      </c>
      <c r="D627" s="190"/>
      <c r="E627" s="191">
        <v>230.88</v>
      </c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50"/>
      <c r="Y627" s="150"/>
      <c r="Z627" s="150"/>
      <c r="AA627" s="150"/>
      <c r="AB627" s="150"/>
      <c r="AC627" s="150"/>
      <c r="AD627" s="150"/>
      <c r="AE627" s="150"/>
      <c r="AF627" s="150"/>
      <c r="AG627" s="150" t="s">
        <v>264</v>
      </c>
      <c r="AH627" s="150">
        <v>0</v>
      </c>
      <c r="AI627" s="150"/>
      <c r="AJ627" s="150"/>
      <c r="AK627" s="150"/>
      <c r="AL627" s="150"/>
      <c r="AM627" s="150"/>
      <c r="AN627" s="150"/>
      <c r="AO627" s="150"/>
      <c r="AP627" s="150"/>
      <c r="AQ627" s="150"/>
      <c r="AR627" s="150"/>
      <c r="AS627" s="150"/>
      <c r="AT627" s="150"/>
      <c r="AU627" s="150"/>
      <c r="AV627" s="150"/>
      <c r="AW627" s="150"/>
      <c r="AX627" s="150"/>
      <c r="AY627" s="150"/>
      <c r="AZ627" s="150"/>
      <c r="BA627" s="150"/>
      <c r="BB627" s="150"/>
      <c r="BC627" s="150"/>
      <c r="BD627" s="150"/>
      <c r="BE627" s="150"/>
      <c r="BF627" s="150"/>
      <c r="BG627" s="150"/>
      <c r="BH627" s="150"/>
    </row>
    <row r="628" spans="1:60" outlineLevel="1" x14ac:dyDescent="0.2">
      <c r="A628" s="157"/>
      <c r="B628" s="158"/>
      <c r="C628" s="201" t="s">
        <v>760</v>
      </c>
      <c r="D628" s="190"/>
      <c r="E628" s="191">
        <v>187.5</v>
      </c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50"/>
      <c r="Y628" s="150"/>
      <c r="Z628" s="150"/>
      <c r="AA628" s="150"/>
      <c r="AB628" s="150"/>
      <c r="AC628" s="150"/>
      <c r="AD628" s="150"/>
      <c r="AE628" s="150"/>
      <c r="AF628" s="150"/>
      <c r="AG628" s="150" t="s">
        <v>264</v>
      </c>
      <c r="AH628" s="150">
        <v>0</v>
      </c>
      <c r="AI628" s="150"/>
      <c r="AJ628" s="150"/>
      <c r="AK628" s="150"/>
      <c r="AL628" s="150"/>
      <c r="AM628" s="150"/>
      <c r="AN628" s="150"/>
      <c r="AO628" s="150"/>
      <c r="AP628" s="150"/>
      <c r="AQ628" s="150"/>
      <c r="AR628" s="150"/>
      <c r="AS628" s="150"/>
      <c r="AT628" s="150"/>
      <c r="AU628" s="150"/>
      <c r="AV628" s="150"/>
      <c r="AW628" s="150"/>
      <c r="AX628" s="150"/>
      <c r="AY628" s="150"/>
      <c r="AZ628" s="150"/>
      <c r="BA628" s="150"/>
      <c r="BB628" s="150"/>
      <c r="BC628" s="150"/>
      <c r="BD628" s="150"/>
      <c r="BE628" s="150"/>
      <c r="BF628" s="150"/>
      <c r="BG628" s="150"/>
      <c r="BH628" s="150"/>
    </row>
    <row r="629" spans="1:60" ht="45" outlineLevel="1" x14ac:dyDescent="0.2">
      <c r="A629" s="169">
        <v>147</v>
      </c>
      <c r="B629" s="170" t="s">
        <v>912</v>
      </c>
      <c r="C629" s="186" t="s">
        <v>913</v>
      </c>
      <c r="D629" s="171" t="s">
        <v>285</v>
      </c>
      <c r="E629" s="172">
        <v>836.76</v>
      </c>
      <c r="F629" s="173"/>
      <c r="G629" s="174">
        <f>ROUND(E629*F629,2)</f>
        <v>0</v>
      </c>
      <c r="H629" s="173"/>
      <c r="I629" s="174">
        <f>ROUND(E629*H629,2)</f>
        <v>0</v>
      </c>
      <c r="J629" s="173"/>
      <c r="K629" s="174">
        <f>ROUND(E629*J629,2)</f>
        <v>0</v>
      </c>
      <c r="L629" s="174">
        <v>21</v>
      </c>
      <c r="M629" s="174">
        <f>G629*(1+L629/100)</f>
        <v>0</v>
      </c>
      <c r="N629" s="174">
        <v>0</v>
      </c>
      <c r="O629" s="174">
        <f>ROUND(E629*N629,2)</f>
        <v>0</v>
      </c>
      <c r="P629" s="174">
        <v>0</v>
      </c>
      <c r="Q629" s="174">
        <f>ROUND(E629*P629,2)</f>
        <v>0</v>
      </c>
      <c r="R629" s="174"/>
      <c r="S629" s="174" t="s">
        <v>217</v>
      </c>
      <c r="T629" s="175" t="s">
        <v>218</v>
      </c>
      <c r="U629" s="160">
        <v>0</v>
      </c>
      <c r="V629" s="160">
        <f>ROUND(E629*U629,2)</f>
        <v>0</v>
      </c>
      <c r="W629" s="160"/>
      <c r="X629" s="150"/>
      <c r="Y629" s="150"/>
      <c r="Z629" s="150"/>
      <c r="AA629" s="150"/>
      <c r="AB629" s="150"/>
      <c r="AC629" s="150"/>
      <c r="AD629" s="150"/>
      <c r="AE629" s="150"/>
      <c r="AF629" s="150"/>
      <c r="AG629" s="150" t="s">
        <v>262</v>
      </c>
      <c r="AH629" s="150"/>
      <c r="AI629" s="150"/>
      <c r="AJ629" s="150"/>
      <c r="AK629" s="150"/>
      <c r="AL629" s="150"/>
      <c r="AM629" s="150"/>
      <c r="AN629" s="150"/>
      <c r="AO629" s="150"/>
      <c r="AP629" s="150"/>
      <c r="AQ629" s="150"/>
      <c r="AR629" s="150"/>
      <c r="AS629" s="150"/>
      <c r="AT629" s="150"/>
      <c r="AU629" s="150"/>
      <c r="AV629" s="150"/>
      <c r="AW629" s="150"/>
      <c r="AX629" s="150"/>
      <c r="AY629" s="150"/>
      <c r="AZ629" s="150"/>
      <c r="BA629" s="150"/>
      <c r="BB629" s="150"/>
      <c r="BC629" s="150"/>
      <c r="BD629" s="150"/>
      <c r="BE629" s="150"/>
      <c r="BF629" s="150"/>
      <c r="BG629" s="150"/>
      <c r="BH629" s="150"/>
    </row>
    <row r="630" spans="1:60" outlineLevel="1" x14ac:dyDescent="0.2">
      <c r="A630" s="157"/>
      <c r="B630" s="158"/>
      <c r="C630" s="201" t="s">
        <v>914</v>
      </c>
      <c r="D630" s="190"/>
      <c r="E630" s="191">
        <v>836.76</v>
      </c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50"/>
      <c r="Y630" s="150"/>
      <c r="Z630" s="150"/>
      <c r="AA630" s="150"/>
      <c r="AB630" s="150"/>
      <c r="AC630" s="150"/>
      <c r="AD630" s="150"/>
      <c r="AE630" s="150"/>
      <c r="AF630" s="150"/>
      <c r="AG630" s="150" t="s">
        <v>264</v>
      </c>
      <c r="AH630" s="150">
        <v>0</v>
      </c>
      <c r="AI630" s="150"/>
      <c r="AJ630" s="150"/>
      <c r="AK630" s="150"/>
      <c r="AL630" s="150"/>
      <c r="AM630" s="150"/>
      <c r="AN630" s="150"/>
      <c r="AO630" s="150"/>
      <c r="AP630" s="150"/>
      <c r="AQ630" s="150"/>
      <c r="AR630" s="150"/>
      <c r="AS630" s="150"/>
      <c r="AT630" s="150"/>
      <c r="AU630" s="150"/>
      <c r="AV630" s="150"/>
      <c r="AW630" s="150"/>
      <c r="AX630" s="150"/>
      <c r="AY630" s="150"/>
      <c r="AZ630" s="150"/>
      <c r="BA630" s="150"/>
      <c r="BB630" s="150"/>
      <c r="BC630" s="150"/>
      <c r="BD630" s="150"/>
      <c r="BE630" s="150"/>
      <c r="BF630" s="150"/>
      <c r="BG630" s="150"/>
      <c r="BH630" s="150"/>
    </row>
    <row r="631" spans="1:60" ht="22.5" outlineLevel="1" x14ac:dyDescent="0.2">
      <c r="A631" s="176">
        <v>148</v>
      </c>
      <c r="B631" s="177" t="s">
        <v>915</v>
      </c>
      <c r="C631" s="185" t="s">
        <v>916</v>
      </c>
      <c r="D631" s="178" t="s">
        <v>285</v>
      </c>
      <c r="E631" s="179">
        <v>418.38</v>
      </c>
      <c r="F631" s="180"/>
      <c r="G631" s="181">
        <f>ROUND(E631*F631,2)</f>
        <v>0</v>
      </c>
      <c r="H631" s="180"/>
      <c r="I631" s="181">
        <f>ROUND(E631*H631,2)</f>
        <v>0</v>
      </c>
      <c r="J631" s="180"/>
      <c r="K631" s="181">
        <f>ROUND(E631*J631,2)</f>
        <v>0</v>
      </c>
      <c r="L631" s="181">
        <v>21</v>
      </c>
      <c r="M631" s="181">
        <f>G631*(1+L631/100)</f>
        <v>0</v>
      </c>
      <c r="N631" s="181">
        <v>0</v>
      </c>
      <c r="O631" s="181">
        <f>ROUND(E631*N631,2)</f>
        <v>0</v>
      </c>
      <c r="P631" s="181">
        <v>0</v>
      </c>
      <c r="Q631" s="181">
        <f>ROUND(E631*P631,2)</f>
        <v>0</v>
      </c>
      <c r="R631" s="181"/>
      <c r="S631" s="181" t="s">
        <v>217</v>
      </c>
      <c r="T631" s="182" t="s">
        <v>218</v>
      </c>
      <c r="U631" s="160">
        <v>0</v>
      </c>
      <c r="V631" s="160">
        <f>ROUND(E631*U631,2)</f>
        <v>0</v>
      </c>
      <c r="W631" s="160"/>
      <c r="X631" s="150"/>
      <c r="Y631" s="150"/>
      <c r="Z631" s="150"/>
      <c r="AA631" s="150"/>
      <c r="AB631" s="150"/>
      <c r="AC631" s="150"/>
      <c r="AD631" s="150"/>
      <c r="AE631" s="150"/>
      <c r="AF631" s="150"/>
      <c r="AG631" s="150" t="s">
        <v>262</v>
      </c>
      <c r="AH631" s="150"/>
      <c r="AI631" s="150"/>
      <c r="AJ631" s="150"/>
      <c r="AK631" s="150"/>
      <c r="AL631" s="150"/>
      <c r="AM631" s="150"/>
      <c r="AN631" s="150"/>
      <c r="AO631" s="150"/>
      <c r="AP631" s="150"/>
      <c r="AQ631" s="150"/>
      <c r="AR631" s="150"/>
      <c r="AS631" s="150"/>
      <c r="AT631" s="150"/>
      <c r="AU631" s="150"/>
      <c r="AV631" s="150"/>
      <c r="AW631" s="150"/>
      <c r="AX631" s="150"/>
      <c r="AY631" s="150"/>
      <c r="AZ631" s="150"/>
      <c r="BA631" s="150"/>
      <c r="BB631" s="150"/>
      <c r="BC631" s="150"/>
      <c r="BD631" s="150"/>
      <c r="BE631" s="150"/>
      <c r="BF631" s="150"/>
      <c r="BG631" s="150"/>
      <c r="BH631" s="150"/>
    </row>
    <row r="632" spans="1:60" ht="22.5" outlineLevel="1" x14ac:dyDescent="0.2">
      <c r="A632" s="169">
        <v>149</v>
      </c>
      <c r="B632" s="170" t="s">
        <v>917</v>
      </c>
      <c r="C632" s="186" t="s">
        <v>918</v>
      </c>
      <c r="D632" s="171" t="s">
        <v>285</v>
      </c>
      <c r="E632" s="172">
        <v>572.6</v>
      </c>
      <c r="F632" s="173"/>
      <c r="G632" s="174">
        <f>ROUND(E632*F632,2)</f>
        <v>0</v>
      </c>
      <c r="H632" s="173"/>
      <c r="I632" s="174">
        <f>ROUND(E632*H632,2)</f>
        <v>0</v>
      </c>
      <c r="J632" s="173"/>
      <c r="K632" s="174">
        <f>ROUND(E632*J632,2)</f>
        <v>0</v>
      </c>
      <c r="L632" s="174">
        <v>21</v>
      </c>
      <c r="M632" s="174">
        <f>G632*(1+L632/100)</f>
        <v>0</v>
      </c>
      <c r="N632" s="174">
        <v>0</v>
      </c>
      <c r="O632" s="174">
        <f>ROUND(E632*N632,2)</f>
        <v>0</v>
      </c>
      <c r="P632" s="174">
        <v>0</v>
      </c>
      <c r="Q632" s="174">
        <f>ROUND(E632*P632,2)</f>
        <v>0</v>
      </c>
      <c r="R632" s="174"/>
      <c r="S632" s="174" t="s">
        <v>217</v>
      </c>
      <c r="T632" s="175" t="s">
        <v>218</v>
      </c>
      <c r="U632" s="160">
        <v>0</v>
      </c>
      <c r="V632" s="160">
        <f>ROUND(E632*U632,2)</f>
        <v>0</v>
      </c>
      <c r="W632" s="160"/>
      <c r="X632" s="150"/>
      <c r="Y632" s="150"/>
      <c r="Z632" s="150"/>
      <c r="AA632" s="150"/>
      <c r="AB632" s="150"/>
      <c r="AC632" s="150"/>
      <c r="AD632" s="150"/>
      <c r="AE632" s="150"/>
      <c r="AF632" s="150"/>
      <c r="AG632" s="150" t="s">
        <v>262</v>
      </c>
      <c r="AH632" s="150"/>
      <c r="AI632" s="150"/>
      <c r="AJ632" s="150"/>
      <c r="AK632" s="150"/>
      <c r="AL632" s="150"/>
      <c r="AM632" s="150"/>
      <c r="AN632" s="150"/>
      <c r="AO632" s="150"/>
      <c r="AP632" s="150"/>
      <c r="AQ632" s="150"/>
      <c r="AR632" s="150"/>
      <c r="AS632" s="150"/>
      <c r="AT632" s="150"/>
      <c r="AU632" s="150"/>
      <c r="AV632" s="150"/>
      <c r="AW632" s="150"/>
      <c r="AX632" s="150"/>
      <c r="AY632" s="150"/>
      <c r="AZ632" s="150"/>
      <c r="BA632" s="150"/>
      <c r="BB632" s="150"/>
      <c r="BC632" s="150"/>
      <c r="BD632" s="150"/>
      <c r="BE632" s="150"/>
      <c r="BF632" s="150"/>
      <c r="BG632" s="150"/>
      <c r="BH632" s="150"/>
    </row>
    <row r="633" spans="1:60" ht="33.75" outlineLevel="1" x14ac:dyDescent="0.2">
      <c r="A633" s="157"/>
      <c r="B633" s="158"/>
      <c r="C633" s="201" t="s">
        <v>919</v>
      </c>
      <c r="D633" s="190"/>
      <c r="E633" s="191">
        <v>263.5</v>
      </c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50"/>
      <c r="Y633" s="150"/>
      <c r="Z633" s="150"/>
      <c r="AA633" s="150"/>
      <c r="AB633" s="150"/>
      <c r="AC633" s="150"/>
      <c r="AD633" s="150"/>
      <c r="AE633" s="150"/>
      <c r="AF633" s="150"/>
      <c r="AG633" s="150" t="s">
        <v>264</v>
      </c>
      <c r="AH633" s="150">
        <v>0</v>
      </c>
      <c r="AI633" s="150"/>
      <c r="AJ633" s="150"/>
      <c r="AK633" s="150"/>
      <c r="AL633" s="150"/>
      <c r="AM633" s="150"/>
      <c r="AN633" s="150"/>
      <c r="AO633" s="150"/>
      <c r="AP633" s="150"/>
      <c r="AQ633" s="150"/>
      <c r="AR633" s="150"/>
      <c r="AS633" s="150"/>
      <c r="AT633" s="150"/>
      <c r="AU633" s="150"/>
      <c r="AV633" s="150"/>
      <c r="AW633" s="150"/>
      <c r="AX633" s="150"/>
      <c r="AY633" s="150"/>
      <c r="AZ633" s="150"/>
      <c r="BA633" s="150"/>
      <c r="BB633" s="150"/>
      <c r="BC633" s="150"/>
      <c r="BD633" s="150"/>
      <c r="BE633" s="150"/>
      <c r="BF633" s="150"/>
      <c r="BG633" s="150"/>
      <c r="BH633" s="150"/>
    </row>
    <row r="634" spans="1:60" ht="33.75" outlineLevel="1" x14ac:dyDescent="0.2">
      <c r="A634" s="157"/>
      <c r="B634" s="158"/>
      <c r="C634" s="201" t="s">
        <v>920</v>
      </c>
      <c r="D634" s="190"/>
      <c r="E634" s="191">
        <v>309.10000000000002</v>
      </c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50"/>
      <c r="Y634" s="150"/>
      <c r="Z634" s="150"/>
      <c r="AA634" s="150"/>
      <c r="AB634" s="150"/>
      <c r="AC634" s="150"/>
      <c r="AD634" s="150"/>
      <c r="AE634" s="150"/>
      <c r="AF634" s="150"/>
      <c r="AG634" s="150" t="s">
        <v>264</v>
      </c>
      <c r="AH634" s="150">
        <v>0</v>
      </c>
      <c r="AI634" s="150"/>
      <c r="AJ634" s="150"/>
      <c r="AK634" s="150"/>
      <c r="AL634" s="150"/>
      <c r="AM634" s="150"/>
      <c r="AN634" s="150"/>
      <c r="AO634" s="150"/>
      <c r="AP634" s="150"/>
      <c r="AQ634" s="150"/>
      <c r="AR634" s="150"/>
      <c r="AS634" s="150"/>
      <c r="AT634" s="150"/>
      <c r="AU634" s="150"/>
      <c r="AV634" s="150"/>
      <c r="AW634" s="150"/>
      <c r="AX634" s="150"/>
      <c r="AY634" s="150"/>
      <c r="AZ634" s="150"/>
      <c r="BA634" s="150"/>
      <c r="BB634" s="150"/>
      <c r="BC634" s="150"/>
      <c r="BD634" s="150"/>
      <c r="BE634" s="150"/>
      <c r="BF634" s="150"/>
      <c r="BG634" s="150"/>
      <c r="BH634" s="150"/>
    </row>
    <row r="635" spans="1:60" ht="22.5" outlineLevel="1" x14ac:dyDescent="0.2">
      <c r="A635" s="169">
        <v>150</v>
      </c>
      <c r="B635" s="170" t="s">
        <v>921</v>
      </c>
      <c r="C635" s="186" t="s">
        <v>922</v>
      </c>
      <c r="D635" s="171" t="s">
        <v>285</v>
      </c>
      <c r="E635" s="172">
        <v>76.45</v>
      </c>
      <c r="F635" s="173"/>
      <c r="G635" s="174">
        <f>ROUND(E635*F635,2)</f>
        <v>0</v>
      </c>
      <c r="H635" s="173"/>
      <c r="I635" s="174">
        <f>ROUND(E635*H635,2)</f>
        <v>0</v>
      </c>
      <c r="J635" s="173"/>
      <c r="K635" s="174">
        <f>ROUND(E635*J635,2)</f>
        <v>0</v>
      </c>
      <c r="L635" s="174">
        <v>21</v>
      </c>
      <c r="M635" s="174">
        <f>G635*(1+L635/100)</f>
        <v>0</v>
      </c>
      <c r="N635" s="174">
        <v>0</v>
      </c>
      <c r="O635" s="174">
        <f>ROUND(E635*N635,2)</f>
        <v>0</v>
      </c>
      <c r="P635" s="174">
        <v>0</v>
      </c>
      <c r="Q635" s="174">
        <f>ROUND(E635*P635,2)</f>
        <v>0</v>
      </c>
      <c r="R635" s="174"/>
      <c r="S635" s="174" t="s">
        <v>217</v>
      </c>
      <c r="T635" s="175" t="s">
        <v>218</v>
      </c>
      <c r="U635" s="160">
        <v>0</v>
      </c>
      <c r="V635" s="160">
        <f>ROUND(E635*U635,2)</f>
        <v>0</v>
      </c>
      <c r="W635" s="160"/>
      <c r="X635" s="150"/>
      <c r="Y635" s="150"/>
      <c r="Z635" s="150"/>
      <c r="AA635" s="150"/>
      <c r="AB635" s="150"/>
      <c r="AC635" s="150"/>
      <c r="AD635" s="150"/>
      <c r="AE635" s="150"/>
      <c r="AF635" s="150"/>
      <c r="AG635" s="150" t="s">
        <v>262</v>
      </c>
      <c r="AH635" s="150"/>
      <c r="AI635" s="150"/>
      <c r="AJ635" s="150"/>
      <c r="AK635" s="150"/>
      <c r="AL635" s="150"/>
      <c r="AM635" s="150"/>
      <c r="AN635" s="150"/>
      <c r="AO635" s="150"/>
      <c r="AP635" s="150"/>
      <c r="AQ635" s="150"/>
      <c r="AR635" s="150"/>
      <c r="AS635" s="150"/>
      <c r="AT635" s="150"/>
      <c r="AU635" s="150"/>
      <c r="AV635" s="150"/>
      <c r="AW635" s="150"/>
      <c r="AX635" s="150"/>
      <c r="AY635" s="150"/>
      <c r="AZ635" s="150"/>
      <c r="BA635" s="150"/>
      <c r="BB635" s="150"/>
      <c r="BC635" s="150"/>
      <c r="BD635" s="150"/>
      <c r="BE635" s="150"/>
      <c r="BF635" s="150"/>
      <c r="BG635" s="150"/>
      <c r="BH635" s="150"/>
    </row>
    <row r="636" spans="1:60" outlineLevel="1" x14ac:dyDescent="0.2">
      <c r="A636" s="157"/>
      <c r="B636" s="158"/>
      <c r="C636" s="201" t="s">
        <v>923</v>
      </c>
      <c r="D636" s="190"/>
      <c r="E636" s="191">
        <v>76.45</v>
      </c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50"/>
      <c r="Y636" s="150"/>
      <c r="Z636" s="150"/>
      <c r="AA636" s="150"/>
      <c r="AB636" s="150"/>
      <c r="AC636" s="150"/>
      <c r="AD636" s="150"/>
      <c r="AE636" s="150"/>
      <c r="AF636" s="150"/>
      <c r="AG636" s="150" t="s">
        <v>264</v>
      </c>
      <c r="AH636" s="150">
        <v>0</v>
      </c>
      <c r="AI636" s="150"/>
      <c r="AJ636" s="150"/>
      <c r="AK636" s="150"/>
      <c r="AL636" s="150"/>
      <c r="AM636" s="150"/>
      <c r="AN636" s="150"/>
      <c r="AO636" s="150"/>
      <c r="AP636" s="150"/>
      <c r="AQ636" s="150"/>
      <c r="AR636" s="150"/>
      <c r="AS636" s="150"/>
      <c r="AT636" s="150"/>
      <c r="AU636" s="150"/>
      <c r="AV636" s="150"/>
      <c r="AW636" s="150"/>
      <c r="AX636" s="150"/>
      <c r="AY636" s="150"/>
      <c r="AZ636" s="150"/>
      <c r="BA636" s="150"/>
      <c r="BB636" s="150"/>
      <c r="BC636" s="150"/>
      <c r="BD636" s="150"/>
      <c r="BE636" s="150"/>
      <c r="BF636" s="150"/>
      <c r="BG636" s="150"/>
      <c r="BH636" s="150"/>
    </row>
    <row r="637" spans="1:60" ht="22.5" outlineLevel="1" x14ac:dyDescent="0.2">
      <c r="A637" s="169">
        <v>151</v>
      </c>
      <c r="B637" s="170" t="s">
        <v>924</v>
      </c>
      <c r="C637" s="186" t="s">
        <v>925</v>
      </c>
      <c r="D637" s="171" t="s">
        <v>285</v>
      </c>
      <c r="E637" s="172">
        <v>120.85</v>
      </c>
      <c r="F637" s="173"/>
      <c r="G637" s="174">
        <f>ROUND(E637*F637,2)</f>
        <v>0</v>
      </c>
      <c r="H637" s="173"/>
      <c r="I637" s="174">
        <f>ROUND(E637*H637,2)</f>
        <v>0</v>
      </c>
      <c r="J637" s="173"/>
      <c r="K637" s="174">
        <f>ROUND(E637*J637,2)</f>
        <v>0</v>
      </c>
      <c r="L637" s="174">
        <v>21</v>
      </c>
      <c r="M637" s="174">
        <f>G637*(1+L637/100)</f>
        <v>0</v>
      </c>
      <c r="N637" s="174">
        <v>0</v>
      </c>
      <c r="O637" s="174">
        <f>ROUND(E637*N637,2)</f>
        <v>0</v>
      </c>
      <c r="P637" s="174">
        <v>0</v>
      </c>
      <c r="Q637" s="174">
        <f>ROUND(E637*P637,2)</f>
        <v>0</v>
      </c>
      <c r="R637" s="174"/>
      <c r="S637" s="174" t="s">
        <v>217</v>
      </c>
      <c r="T637" s="175" t="s">
        <v>218</v>
      </c>
      <c r="U637" s="160">
        <v>0</v>
      </c>
      <c r="V637" s="160">
        <f>ROUND(E637*U637,2)</f>
        <v>0</v>
      </c>
      <c r="W637" s="160"/>
      <c r="X637" s="150"/>
      <c r="Y637" s="150"/>
      <c r="Z637" s="150"/>
      <c r="AA637" s="150"/>
      <c r="AB637" s="150"/>
      <c r="AC637" s="150"/>
      <c r="AD637" s="150"/>
      <c r="AE637" s="150"/>
      <c r="AF637" s="150"/>
      <c r="AG637" s="150" t="s">
        <v>262</v>
      </c>
      <c r="AH637" s="150"/>
      <c r="AI637" s="150"/>
      <c r="AJ637" s="150"/>
      <c r="AK637" s="150"/>
      <c r="AL637" s="150"/>
      <c r="AM637" s="150"/>
      <c r="AN637" s="150"/>
      <c r="AO637" s="150"/>
      <c r="AP637" s="150"/>
      <c r="AQ637" s="150"/>
      <c r="AR637" s="150"/>
      <c r="AS637" s="150"/>
      <c r="AT637" s="150"/>
      <c r="AU637" s="150"/>
      <c r="AV637" s="150"/>
      <c r="AW637" s="150"/>
      <c r="AX637" s="150"/>
      <c r="AY637" s="150"/>
      <c r="AZ637" s="150"/>
      <c r="BA637" s="150"/>
      <c r="BB637" s="150"/>
      <c r="BC637" s="150"/>
      <c r="BD637" s="150"/>
      <c r="BE637" s="150"/>
      <c r="BF637" s="150"/>
      <c r="BG637" s="150"/>
      <c r="BH637" s="150"/>
    </row>
    <row r="638" spans="1:60" outlineLevel="1" x14ac:dyDescent="0.2">
      <c r="A638" s="157"/>
      <c r="B638" s="158"/>
      <c r="C638" s="201" t="s">
        <v>926</v>
      </c>
      <c r="D638" s="190"/>
      <c r="E638" s="191">
        <v>22.2</v>
      </c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50"/>
      <c r="Y638" s="150"/>
      <c r="Z638" s="150"/>
      <c r="AA638" s="150"/>
      <c r="AB638" s="150"/>
      <c r="AC638" s="150"/>
      <c r="AD638" s="150"/>
      <c r="AE638" s="150"/>
      <c r="AF638" s="150"/>
      <c r="AG638" s="150" t="s">
        <v>264</v>
      </c>
      <c r="AH638" s="150">
        <v>0</v>
      </c>
      <c r="AI638" s="150"/>
      <c r="AJ638" s="150"/>
      <c r="AK638" s="150"/>
      <c r="AL638" s="150"/>
      <c r="AM638" s="150"/>
      <c r="AN638" s="150"/>
      <c r="AO638" s="150"/>
      <c r="AP638" s="150"/>
      <c r="AQ638" s="150"/>
      <c r="AR638" s="150"/>
      <c r="AS638" s="150"/>
      <c r="AT638" s="150"/>
      <c r="AU638" s="150"/>
      <c r="AV638" s="150"/>
      <c r="AW638" s="150"/>
      <c r="AX638" s="150"/>
      <c r="AY638" s="150"/>
      <c r="AZ638" s="150"/>
      <c r="BA638" s="150"/>
      <c r="BB638" s="150"/>
      <c r="BC638" s="150"/>
      <c r="BD638" s="150"/>
      <c r="BE638" s="150"/>
      <c r="BF638" s="150"/>
      <c r="BG638" s="150"/>
      <c r="BH638" s="150"/>
    </row>
    <row r="639" spans="1:60" outlineLevel="1" x14ac:dyDescent="0.2">
      <c r="A639" s="157"/>
      <c r="B639" s="158"/>
      <c r="C639" s="201" t="s">
        <v>927</v>
      </c>
      <c r="D639" s="190"/>
      <c r="E639" s="191">
        <v>22.2</v>
      </c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50"/>
      <c r="Y639" s="150"/>
      <c r="Z639" s="150"/>
      <c r="AA639" s="150"/>
      <c r="AB639" s="150"/>
      <c r="AC639" s="150"/>
      <c r="AD639" s="150"/>
      <c r="AE639" s="150"/>
      <c r="AF639" s="150"/>
      <c r="AG639" s="150" t="s">
        <v>264</v>
      </c>
      <c r="AH639" s="150">
        <v>0</v>
      </c>
      <c r="AI639" s="150"/>
      <c r="AJ639" s="150"/>
      <c r="AK639" s="150"/>
      <c r="AL639" s="150"/>
      <c r="AM639" s="150"/>
      <c r="AN639" s="150"/>
      <c r="AO639" s="150"/>
      <c r="AP639" s="150"/>
      <c r="AQ639" s="150"/>
      <c r="AR639" s="150"/>
      <c r="AS639" s="150"/>
      <c r="AT639" s="150"/>
      <c r="AU639" s="150"/>
      <c r="AV639" s="150"/>
      <c r="AW639" s="150"/>
      <c r="AX639" s="150"/>
      <c r="AY639" s="150"/>
      <c r="AZ639" s="150"/>
      <c r="BA639" s="150"/>
      <c r="BB639" s="150"/>
      <c r="BC639" s="150"/>
      <c r="BD639" s="150"/>
      <c r="BE639" s="150"/>
      <c r="BF639" s="150"/>
      <c r="BG639" s="150"/>
      <c r="BH639" s="150"/>
    </row>
    <row r="640" spans="1:60" outlineLevel="1" x14ac:dyDescent="0.2">
      <c r="A640" s="157"/>
      <c r="B640" s="158"/>
      <c r="C640" s="201" t="s">
        <v>923</v>
      </c>
      <c r="D640" s="190"/>
      <c r="E640" s="191">
        <v>76.45</v>
      </c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50"/>
      <c r="Y640" s="150"/>
      <c r="Z640" s="150"/>
      <c r="AA640" s="150"/>
      <c r="AB640" s="150"/>
      <c r="AC640" s="150"/>
      <c r="AD640" s="150"/>
      <c r="AE640" s="150"/>
      <c r="AF640" s="150"/>
      <c r="AG640" s="150" t="s">
        <v>264</v>
      </c>
      <c r="AH640" s="150">
        <v>0</v>
      </c>
      <c r="AI640" s="150"/>
      <c r="AJ640" s="150"/>
      <c r="AK640" s="150"/>
      <c r="AL640" s="150"/>
      <c r="AM640" s="150"/>
      <c r="AN640" s="150"/>
      <c r="AO640" s="150"/>
      <c r="AP640" s="150"/>
      <c r="AQ640" s="150"/>
      <c r="AR640" s="150"/>
      <c r="AS640" s="150"/>
      <c r="AT640" s="150"/>
      <c r="AU640" s="150"/>
      <c r="AV640" s="150"/>
      <c r="AW640" s="150"/>
      <c r="AX640" s="150"/>
      <c r="AY640" s="150"/>
      <c r="AZ640" s="150"/>
      <c r="BA640" s="150"/>
      <c r="BB640" s="150"/>
      <c r="BC640" s="150"/>
      <c r="BD640" s="150"/>
      <c r="BE640" s="150"/>
      <c r="BF640" s="150"/>
      <c r="BG640" s="150"/>
      <c r="BH640" s="150"/>
    </row>
    <row r="641" spans="1:60" outlineLevel="1" x14ac:dyDescent="0.2">
      <c r="A641" s="176">
        <v>152</v>
      </c>
      <c r="B641" s="177" t="s">
        <v>928</v>
      </c>
      <c r="C641" s="185" t="s">
        <v>929</v>
      </c>
      <c r="D641" s="178" t="s">
        <v>285</v>
      </c>
      <c r="E641" s="179">
        <v>418.38</v>
      </c>
      <c r="F641" s="180"/>
      <c r="G641" s="181">
        <f>ROUND(E641*F641,2)</f>
        <v>0</v>
      </c>
      <c r="H641" s="180"/>
      <c r="I641" s="181">
        <f>ROUND(E641*H641,2)</f>
        <v>0</v>
      </c>
      <c r="J641" s="180"/>
      <c r="K641" s="181">
        <f>ROUND(E641*J641,2)</f>
        <v>0</v>
      </c>
      <c r="L641" s="181">
        <v>21</v>
      </c>
      <c r="M641" s="181">
        <f>G641*(1+L641/100)</f>
        <v>0</v>
      </c>
      <c r="N641" s="181">
        <v>0</v>
      </c>
      <c r="O641" s="181">
        <f>ROUND(E641*N641,2)</f>
        <v>0</v>
      </c>
      <c r="P641" s="181">
        <v>0</v>
      </c>
      <c r="Q641" s="181">
        <f>ROUND(E641*P641,2)</f>
        <v>0</v>
      </c>
      <c r="R641" s="181"/>
      <c r="S641" s="181" t="s">
        <v>217</v>
      </c>
      <c r="T641" s="182" t="s">
        <v>218</v>
      </c>
      <c r="U641" s="160">
        <v>0</v>
      </c>
      <c r="V641" s="160">
        <f>ROUND(E641*U641,2)</f>
        <v>0</v>
      </c>
      <c r="W641" s="160"/>
      <c r="X641" s="150"/>
      <c r="Y641" s="150"/>
      <c r="Z641" s="150"/>
      <c r="AA641" s="150"/>
      <c r="AB641" s="150"/>
      <c r="AC641" s="150"/>
      <c r="AD641" s="150"/>
      <c r="AE641" s="150"/>
      <c r="AF641" s="150"/>
      <c r="AG641" s="150" t="s">
        <v>262</v>
      </c>
      <c r="AH641" s="150"/>
      <c r="AI641" s="150"/>
      <c r="AJ641" s="150"/>
      <c r="AK641" s="150"/>
      <c r="AL641" s="150"/>
      <c r="AM641" s="150"/>
      <c r="AN641" s="150"/>
      <c r="AO641" s="150"/>
      <c r="AP641" s="150"/>
      <c r="AQ641" s="150"/>
      <c r="AR641" s="150"/>
      <c r="AS641" s="150"/>
      <c r="AT641" s="150"/>
      <c r="AU641" s="150"/>
      <c r="AV641" s="150"/>
      <c r="AW641" s="150"/>
      <c r="AX641" s="150"/>
      <c r="AY641" s="150"/>
      <c r="AZ641" s="150"/>
      <c r="BA641" s="150"/>
      <c r="BB641" s="150"/>
      <c r="BC641" s="150"/>
      <c r="BD641" s="150"/>
      <c r="BE641" s="150"/>
      <c r="BF641" s="150"/>
      <c r="BG641" s="150"/>
      <c r="BH641" s="150"/>
    </row>
    <row r="642" spans="1:60" ht="33.75" outlineLevel="1" x14ac:dyDescent="0.2">
      <c r="A642" s="176">
        <v>153</v>
      </c>
      <c r="B642" s="177" t="s">
        <v>930</v>
      </c>
      <c r="C642" s="185" t="s">
        <v>931</v>
      </c>
      <c r="D642" s="178" t="s">
        <v>285</v>
      </c>
      <c r="E642" s="179">
        <v>836.76</v>
      </c>
      <c r="F642" s="180"/>
      <c r="G642" s="181">
        <f>ROUND(E642*F642,2)</f>
        <v>0</v>
      </c>
      <c r="H642" s="180"/>
      <c r="I642" s="181">
        <f>ROUND(E642*H642,2)</f>
        <v>0</v>
      </c>
      <c r="J642" s="180"/>
      <c r="K642" s="181">
        <f>ROUND(E642*J642,2)</f>
        <v>0</v>
      </c>
      <c r="L642" s="181">
        <v>21</v>
      </c>
      <c r="M642" s="181">
        <f>G642*(1+L642/100)</f>
        <v>0</v>
      </c>
      <c r="N642" s="181">
        <v>0</v>
      </c>
      <c r="O642" s="181">
        <f>ROUND(E642*N642,2)</f>
        <v>0</v>
      </c>
      <c r="P642" s="181">
        <v>0</v>
      </c>
      <c r="Q642" s="181">
        <f>ROUND(E642*P642,2)</f>
        <v>0</v>
      </c>
      <c r="R642" s="181"/>
      <c r="S642" s="181" t="s">
        <v>217</v>
      </c>
      <c r="T642" s="182" t="s">
        <v>218</v>
      </c>
      <c r="U642" s="160">
        <v>0</v>
      </c>
      <c r="V642" s="160">
        <f>ROUND(E642*U642,2)</f>
        <v>0</v>
      </c>
      <c r="W642" s="160"/>
      <c r="X642" s="150"/>
      <c r="Y642" s="150"/>
      <c r="Z642" s="150"/>
      <c r="AA642" s="150"/>
      <c r="AB642" s="150"/>
      <c r="AC642" s="150"/>
      <c r="AD642" s="150"/>
      <c r="AE642" s="150"/>
      <c r="AF642" s="150"/>
      <c r="AG642" s="150" t="s">
        <v>262</v>
      </c>
      <c r="AH642" s="150"/>
      <c r="AI642" s="150"/>
      <c r="AJ642" s="150"/>
      <c r="AK642" s="150"/>
      <c r="AL642" s="150"/>
      <c r="AM642" s="150"/>
      <c r="AN642" s="150"/>
      <c r="AO642" s="150"/>
      <c r="AP642" s="150"/>
      <c r="AQ642" s="150"/>
      <c r="AR642" s="150"/>
      <c r="AS642" s="150"/>
      <c r="AT642" s="150"/>
      <c r="AU642" s="150"/>
      <c r="AV642" s="150"/>
      <c r="AW642" s="150"/>
      <c r="AX642" s="150"/>
      <c r="AY642" s="150"/>
      <c r="AZ642" s="150"/>
      <c r="BA642" s="150"/>
      <c r="BB642" s="150"/>
      <c r="BC642" s="150"/>
      <c r="BD642" s="150"/>
      <c r="BE642" s="150"/>
      <c r="BF642" s="150"/>
      <c r="BG642" s="150"/>
      <c r="BH642" s="150"/>
    </row>
    <row r="643" spans="1:60" outlineLevel="1" x14ac:dyDescent="0.2">
      <c r="A643" s="176">
        <v>154</v>
      </c>
      <c r="B643" s="177" t="s">
        <v>932</v>
      </c>
      <c r="C643" s="185" t="s">
        <v>933</v>
      </c>
      <c r="D643" s="178" t="s">
        <v>285</v>
      </c>
      <c r="E643" s="179">
        <v>418.38</v>
      </c>
      <c r="F643" s="180"/>
      <c r="G643" s="181">
        <f>ROUND(E643*F643,2)</f>
        <v>0</v>
      </c>
      <c r="H643" s="180"/>
      <c r="I643" s="181">
        <f>ROUND(E643*H643,2)</f>
        <v>0</v>
      </c>
      <c r="J643" s="180"/>
      <c r="K643" s="181">
        <f>ROUND(E643*J643,2)</f>
        <v>0</v>
      </c>
      <c r="L643" s="181">
        <v>21</v>
      </c>
      <c r="M643" s="181">
        <f>G643*(1+L643/100)</f>
        <v>0</v>
      </c>
      <c r="N643" s="181">
        <v>0</v>
      </c>
      <c r="O643" s="181">
        <f>ROUND(E643*N643,2)</f>
        <v>0</v>
      </c>
      <c r="P643" s="181">
        <v>0</v>
      </c>
      <c r="Q643" s="181">
        <f>ROUND(E643*P643,2)</f>
        <v>0</v>
      </c>
      <c r="R643" s="181"/>
      <c r="S643" s="181" t="s">
        <v>217</v>
      </c>
      <c r="T643" s="182" t="s">
        <v>218</v>
      </c>
      <c r="U643" s="160">
        <v>0</v>
      </c>
      <c r="V643" s="160">
        <f>ROUND(E643*U643,2)</f>
        <v>0</v>
      </c>
      <c r="W643" s="160"/>
      <c r="X643" s="150"/>
      <c r="Y643" s="150"/>
      <c r="Z643" s="150"/>
      <c r="AA643" s="150"/>
      <c r="AB643" s="150"/>
      <c r="AC643" s="150"/>
      <c r="AD643" s="150"/>
      <c r="AE643" s="150"/>
      <c r="AF643" s="150"/>
      <c r="AG643" s="150" t="s">
        <v>262</v>
      </c>
      <c r="AH643" s="150"/>
      <c r="AI643" s="150"/>
      <c r="AJ643" s="150"/>
      <c r="AK643" s="150"/>
      <c r="AL643" s="150"/>
      <c r="AM643" s="150"/>
      <c r="AN643" s="150"/>
      <c r="AO643" s="150"/>
      <c r="AP643" s="150"/>
      <c r="AQ643" s="150"/>
      <c r="AR643" s="150"/>
      <c r="AS643" s="150"/>
      <c r="AT643" s="150"/>
      <c r="AU643" s="150"/>
      <c r="AV643" s="150"/>
      <c r="AW643" s="150"/>
      <c r="AX643" s="150"/>
      <c r="AY643" s="150"/>
      <c r="AZ643" s="150"/>
      <c r="BA643" s="150"/>
      <c r="BB643" s="150"/>
      <c r="BC643" s="150"/>
      <c r="BD643" s="150"/>
      <c r="BE643" s="150"/>
      <c r="BF643" s="150"/>
      <c r="BG643" s="150"/>
      <c r="BH643" s="150"/>
    </row>
    <row r="644" spans="1:60" ht="25.5" x14ac:dyDescent="0.2">
      <c r="A644" s="163" t="s">
        <v>211</v>
      </c>
      <c r="B644" s="164" t="s">
        <v>109</v>
      </c>
      <c r="C644" s="184" t="s">
        <v>110</v>
      </c>
      <c r="D644" s="165"/>
      <c r="E644" s="166"/>
      <c r="F644" s="167"/>
      <c r="G644" s="167">
        <f>SUMIF(AG645:AG658,"&lt;&gt;NOR",G645:G658)</f>
        <v>0</v>
      </c>
      <c r="H644" s="167"/>
      <c r="I644" s="167">
        <f>SUM(I645:I658)</f>
        <v>0</v>
      </c>
      <c r="J644" s="167"/>
      <c r="K644" s="167">
        <f>SUM(K645:K658)</f>
        <v>0</v>
      </c>
      <c r="L644" s="167"/>
      <c r="M644" s="167">
        <f>SUM(M645:M658)</f>
        <v>0</v>
      </c>
      <c r="N644" s="167"/>
      <c r="O644" s="167">
        <f>SUM(O645:O658)</f>
        <v>0</v>
      </c>
      <c r="P644" s="167"/>
      <c r="Q644" s="167">
        <f>SUM(Q645:Q658)</f>
        <v>0</v>
      </c>
      <c r="R644" s="167"/>
      <c r="S644" s="167"/>
      <c r="T644" s="168"/>
      <c r="U644" s="162"/>
      <c r="V644" s="162">
        <f>SUM(V645:V658)</f>
        <v>0</v>
      </c>
      <c r="W644" s="162"/>
      <c r="AG644" t="s">
        <v>212</v>
      </c>
    </row>
    <row r="645" spans="1:60" ht="45" outlineLevel="1" x14ac:dyDescent="0.2">
      <c r="A645" s="169">
        <v>155</v>
      </c>
      <c r="B645" s="170" t="s">
        <v>934</v>
      </c>
      <c r="C645" s="186" t="s">
        <v>935</v>
      </c>
      <c r="D645" s="171" t="s">
        <v>285</v>
      </c>
      <c r="E645" s="172">
        <v>973.8</v>
      </c>
      <c r="F645" s="173"/>
      <c r="G645" s="174">
        <f>ROUND(E645*F645,2)</f>
        <v>0</v>
      </c>
      <c r="H645" s="173"/>
      <c r="I645" s="174">
        <f>ROUND(E645*H645,2)</f>
        <v>0</v>
      </c>
      <c r="J645" s="173"/>
      <c r="K645" s="174">
        <f>ROUND(E645*J645,2)</f>
        <v>0</v>
      </c>
      <c r="L645" s="174">
        <v>21</v>
      </c>
      <c r="M645" s="174">
        <f>G645*(1+L645/100)</f>
        <v>0</v>
      </c>
      <c r="N645" s="174">
        <v>0</v>
      </c>
      <c r="O645" s="174">
        <f>ROUND(E645*N645,2)</f>
        <v>0</v>
      </c>
      <c r="P645" s="174">
        <v>0</v>
      </c>
      <c r="Q645" s="174">
        <f>ROUND(E645*P645,2)</f>
        <v>0</v>
      </c>
      <c r="R645" s="174"/>
      <c r="S645" s="174" t="s">
        <v>217</v>
      </c>
      <c r="T645" s="175" t="s">
        <v>218</v>
      </c>
      <c r="U645" s="160">
        <v>0</v>
      </c>
      <c r="V645" s="160">
        <f>ROUND(E645*U645,2)</f>
        <v>0</v>
      </c>
      <c r="W645" s="160"/>
      <c r="X645" s="150"/>
      <c r="Y645" s="150"/>
      <c r="Z645" s="150"/>
      <c r="AA645" s="150"/>
      <c r="AB645" s="150"/>
      <c r="AC645" s="150"/>
      <c r="AD645" s="150"/>
      <c r="AE645" s="150"/>
      <c r="AF645" s="150"/>
      <c r="AG645" s="150" t="s">
        <v>262</v>
      </c>
      <c r="AH645" s="150"/>
      <c r="AI645" s="150"/>
      <c r="AJ645" s="150"/>
      <c r="AK645" s="150"/>
      <c r="AL645" s="150"/>
      <c r="AM645" s="150"/>
      <c r="AN645" s="150"/>
      <c r="AO645" s="150"/>
      <c r="AP645" s="150"/>
      <c r="AQ645" s="150"/>
      <c r="AR645" s="150"/>
      <c r="AS645" s="150"/>
      <c r="AT645" s="150"/>
      <c r="AU645" s="150"/>
      <c r="AV645" s="150"/>
      <c r="AW645" s="150"/>
      <c r="AX645" s="150"/>
      <c r="AY645" s="150"/>
      <c r="AZ645" s="150"/>
      <c r="BA645" s="150"/>
      <c r="BB645" s="150"/>
      <c r="BC645" s="150"/>
      <c r="BD645" s="150"/>
      <c r="BE645" s="150"/>
      <c r="BF645" s="150"/>
      <c r="BG645" s="150"/>
      <c r="BH645" s="150"/>
    </row>
    <row r="646" spans="1:60" ht="45" outlineLevel="1" x14ac:dyDescent="0.2">
      <c r="A646" s="157"/>
      <c r="B646" s="158"/>
      <c r="C646" s="201" t="s">
        <v>936</v>
      </c>
      <c r="D646" s="190"/>
      <c r="E646" s="191">
        <v>318.7</v>
      </c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50"/>
      <c r="Y646" s="150"/>
      <c r="Z646" s="150"/>
      <c r="AA646" s="150"/>
      <c r="AB646" s="150"/>
      <c r="AC646" s="150"/>
      <c r="AD646" s="150"/>
      <c r="AE646" s="150"/>
      <c r="AF646" s="150"/>
      <c r="AG646" s="150" t="s">
        <v>264</v>
      </c>
      <c r="AH646" s="150">
        <v>0</v>
      </c>
      <c r="AI646" s="150"/>
      <c r="AJ646" s="150"/>
      <c r="AK646" s="150"/>
      <c r="AL646" s="150"/>
      <c r="AM646" s="150"/>
      <c r="AN646" s="150"/>
      <c r="AO646" s="150"/>
      <c r="AP646" s="150"/>
      <c r="AQ646" s="150"/>
      <c r="AR646" s="150"/>
      <c r="AS646" s="150"/>
      <c r="AT646" s="150"/>
      <c r="AU646" s="150"/>
      <c r="AV646" s="150"/>
      <c r="AW646" s="150"/>
      <c r="AX646" s="150"/>
      <c r="AY646" s="150"/>
      <c r="AZ646" s="150"/>
      <c r="BA646" s="150"/>
      <c r="BB646" s="150"/>
      <c r="BC646" s="150"/>
      <c r="BD646" s="150"/>
      <c r="BE646" s="150"/>
      <c r="BF646" s="150"/>
      <c r="BG646" s="150"/>
      <c r="BH646" s="150"/>
    </row>
    <row r="647" spans="1:60" ht="33.75" outlineLevel="1" x14ac:dyDescent="0.2">
      <c r="A647" s="157"/>
      <c r="B647" s="158"/>
      <c r="C647" s="201" t="s">
        <v>937</v>
      </c>
      <c r="D647" s="190"/>
      <c r="E647" s="191">
        <v>349.3</v>
      </c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50"/>
      <c r="Y647" s="150"/>
      <c r="Z647" s="150"/>
      <c r="AA647" s="150"/>
      <c r="AB647" s="150"/>
      <c r="AC647" s="150"/>
      <c r="AD647" s="150"/>
      <c r="AE647" s="150"/>
      <c r="AF647" s="150"/>
      <c r="AG647" s="150" t="s">
        <v>264</v>
      </c>
      <c r="AH647" s="150">
        <v>0</v>
      </c>
      <c r="AI647" s="150"/>
      <c r="AJ647" s="150"/>
      <c r="AK647" s="150"/>
      <c r="AL647" s="150"/>
      <c r="AM647" s="150"/>
      <c r="AN647" s="150"/>
      <c r="AO647" s="150"/>
      <c r="AP647" s="150"/>
      <c r="AQ647" s="150"/>
      <c r="AR647" s="150"/>
      <c r="AS647" s="150"/>
      <c r="AT647" s="150"/>
      <c r="AU647" s="150"/>
      <c r="AV647" s="150"/>
      <c r="AW647" s="150"/>
      <c r="AX647" s="150"/>
      <c r="AY647" s="150"/>
      <c r="AZ647" s="150"/>
      <c r="BA647" s="150"/>
      <c r="BB647" s="150"/>
      <c r="BC647" s="150"/>
      <c r="BD647" s="150"/>
      <c r="BE647" s="150"/>
      <c r="BF647" s="150"/>
      <c r="BG647" s="150"/>
      <c r="BH647" s="150"/>
    </row>
    <row r="648" spans="1:60" outlineLevel="1" x14ac:dyDescent="0.2">
      <c r="A648" s="157"/>
      <c r="B648" s="158"/>
      <c r="C648" s="201" t="s">
        <v>938</v>
      </c>
      <c r="D648" s="190"/>
      <c r="E648" s="191">
        <v>305.8</v>
      </c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50"/>
      <c r="Y648" s="150"/>
      <c r="Z648" s="150"/>
      <c r="AA648" s="150"/>
      <c r="AB648" s="150"/>
      <c r="AC648" s="150"/>
      <c r="AD648" s="150"/>
      <c r="AE648" s="150"/>
      <c r="AF648" s="150"/>
      <c r="AG648" s="150" t="s">
        <v>264</v>
      </c>
      <c r="AH648" s="150">
        <v>0</v>
      </c>
      <c r="AI648" s="150"/>
      <c r="AJ648" s="150"/>
      <c r="AK648" s="150"/>
      <c r="AL648" s="150"/>
      <c r="AM648" s="150"/>
      <c r="AN648" s="150"/>
      <c r="AO648" s="150"/>
      <c r="AP648" s="150"/>
      <c r="AQ648" s="150"/>
      <c r="AR648" s="150"/>
      <c r="AS648" s="150"/>
      <c r="AT648" s="150"/>
      <c r="AU648" s="150"/>
      <c r="AV648" s="150"/>
      <c r="AW648" s="150"/>
      <c r="AX648" s="150"/>
      <c r="AY648" s="150"/>
      <c r="AZ648" s="150"/>
      <c r="BA648" s="150"/>
      <c r="BB648" s="150"/>
      <c r="BC648" s="150"/>
      <c r="BD648" s="150"/>
      <c r="BE648" s="150"/>
      <c r="BF648" s="150"/>
      <c r="BG648" s="150"/>
      <c r="BH648" s="150"/>
    </row>
    <row r="649" spans="1:60" ht="22.5" outlineLevel="1" x14ac:dyDescent="0.2">
      <c r="A649" s="176">
        <v>156</v>
      </c>
      <c r="B649" s="177" t="s">
        <v>939</v>
      </c>
      <c r="C649" s="185" t="s">
        <v>940</v>
      </c>
      <c r="D649" s="178" t="s">
        <v>298</v>
      </c>
      <c r="E649" s="179">
        <v>10</v>
      </c>
      <c r="F649" s="180"/>
      <c r="G649" s="181">
        <f>ROUND(E649*F649,2)</f>
        <v>0</v>
      </c>
      <c r="H649" s="180"/>
      <c r="I649" s="181">
        <f>ROUND(E649*H649,2)</f>
        <v>0</v>
      </c>
      <c r="J649" s="180"/>
      <c r="K649" s="181">
        <f>ROUND(E649*J649,2)</f>
        <v>0</v>
      </c>
      <c r="L649" s="181">
        <v>21</v>
      </c>
      <c r="M649" s="181">
        <f>G649*(1+L649/100)</f>
        <v>0</v>
      </c>
      <c r="N649" s="181">
        <v>0</v>
      </c>
      <c r="O649" s="181">
        <f>ROUND(E649*N649,2)</f>
        <v>0</v>
      </c>
      <c r="P649" s="181">
        <v>0</v>
      </c>
      <c r="Q649" s="181">
        <f>ROUND(E649*P649,2)</f>
        <v>0</v>
      </c>
      <c r="R649" s="181"/>
      <c r="S649" s="181" t="s">
        <v>217</v>
      </c>
      <c r="T649" s="182" t="s">
        <v>218</v>
      </c>
      <c r="U649" s="160">
        <v>0</v>
      </c>
      <c r="V649" s="160">
        <f>ROUND(E649*U649,2)</f>
        <v>0</v>
      </c>
      <c r="W649" s="160"/>
      <c r="X649" s="150"/>
      <c r="Y649" s="150"/>
      <c r="Z649" s="150"/>
      <c r="AA649" s="150"/>
      <c r="AB649" s="150"/>
      <c r="AC649" s="150"/>
      <c r="AD649" s="150"/>
      <c r="AE649" s="150"/>
      <c r="AF649" s="150"/>
      <c r="AG649" s="150" t="s">
        <v>279</v>
      </c>
      <c r="AH649" s="150"/>
      <c r="AI649" s="150"/>
      <c r="AJ649" s="150"/>
      <c r="AK649" s="150"/>
      <c r="AL649" s="150"/>
      <c r="AM649" s="150"/>
      <c r="AN649" s="150"/>
      <c r="AO649" s="150"/>
      <c r="AP649" s="150"/>
      <c r="AQ649" s="150"/>
      <c r="AR649" s="150"/>
      <c r="AS649" s="150"/>
      <c r="AT649" s="150"/>
      <c r="AU649" s="150"/>
      <c r="AV649" s="150"/>
      <c r="AW649" s="150"/>
      <c r="AX649" s="150"/>
      <c r="AY649" s="150"/>
      <c r="AZ649" s="150"/>
      <c r="BA649" s="150"/>
      <c r="BB649" s="150"/>
      <c r="BC649" s="150"/>
      <c r="BD649" s="150"/>
      <c r="BE649" s="150"/>
      <c r="BF649" s="150"/>
      <c r="BG649" s="150"/>
      <c r="BH649" s="150"/>
    </row>
    <row r="650" spans="1:60" ht="33.75" outlineLevel="1" x14ac:dyDescent="0.2">
      <c r="A650" s="169">
        <v>157</v>
      </c>
      <c r="B650" s="170" t="s">
        <v>941</v>
      </c>
      <c r="C650" s="186" t="s">
        <v>942</v>
      </c>
      <c r="D650" s="171" t="s">
        <v>298</v>
      </c>
      <c r="E650" s="172">
        <v>180</v>
      </c>
      <c r="F650" s="173"/>
      <c r="G650" s="174">
        <f>ROUND(E650*F650,2)</f>
        <v>0</v>
      </c>
      <c r="H650" s="173"/>
      <c r="I650" s="174">
        <f>ROUND(E650*H650,2)</f>
        <v>0</v>
      </c>
      <c r="J650" s="173"/>
      <c r="K650" s="174">
        <f>ROUND(E650*J650,2)</f>
        <v>0</v>
      </c>
      <c r="L650" s="174">
        <v>21</v>
      </c>
      <c r="M650" s="174">
        <f>G650*(1+L650/100)</f>
        <v>0</v>
      </c>
      <c r="N650" s="174">
        <v>0</v>
      </c>
      <c r="O650" s="174">
        <f>ROUND(E650*N650,2)</f>
        <v>0</v>
      </c>
      <c r="P650" s="174">
        <v>0</v>
      </c>
      <c r="Q650" s="174">
        <f>ROUND(E650*P650,2)</f>
        <v>0</v>
      </c>
      <c r="R650" s="174"/>
      <c r="S650" s="174" t="s">
        <v>217</v>
      </c>
      <c r="T650" s="175" t="s">
        <v>218</v>
      </c>
      <c r="U650" s="160">
        <v>0</v>
      </c>
      <c r="V650" s="160">
        <f>ROUND(E650*U650,2)</f>
        <v>0</v>
      </c>
      <c r="W650" s="160"/>
      <c r="X650" s="150"/>
      <c r="Y650" s="150"/>
      <c r="Z650" s="150"/>
      <c r="AA650" s="150"/>
      <c r="AB650" s="150"/>
      <c r="AC650" s="150"/>
      <c r="AD650" s="150"/>
      <c r="AE650" s="150"/>
      <c r="AF650" s="150"/>
      <c r="AG650" s="150" t="s">
        <v>262</v>
      </c>
      <c r="AH650" s="150"/>
      <c r="AI650" s="150"/>
      <c r="AJ650" s="150"/>
      <c r="AK650" s="150"/>
      <c r="AL650" s="150"/>
      <c r="AM650" s="150"/>
      <c r="AN650" s="150"/>
      <c r="AO650" s="150"/>
      <c r="AP650" s="150"/>
      <c r="AQ650" s="150"/>
      <c r="AR650" s="150"/>
      <c r="AS650" s="150"/>
      <c r="AT650" s="150"/>
      <c r="AU650" s="150"/>
      <c r="AV650" s="150"/>
      <c r="AW650" s="150"/>
      <c r="AX650" s="150"/>
      <c r="AY650" s="150"/>
      <c r="AZ650" s="150"/>
      <c r="BA650" s="150"/>
      <c r="BB650" s="150"/>
      <c r="BC650" s="150"/>
      <c r="BD650" s="150"/>
      <c r="BE650" s="150"/>
      <c r="BF650" s="150"/>
      <c r="BG650" s="150"/>
      <c r="BH650" s="150"/>
    </row>
    <row r="651" spans="1:60" outlineLevel="1" x14ac:dyDescent="0.2">
      <c r="A651" s="157"/>
      <c r="B651" s="158"/>
      <c r="C651" s="201" t="s">
        <v>943</v>
      </c>
      <c r="D651" s="190"/>
      <c r="E651" s="191">
        <v>180</v>
      </c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50"/>
      <c r="Y651" s="150"/>
      <c r="Z651" s="150"/>
      <c r="AA651" s="150"/>
      <c r="AB651" s="150"/>
      <c r="AC651" s="150"/>
      <c r="AD651" s="150"/>
      <c r="AE651" s="150"/>
      <c r="AF651" s="150"/>
      <c r="AG651" s="150" t="s">
        <v>264</v>
      </c>
      <c r="AH651" s="150">
        <v>0</v>
      </c>
      <c r="AI651" s="150"/>
      <c r="AJ651" s="150"/>
      <c r="AK651" s="150"/>
      <c r="AL651" s="150"/>
      <c r="AM651" s="150"/>
      <c r="AN651" s="150"/>
      <c r="AO651" s="150"/>
      <c r="AP651" s="150"/>
      <c r="AQ651" s="150"/>
      <c r="AR651" s="150"/>
      <c r="AS651" s="150"/>
      <c r="AT651" s="150"/>
      <c r="AU651" s="150"/>
      <c r="AV651" s="150"/>
      <c r="AW651" s="150"/>
      <c r="AX651" s="150"/>
      <c r="AY651" s="150"/>
      <c r="AZ651" s="150"/>
      <c r="BA651" s="150"/>
      <c r="BB651" s="150"/>
      <c r="BC651" s="150"/>
      <c r="BD651" s="150"/>
      <c r="BE651" s="150"/>
      <c r="BF651" s="150"/>
      <c r="BG651" s="150"/>
      <c r="BH651" s="150"/>
    </row>
    <row r="652" spans="1:60" outlineLevel="1" x14ac:dyDescent="0.2">
      <c r="A652" s="169">
        <v>158</v>
      </c>
      <c r="B652" s="170" t="s">
        <v>944</v>
      </c>
      <c r="C652" s="186" t="s">
        <v>945</v>
      </c>
      <c r="D652" s="171" t="s">
        <v>298</v>
      </c>
      <c r="E652" s="172">
        <v>54</v>
      </c>
      <c r="F652" s="173"/>
      <c r="G652" s="174">
        <f>ROUND(E652*F652,2)</f>
        <v>0</v>
      </c>
      <c r="H652" s="173"/>
      <c r="I652" s="174">
        <f>ROUND(E652*H652,2)</f>
        <v>0</v>
      </c>
      <c r="J652" s="173"/>
      <c r="K652" s="174">
        <f>ROUND(E652*J652,2)</f>
        <v>0</v>
      </c>
      <c r="L652" s="174">
        <v>21</v>
      </c>
      <c r="M652" s="174">
        <f>G652*(1+L652/100)</f>
        <v>0</v>
      </c>
      <c r="N652" s="174">
        <v>0</v>
      </c>
      <c r="O652" s="174">
        <f>ROUND(E652*N652,2)</f>
        <v>0</v>
      </c>
      <c r="P652" s="174">
        <v>0</v>
      </c>
      <c r="Q652" s="174">
        <f>ROUND(E652*P652,2)</f>
        <v>0</v>
      </c>
      <c r="R652" s="174"/>
      <c r="S652" s="174" t="s">
        <v>240</v>
      </c>
      <c r="T652" s="175" t="s">
        <v>218</v>
      </c>
      <c r="U652" s="160">
        <v>0</v>
      </c>
      <c r="V652" s="160">
        <f>ROUND(E652*U652,2)</f>
        <v>0</v>
      </c>
      <c r="W652" s="160"/>
      <c r="X652" s="150"/>
      <c r="Y652" s="150"/>
      <c r="Z652" s="150"/>
      <c r="AA652" s="150"/>
      <c r="AB652" s="150"/>
      <c r="AC652" s="150"/>
      <c r="AD652" s="150"/>
      <c r="AE652" s="150"/>
      <c r="AF652" s="150"/>
      <c r="AG652" s="150" t="s">
        <v>279</v>
      </c>
      <c r="AH652" s="150"/>
      <c r="AI652" s="150"/>
      <c r="AJ652" s="150"/>
      <c r="AK652" s="150"/>
      <c r="AL652" s="150"/>
      <c r="AM652" s="150"/>
      <c r="AN652" s="150"/>
      <c r="AO652" s="150"/>
      <c r="AP652" s="150"/>
      <c r="AQ652" s="150"/>
      <c r="AR652" s="150"/>
      <c r="AS652" s="150"/>
      <c r="AT652" s="150"/>
      <c r="AU652" s="150"/>
      <c r="AV652" s="150"/>
      <c r="AW652" s="150"/>
      <c r="AX652" s="150"/>
      <c r="AY652" s="150"/>
      <c r="AZ652" s="150"/>
      <c r="BA652" s="150"/>
      <c r="BB652" s="150"/>
      <c r="BC652" s="150"/>
      <c r="BD652" s="150"/>
      <c r="BE652" s="150"/>
      <c r="BF652" s="150"/>
      <c r="BG652" s="150"/>
      <c r="BH652" s="150"/>
    </row>
    <row r="653" spans="1:60" outlineLevel="1" x14ac:dyDescent="0.2">
      <c r="A653" s="157"/>
      <c r="B653" s="158"/>
      <c r="C653" s="201" t="s">
        <v>946</v>
      </c>
      <c r="D653" s="190"/>
      <c r="E653" s="191">
        <v>34</v>
      </c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50"/>
      <c r="Y653" s="150"/>
      <c r="Z653" s="150"/>
      <c r="AA653" s="150"/>
      <c r="AB653" s="150"/>
      <c r="AC653" s="150"/>
      <c r="AD653" s="150"/>
      <c r="AE653" s="150"/>
      <c r="AF653" s="150"/>
      <c r="AG653" s="150" t="s">
        <v>264</v>
      </c>
      <c r="AH653" s="150">
        <v>0</v>
      </c>
      <c r="AI653" s="150"/>
      <c r="AJ653" s="150"/>
      <c r="AK653" s="150"/>
      <c r="AL653" s="150"/>
      <c r="AM653" s="150"/>
      <c r="AN653" s="150"/>
      <c r="AO653" s="150"/>
      <c r="AP653" s="150"/>
      <c r="AQ653" s="150"/>
      <c r="AR653" s="150"/>
      <c r="AS653" s="150"/>
      <c r="AT653" s="150"/>
      <c r="AU653" s="150"/>
      <c r="AV653" s="150"/>
      <c r="AW653" s="150"/>
      <c r="AX653" s="150"/>
      <c r="AY653" s="150"/>
      <c r="AZ653" s="150"/>
      <c r="BA653" s="150"/>
      <c r="BB653" s="150"/>
      <c r="BC653" s="150"/>
      <c r="BD653" s="150"/>
      <c r="BE653" s="150"/>
      <c r="BF653" s="150"/>
      <c r="BG653" s="150"/>
      <c r="BH653" s="150"/>
    </row>
    <row r="654" spans="1:60" outlineLevel="1" x14ac:dyDescent="0.2">
      <c r="A654" s="157"/>
      <c r="B654" s="158"/>
      <c r="C654" s="201" t="s">
        <v>947</v>
      </c>
      <c r="D654" s="190"/>
      <c r="E654" s="191">
        <v>18</v>
      </c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50"/>
      <c r="Y654" s="150"/>
      <c r="Z654" s="150"/>
      <c r="AA654" s="150"/>
      <c r="AB654" s="150"/>
      <c r="AC654" s="150"/>
      <c r="AD654" s="150"/>
      <c r="AE654" s="150"/>
      <c r="AF654" s="150"/>
      <c r="AG654" s="150" t="s">
        <v>264</v>
      </c>
      <c r="AH654" s="150">
        <v>0</v>
      </c>
      <c r="AI654" s="150"/>
      <c r="AJ654" s="150"/>
      <c r="AK654" s="150"/>
      <c r="AL654" s="150"/>
      <c r="AM654" s="150"/>
      <c r="AN654" s="150"/>
      <c r="AO654" s="150"/>
      <c r="AP654" s="150"/>
      <c r="AQ654" s="150"/>
      <c r="AR654" s="150"/>
      <c r="AS654" s="150"/>
      <c r="AT654" s="150"/>
      <c r="AU654" s="150"/>
      <c r="AV654" s="150"/>
      <c r="AW654" s="150"/>
      <c r="AX654" s="150"/>
      <c r="AY654" s="150"/>
      <c r="AZ654" s="150"/>
      <c r="BA654" s="150"/>
      <c r="BB654" s="150"/>
      <c r="BC654" s="150"/>
      <c r="BD654" s="150"/>
      <c r="BE654" s="150"/>
      <c r="BF654" s="150"/>
      <c r="BG654" s="150"/>
      <c r="BH654" s="150"/>
    </row>
    <row r="655" spans="1:60" outlineLevel="1" x14ac:dyDescent="0.2">
      <c r="A655" s="157"/>
      <c r="B655" s="158"/>
      <c r="C655" s="201" t="s">
        <v>948</v>
      </c>
      <c r="D655" s="190"/>
      <c r="E655" s="191">
        <v>2</v>
      </c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50"/>
      <c r="Y655" s="150"/>
      <c r="Z655" s="150"/>
      <c r="AA655" s="150"/>
      <c r="AB655" s="150"/>
      <c r="AC655" s="150"/>
      <c r="AD655" s="150"/>
      <c r="AE655" s="150"/>
      <c r="AF655" s="150"/>
      <c r="AG655" s="150" t="s">
        <v>264</v>
      </c>
      <c r="AH655" s="150">
        <v>0</v>
      </c>
      <c r="AI655" s="150"/>
      <c r="AJ655" s="150"/>
      <c r="AK655" s="150"/>
      <c r="AL655" s="150"/>
      <c r="AM655" s="150"/>
      <c r="AN655" s="150"/>
      <c r="AO655" s="150"/>
      <c r="AP655" s="150"/>
      <c r="AQ655" s="150"/>
      <c r="AR655" s="150"/>
      <c r="AS655" s="150"/>
      <c r="AT655" s="150"/>
      <c r="AU655" s="150"/>
      <c r="AV655" s="150"/>
      <c r="AW655" s="150"/>
      <c r="AX655" s="150"/>
      <c r="AY655" s="150"/>
      <c r="AZ655" s="150"/>
      <c r="BA655" s="150"/>
      <c r="BB655" s="150"/>
      <c r="BC655" s="150"/>
      <c r="BD655" s="150"/>
      <c r="BE655" s="150"/>
      <c r="BF655" s="150"/>
      <c r="BG655" s="150"/>
      <c r="BH655" s="150"/>
    </row>
    <row r="656" spans="1:60" outlineLevel="1" x14ac:dyDescent="0.2">
      <c r="A656" s="169">
        <v>159</v>
      </c>
      <c r="B656" s="170" t="s">
        <v>949</v>
      </c>
      <c r="C656" s="186" t="s">
        <v>950</v>
      </c>
      <c r="D656" s="171" t="s">
        <v>298</v>
      </c>
      <c r="E656" s="172">
        <v>48</v>
      </c>
      <c r="F656" s="173"/>
      <c r="G656" s="174">
        <f>ROUND(E656*F656,2)</f>
        <v>0</v>
      </c>
      <c r="H656" s="173"/>
      <c r="I656" s="174">
        <f>ROUND(E656*H656,2)</f>
        <v>0</v>
      </c>
      <c r="J656" s="173"/>
      <c r="K656" s="174">
        <f>ROUND(E656*J656,2)</f>
        <v>0</v>
      </c>
      <c r="L656" s="174">
        <v>21</v>
      </c>
      <c r="M656" s="174">
        <f>G656*(1+L656/100)</f>
        <v>0</v>
      </c>
      <c r="N656" s="174">
        <v>0</v>
      </c>
      <c r="O656" s="174">
        <f>ROUND(E656*N656,2)</f>
        <v>0</v>
      </c>
      <c r="P656" s="174">
        <v>0</v>
      </c>
      <c r="Q656" s="174">
        <f>ROUND(E656*P656,2)</f>
        <v>0</v>
      </c>
      <c r="R656" s="174"/>
      <c r="S656" s="174" t="s">
        <v>240</v>
      </c>
      <c r="T656" s="175" t="s">
        <v>218</v>
      </c>
      <c r="U656" s="160">
        <v>0</v>
      </c>
      <c r="V656" s="160">
        <f>ROUND(E656*U656,2)</f>
        <v>0</v>
      </c>
      <c r="W656" s="160"/>
      <c r="X656" s="150"/>
      <c r="Y656" s="150"/>
      <c r="Z656" s="150"/>
      <c r="AA656" s="150"/>
      <c r="AB656" s="150"/>
      <c r="AC656" s="150"/>
      <c r="AD656" s="150"/>
      <c r="AE656" s="150"/>
      <c r="AF656" s="150"/>
      <c r="AG656" s="150" t="s">
        <v>279</v>
      </c>
      <c r="AH656" s="150"/>
      <c r="AI656" s="150"/>
      <c r="AJ656" s="150"/>
      <c r="AK656" s="150"/>
      <c r="AL656" s="150"/>
      <c r="AM656" s="150"/>
      <c r="AN656" s="150"/>
      <c r="AO656" s="150"/>
      <c r="AP656" s="150"/>
      <c r="AQ656" s="150"/>
      <c r="AR656" s="150"/>
      <c r="AS656" s="150"/>
      <c r="AT656" s="150"/>
      <c r="AU656" s="150"/>
      <c r="AV656" s="150"/>
      <c r="AW656" s="150"/>
      <c r="AX656" s="150"/>
      <c r="AY656" s="150"/>
      <c r="AZ656" s="150"/>
      <c r="BA656" s="150"/>
      <c r="BB656" s="150"/>
      <c r="BC656" s="150"/>
      <c r="BD656" s="150"/>
      <c r="BE656" s="150"/>
      <c r="BF656" s="150"/>
      <c r="BG656" s="150"/>
      <c r="BH656" s="150"/>
    </row>
    <row r="657" spans="1:60" outlineLevel="1" x14ac:dyDescent="0.2">
      <c r="A657" s="157"/>
      <c r="B657" s="158"/>
      <c r="C657" s="201" t="s">
        <v>951</v>
      </c>
      <c r="D657" s="190"/>
      <c r="E657" s="191">
        <v>48</v>
      </c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50"/>
      <c r="Y657" s="150"/>
      <c r="Z657" s="150"/>
      <c r="AA657" s="150"/>
      <c r="AB657" s="150"/>
      <c r="AC657" s="150"/>
      <c r="AD657" s="150"/>
      <c r="AE657" s="150"/>
      <c r="AF657" s="150"/>
      <c r="AG657" s="150" t="s">
        <v>264</v>
      </c>
      <c r="AH657" s="150">
        <v>0</v>
      </c>
      <c r="AI657" s="150"/>
      <c r="AJ657" s="150"/>
      <c r="AK657" s="150"/>
      <c r="AL657" s="150"/>
      <c r="AM657" s="150"/>
      <c r="AN657" s="150"/>
      <c r="AO657" s="150"/>
      <c r="AP657" s="150"/>
      <c r="AQ657" s="150"/>
      <c r="AR657" s="150"/>
      <c r="AS657" s="150"/>
      <c r="AT657" s="150"/>
      <c r="AU657" s="150"/>
      <c r="AV657" s="150"/>
      <c r="AW657" s="150"/>
      <c r="AX657" s="150"/>
      <c r="AY657" s="150"/>
      <c r="AZ657" s="150"/>
      <c r="BA657" s="150"/>
      <c r="BB657" s="150"/>
      <c r="BC657" s="150"/>
      <c r="BD657" s="150"/>
      <c r="BE657" s="150"/>
      <c r="BF657" s="150"/>
      <c r="BG657" s="150"/>
      <c r="BH657" s="150"/>
    </row>
    <row r="658" spans="1:60" ht="33.75" outlineLevel="1" x14ac:dyDescent="0.2">
      <c r="A658" s="176">
        <v>160</v>
      </c>
      <c r="B658" s="177" t="s">
        <v>952</v>
      </c>
      <c r="C658" s="185" t="s">
        <v>953</v>
      </c>
      <c r="D658" s="178" t="s">
        <v>298</v>
      </c>
      <c r="E658" s="179">
        <v>10</v>
      </c>
      <c r="F658" s="180"/>
      <c r="G658" s="181">
        <f>ROUND(E658*F658,2)</f>
        <v>0</v>
      </c>
      <c r="H658" s="180"/>
      <c r="I658" s="181">
        <f>ROUND(E658*H658,2)</f>
        <v>0</v>
      </c>
      <c r="J658" s="180"/>
      <c r="K658" s="181">
        <f>ROUND(E658*J658,2)</f>
        <v>0</v>
      </c>
      <c r="L658" s="181">
        <v>21</v>
      </c>
      <c r="M658" s="181">
        <f>G658*(1+L658/100)</f>
        <v>0</v>
      </c>
      <c r="N658" s="181">
        <v>0</v>
      </c>
      <c r="O658" s="181">
        <f>ROUND(E658*N658,2)</f>
        <v>0</v>
      </c>
      <c r="P658" s="181">
        <v>0</v>
      </c>
      <c r="Q658" s="181">
        <f>ROUND(E658*P658,2)</f>
        <v>0</v>
      </c>
      <c r="R658" s="181" t="s">
        <v>216</v>
      </c>
      <c r="S658" s="181" t="s">
        <v>217</v>
      </c>
      <c r="T658" s="182" t="s">
        <v>218</v>
      </c>
      <c r="U658" s="160">
        <v>0</v>
      </c>
      <c r="V658" s="160">
        <f>ROUND(E658*U658,2)</f>
        <v>0</v>
      </c>
      <c r="W658" s="160"/>
      <c r="X658" s="150"/>
      <c r="Y658" s="150"/>
      <c r="Z658" s="150"/>
      <c r="AA658" s="150"/>
      <c r="AB658" s="150"/>
      <c r="AC658" s="150"/>
      <c r="AD658" s="150"/>
      <c r="AE658" s="150"/>
      <c r="AF658" s="150"/>
      <c r="AG658" s="150" t="s">
        <v>219</v>
      </c>
      <c r="AH658" s="150"/>
      <c r="AI658" s="150"/>
      <c r="AJ658" s="150"/>
      <c r="AK658" s="150"/>
      <c r="AL658" s="150"/>
      <c r="AM658" s="150"/>
      <c r="AN658" s="150"/>
      <c r="AO658" s="150"/>
      <c r="AP658" s="150"/>
      <c r="AQ658" s="150"/>
      <c r="AR658" s="150"/>
      <c r="AS658" s="150"/>
      <c r="AT658" s="150"/>
      <c r="AU658" s="150"/>
      <c r="AV658" s="150"/>
      <c r="AW658" s="150"/>
      <c r="AX658" s="150"/>
      <c r="AY658" s="150"/>
      <c r="AZ658" s="150"/>
      <c r="BA658" s="150"/>
      <c r="BB658" s="150"/>
      <c r="BC658" s="150"/>
      <c r="BD658" s="150"/>
      <c r="BE658" s="150"/>
      <c r="BF658" s="150"/>
      <c r="BG658" s="150"/>
      <c r="BH658" s="150"/>
    </row>
    <row r="659" spans="1:60" x14ac:dyDescent="0.2">
      <c r="A659" s="163" t="s">
        <v>211</v>
      </c>
      <c r="B659" s="164" t="s">
        <v>111</v>
      </c>
      <c r="C659" s="184" t="s">
        <v>112</v>
      </c>
      <c r="D659" s="165"/>
      <c r="E659" s="166"/>
      <c r="F659" s="167"/>
      <c r="G659" s="167">
        <f>SUMIF(AG660:AG759,"&lt;&gt;NOR",G660:G759)</f>
        <v>0</v>
      </c>
      <c r="H659" s="167"/>
      <c r="I659" s="167">
        <f>SUM(I660:I759)</f>
        <v>0</v>
      </c>
      <c r="J659" s="167"/>
      <c r="K659" s="167">
        <f>SUM(K660:K759)</f>
        <v>0</v>
      </c>
      <c r="L659" s="167"/>
      <c r="M659" s="167">
        <f>SUM(M660:M759)</f>
        <v>0</v>
      </c>
      <c r="N659" s="167"/>
      <c r="O659" s="167">
        <f>SUM(O660:O759)</f>
        <v>0</v>
      </c>
      <c r="P659" s="167"/>
      <c r="Q659" s="167">
        <f>SUM(Q660:Q759)</f>
        <v>0</v>
      </c>
      <c r="R659" s="167"/>
      <c r="S659" s="167"/>
      <c r="T659" s="168"/>
      <c r="U659" s="162"/>
      <c r="V659" s="162">
        <f>SUM(V660:V759)</f>
        <v>0</v>
      </c>
      <c r="W659" s="162"/>
      <c r="AG659" t="s">
        <v>212</v>
      </c>
    </row>
    <row r="660" spans="1:60" outlineLevel="1" x14ac:dyDescent="0.2">
      <c r="A660" s="169">
        <v>161</v>
      </c>
      <c r="B660" s="170" t="s">
        <v>954</v>
      </c>
      <c r="C660" s="186" t="s">
        <v>955</v>
      </c>
      <c r="D660" s="171" t="s">
        <v>261</v>
      </c>
      <c r="E660" s="172">
        <v>29.4</v>
      </c>
      <c r="F660" s="173"/>
      <c r="G660" s="174">
        <f>ROUND(E660*F660,2)</f>
        <v>0</v>
      </c>
      <c r="H660" s="173"/>
      <c r="I660" s="174">
        <f>ROUND(E660*H660,2)</f>
        <v>0</v>
      </c>
      <c r="J660" s="173"/>
      <c r="K660" s="174">
        <f>ROUND(E660*J660,2)</f>
        <v>0</v>
      </c>
      <c r="L660" s="174">
        <v>21</v>
      </c>
      <c r="M660" s="174">
        <f>G660*(1+L660/100)</f>
        <v>0</v>
      </c>
      <c r="N660" s="174">
        <v>0</v>
      </c>
      <c r="O660" s="174">
        <f>ROUND(E660*N660,2)</f>
        <v>0</v>
      </c>
      <c r="P660" s="174">
        <v>0</v>
      </c>
      <c r="Q660" s="174">
        <f>ROUND(E660*P660,2)</f>
        <v>0</v>
      </c>
      <c r="R660" s="174"/>
      <c r="S660" s="174" t="s">
        <v>217</v>
      </c>
      <c r="T660" s="175" t="s">
        <v>218</v>
      </c>
      <c r="U660" s="160">
        <v>0</v>
      </c>
      <c r="V660" s="160">
        <f>ROUND(E660*U660,2)</f>
        <v>0</v>
      </c>
      <c r="W660" s="160"/>
      <c r="X660" s="150"/>
      <c r="Y660" s="150"/>
      <c r="Z660" s="150"/>
      <c r="AA660" s="150"/>
      <c r="AB660" s="150"/>
      <c r="AC660" s="150"/>
      <c r="AD660" s="150"/>
      <c r="AE660" s="150"/>
      <c r="AF660" s="150"/>
      <c r="AG660" s="150" t="s">
        <v>262</v>
      </c>
      <c r="AH660" s="150"/>
      <c r="AI660" s="150"/>
      <c r="AJ660" s="150"/>
      <c r="AK660" s="150"/>
      <c r="AL660" s="150"/>
      <c r="AM660" s="150"/>
      <c r="AN660" s="150"/>
      <c r="AO660" s="150"/>
      <c r="AP660" s="150"/>
      <c r="AQ660" s="150"/>
      <c r="AR660" s="150"/>
      <c r="AS660" s="150"/>
      <c r="AT660" s="150"/>
      <c r="AU660" s="150"/>
      <c r="AV660" s="150"/>
      <c r="AW660" s="150"/>
      <c r="AX660" s="150"/>
      <c r="AY660" s="150"/>
      <c r="AZ660" s="150"/>
      <c r="BA660" s="150"/>
      <c r="BB660" s="150"/>
      <c r="BC660" s="150"/>
      <c r="BD660" s="150"/>
      <c r="BE660" s="150"/>
      <c r="BF660" s="150"/>
      <c r="BG660" s="150"/>
      <c r="BH660" s="150"/>
    </row>
    <row r="661" spans="1:60" outlineLevel="1" x14ac:dyDescent="0.2">
      <c r="A661" s="157"/>
      <c r="B661" s="158"/>
      <c r="C661" s="201" t="s">
        <v>956</v>
      </c>
      <c r="D661" s="190"/>
      <c r="E661" s="191">
        <v>29.4</v>
      </c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50"/>
      <c r="Y661" s="150"/>
      <c r="Z661" s="150"/>
      <c r="AA661" s="150"/>
      <c r="AB661" s="150"/>
      <c r="AC661" s="150"/>
      <c r="AD661" s="150"/>
      <c r="AE661" s="150"/>
      <c r="AF661" s="150"/>
      <c r="AG661" s="150" t="s">
        <v>264</v>
      </c>
      <c r="AH661" s="150">
        <v>0</v>
      </c>
      <c r="AI661" s="150"/>
      <c r="AJ661" s="150"/>
      <c r="AK661" s="150"/>
      <c r="AL661" s="150"/>
      <c r="AM661" s="150"/>
      <c r="AN661" s="150"/>
      <c r="AO661" s="150"/>
      <c r="AP661" s="150"/>
      <c r="AQ661" s="150"/>
      <c r="AR661" s="150"/>
      <c r="AS661" s="150"/>
      <c r="AT661" s="150"/>
      <c r="AU661" s="150"/>
      <c r="AV661" s="150"/>
      <c r="AW661" s="150"/>
      <c r="AX661" s="150"/>
      <c r="AY661" s="150"/>
      <c r="AZ661" s="150"/>
      <c r="BA661" s="150"/>
      <c r="BB661" s="150"/>
      <c r="BC661" s="150"/>
      <c r="BD661" s="150"/>
      <c r="BE661" s="150"/>
      <c r="BF661" s="150"/>
      <c r="BG661" s="150"/>
      <c r="BH661" s="150"/>
    </row>
    <row r="662" spans="1:60" outlineLevel="1" x14ac:dyDescent="0.2">
      <c r="A662" s="169">
        <v>162</v>
      </c>
      <c r="B662" s="170" t="s">
        <v>957</v>
      </c>
      <c r="C662" s="186" t="s">
        <v>958</v>
      </c>
      <c r="D662" s="171" t="s">
        <v>261</v>
      </c>
      <c r="E662" s="172">
        <v>1.02</v>
      </c>
      <c r="F662" s="173"/>
      <c r="G662" s="174">
        <f>ROUND(E662*F662,2)</f>
        <v>0</v>
      </c>
      <c r="H662" s="173"/>
      <c r="I662" s="174">
        <f>ROUND(E662*H662,2)</f>
        <v>0</v>
      </c>
      <c r="J662" s="173"/>
      <c r="K662" s="174">
        <f>ROUND(E662*J662,2)</f>
        <v>0</v>
      </c>
      <c r="L662" s="174">
        <v>21</v>
      </c>
      <c r="M662" s="174">
        <f>G662*(1+L662/100)</f>
        <v>0</v>
      </c>
      <c r="N662" s="174">
        <v>0</v>
      </c>
      <c r="O662" s="174">
        <f>ROUND(E662*N662,2)</f>
        <v>0</v>
      </c>
      <c r="P662" s="174">
        <v>0</v>
      </c>
      <c r="Q662" s="174">
        <f>ROUND(E662*P662,2)</f>
        <v>0</v>
      </c>
      <c r="R662" s="174"/>
      <c r="S662" s="174" t="s">
        <v>217</v>
      </c>
      <c r="T662" s="175" t="s">
        <v>218</v>
      </c>
      <c r="U662" s="160">
        <v>0</v>
      </c>
      <c r="V662" s="160">
        <f>ROUND(E662*U662,2)</f>
        <v>0</v>
      </c>
      <c r="W662" s="160"/>
      <c r="X662" s="150"/>
      <c r="Y662" s="150"/>
      <c r="Z662" s="150"/>
      <c r="AA662" s="150"/>
      <c r="AB662" s="150"/>
      <c r="AC662" s="150"/>
      <c r="AD662" s="150"/>
      <c r="AE662" s="150"/>
      <c r="AF662" s="150"/>
      <c r="AG662" s="150" t="s">
        <v>262</v>
      </c>
      <c r="AH662" s="150"/>
      <c r="AI662" s="150"/>
      <c r="AJ662" s="150"/>
      <c r="AK662" s="150"/>
      <c r="AL662" s="150"/>
      <c r="AM662" s="150"/>
      <c r="AN662" s="150"/>
      <c r="AO662" s="150"/>
      <c r="AP662" s="150"/>
      <c r="AQ662" s="150"/>
      <c r="AR662" s="150"/>
      <c r="AS662" s="150"/>
      <c r="AT662" s="150"/>
      <c r="AU662" s="150"/>
      <c r="AV662" s="150"/>
      <c r="AW662" s="150"/>
      <c r="AX662" s="150"/>
      <c r="AY662" s="150"/>
      <c r="AZ662" s="150"/>
      <c r="BA662" s="150"/>
      <c r="BB662" s="150"/>
      <c r="BC662" s="150"/>
      <c r="BD662" s="150"/>
      <c r="BE662" s="150"/>
      <c r="BF662" s="150"/>
      <c r="BG662" s="150"/>
      <c r="BH662" s="150"/>
    </row>
    <row r="663" spans="1:60" outlineLevel="1" x14ac:dyDescent="0.2">
      <c r="A663" s="157"/>
      <c r="B663" s="158"/>
      <c r="C663" s="201" t="s">
        <v>959</v>
      </c>
      <c r="D663" s="190"/>
      <c r="E663" s="191">
        <v>1.02</v>
      </c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50"/>
      <c r="Y663" s="150"/>
      <c r="Z663" s="150"/>
      <c r="AA663" s="150"/>
      <c r="AB663" s="150"/>
      <c r="AC663" s="150"/>
      <c r="AD663" s="150"/>
      <c r="AE663" s="150"/>
      <c r="AF663" s="150"/>
      <c r="AG663" s="150" t="s">
        <v>264</v>
      </c>
      <c r="AH663" s="150">
        <v>0</v>
      </c>
      <c r="AI663" s="150"/>
      <c r="AJ663" s="150"/>
      <c r="AK663" s="150"/>
      <c r="AL663" s="150"/>
      <c r="AM663" s="150"/>
      <c r="AN663" s="150"/>
      <c r="AO663" s="150"/>
      <c r="AP663" s="150"/>
      <c r="AQ663" s="150"/>
      <c r="AR663" s="150"/>
      <c r="AS663" s="150"/>
      <c r="AT663" s="150"/>
      <c r="AU663" s="150"/>
      <c r="AV663" s="150"/>
      <c r="AW663" s="150"/>
      <c r="AX663" s="150"/>
      <c r="AY663" s="150"/>
      <c r="AZ663" s="150"/>
      <c r="BA663" s="150"/>
      <c r="BB663" s="150"/>
      <c r="BC663" s="150"/>
      <c r="BD663" s="150"/>
      <c r="BE663" s="150"/>
      <c r="BF663" s="150"/>
      <c r="BG663" s="150"/>
      <c r="BH663" s="150"/>
    </row>
    <row r="664" spans="1:60" ht="33.75" outlineLevel="1" x14ac:dyDescent="0.2">
      <c r="A664" s="169">
        <v>163</v>
      </c>
      <c r="B664" s="170" t="s">
        <v>960</v>
      </c>
      <c r="C664" s="186" t="s">
        <v>961</v>
      </c>
      <c r="D664" s="171" t="s">
        <v>261</v>
      </c>
      <c r="E664" s="172">
        <v>105.95363</v>
      </c>
      <c r="F664" s="173"/>
      <c r="G664" s="174">
        <f>ROUND(E664*F664,2)</f>
        <v>0</v>
      </c>
      <c r="H664" s="173"/>
      <c r="I664" s="174">
        <f>ROUND(E664*H664,2)</f>
        <v>0</v>
      </c>
      <c r="J664" s="173"/>
      <c r="K664" s="174">
        <f>ROUND(E664*J664,2)</f>
        <v>0</v>
      </c>
      <c r="L664" s="174">
        <v>21</v>
      </c>
      <c r="M664" s="174">
        <f>G664*(1+L664/100)</f>
        <v>0</v>
      </c>
      <c r="N664" s="174">
        <v>0</v>
      </c>
      <c r="O664" s="174">
        <f>ROUND(E664*N664,2)</f>
        <v>0</v>
      </c>
      <c r="P664" s="174">
        <v>0</v>
      </c>
      <c r="Q664" s="174">
        <f>ROUND(E664*P664,2)</f>
        <v>0</v>
      </c>
      <c r="R664" s="174"/>
      <c r="S664" s="174" t="s">
        <v>217</v>
      </c>
      <c r="T664" s="175" t="s">
        <v>218</v>
      </c>
      <c r="U664" s="160">
        <v>0</v>
      </c>
      <c r="V664" s="160">
        <f>ROUND(E664*U664,2)</f>
        <v>0</v>
      </c>
      <c r="W664" s="160"/>
      <c r="X664" s="150"/>
      <c r="Y664" s="150"/>
      <c r="Z664" s="150"/>
      <c r="AA664" s="150"/>
      <c r="AB664" s="150"/>
      <c r="AC664" s="150"/>
      <c r="AD664" s="150"/>
      <c r="AE664" s="150"/>
      <c r="AF664" s="150"/>
      <c r="AG664" s="150" t="s">
        <v>262</v>
      </c>
      <c r="AH664" s="150"/>
      <c r="AI664" s="150"/>
      <c r="AJ664" s="150"/>
      <c r="AK664" s="150"/>
      <c r="AL664" s="150"/>
      <c r="AM664" s="150"/>
      <c r="AN664" s="150"/>
      <c r="AO664" s="150"/>
      <c r="AP664" s="150"/>
      <c r="AQ664" s="150"/>
      <c r="AR664" s="150"/>
      <c r="AS664" s="150"/>
      <c r="AT664" s="150"/>
      <c r="AU664" s="150"/>
      <c r="AV664" s="150"/>
      <c r="AW664" s="150"/>
      <c r="AX664" s="150"/>
      <c r="AY664" s="150"/>
      <c r="AZ664" s="150"/>
      <c r="BA664" s="150"/>
      <c r="BB664" s="150"/>
      <c r="BC664" s="150"/>
      <c r="BD664" s="150"/>
      <c r="BE664" s="150"/>
      <c r="BF664" s="150"/>
      <c r="BG664" s="150"/>
      <c r="BH664" s="150"/>
    </row>
    <row r="665" spans="1:60" ht="33.75" outlineLevel="1" x14ac:dyDescent="0.2">
      <c r="A665" s="157"/>
      <c r="B665" s="158"/>
      <c r="C665" s="201" t="s">
        <v>962</v>
      </c>
      <c r="D665" s="190"/>
      <c r="E665" s="191">
        <v>5.1956300000000004</v>
      </c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50"/>
      <c r="Y665" s="150"/>
      <c r="Z665" s="150"/>
      <c r="AA665" s="150"/>
      <c r="AB665" s="150"/>
      <c r="AC665" s="150"/>
      <c r="AD665" s="150"/>
      <c r="AE665" s="150"/>
      <c r="AF665" s="150"/>
      <c r="AG665" s="150" t="s">
        <v>264</v>
      </c>
      <c r="AH665" s="150">
        <v>0</v>
      </c>
      <c r="AI665" s="150"/>
      <c r="AJ665" s="150"/>
      <c r="AK665" s="150"/>
      <c r="AL665" s="150"/>
      <c r="AM665" s="150"/>
      <c r="AN665" s="150"/>
      <c r="AO665" s="150"/>
      <c r="AP665" s="150"/>
      <c r="AQ665" s="150"/>
      <c r="AR665" s="150"/>
      <c r="AS665" s="150"/>
      <c r="AT665" s="150"/>
      <c r="AU665" s="150"/>
      <c r="AV665" s="150"/>
      <c r="AW665" s="150"/>
      <c r="AX665" s="150"/>
      <c r="AY665" s="150"/>
      <c r="AZ665" s="150"/>
      <c r="BA665" s="150"/>
      <c r="BB665" s="150"/>
      <c r="BC665" s="150"/>
      <c r="BD665" s="150"/>
      <c r="BE665" s="150"/>
      <c r="BF665" s="150"/>
      <c r="BG665" s="150"/>
      <c r="BH665" s="150"/>
    </row>
    <row r="666" spans="1:60" ht="33.75" outlineLevel="1" x14ac:dyDescent="0.2">
      <c r="A666" s="157"/>
      <c r="B666" s="158"/>
      <c r="C666" s="201" t="s">
        <v>963</v>
      </c>
      <c r="D666" s="190"/>
      <c r="E666" s="191">
        <v>33.107999999999997</v>
      </c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50"/>
      <c r="Y666" s="150"/>
      <c r="Z666" s="150"/>
      <c r="AA666" s="150"/>
      <c r="AB666" s="150"/>
      <c r="AC666" s="150"/>
      <c r="AD666" s="150"/>
      <c r="AE666" s="150"/>
      <c r="AF666" s="150"/>
      <c r="AG666" s="150" t="s">
        <v>264</v>
      </c>
      <c r="AH666" s="150">
        <v>0</v>
      </c>
      <c r="AI666" s="150"/>
      <c r="AJ666" s="150"/>
      <c r="AK666" s="150"/>
      <c r="AL666" s="150"/>
      <c r="AM666" s="150"/>
      <c r="AN666" s="150"/>
      <c r="AO666" s="150"/>
      <c r="AP666" s="150"/>
      <c r="AQ666" s="150"/>
      <c r="AR666" s="150"/>
      <c r="AS666" s="150"/>
      <c r="AT666" s="150"/>
      <c r="AU666" s="150"/>
      <c r="AV666" s="150"/>
      <c r="AW666" s="150"/>
      <c r="AX666" s="150"/>
      <c r="AY666" s="150"/>
      <c r="AZ666" s="150"/>
      <c r="BA666" s="150"/>
      <c r="BB666" s="150"/>
      <c r="BC666" s="150"/>
      <c r="BD666" s="150"/>
      <c r="BE666" s="150"/>
      <c r="BF666" s="150"/>
      <c r="BG666" s="150"/>
      <c r="BH666" s="150"/>
    </row>
    <row r="667" spans="1:60" outlineLevel="1" x14ac:dyDescent="0.2">
      <c r="A667" s="157"/>
      <c r="B667" s="158"/>
      <c r="C667" s="201" t="s">
        <v>964</v>
      </c>
      <c r="D667" s="190"/>
      <c r="E667" s="191">
        <v>6.2</v>
      </c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50"/>
      <c r="Y667" s="150"/>
      <c r="Z667" s="150"/>
      <c r="AA667" s="150"/>
      <c r="AB667" s="150"/>
      <c r="AC667" s="150"/>
      <c r="AD667" s="150"/>
      <c r="AE667" s="150"/>
      <c r="AF667" s="150"/>
      <c r="AG667" s="150" t="s">
        <v>264</v>
      </c>
      <c r="AH667" s="150">
        <v>0</v>
      </c>
      <c r="AI667" s="150"/>
      <c r="AJ667" s="150"/>
      <c r="AK667" s="150"/>
      <c r="AL667" s="150"/>
      <c r="AM667" s="150"/>
      <c r="AN667" s="150"/>
      <c r="AO667" s="150"/>
      <c r="AP667" s="150"/>
      <c r="AQ667" s="150"/>
      <c r="AR667" s="150"/>
      <c r="AS667" s="150"/>
      <c r="AT667" s="150"/>
      <c r="AU667" s="150"/>
      <c r="AV667" s="150"/>
      <c r="AW667" s="150"/>
      <c r="AX667" s="150"/>
      <c r="AY667" s="150"/>
      <c r="AZ667" s="150"/>
      <c r="BA667" s="150"/>
      <c r="BB667" s="150"/>
      <c r="BC667" s="150"/>
      <c r="BD667" s="150"/>
      <c r="BE667" s="150"/>
      <c r="BF667" s="150"/>
      <c r="BG667" s="150"/>
      <c r="BH667" s="150"/>
    </row>
    <row r="668" spans="1:60" ht="22.5" outlineLevel="1" x14ac:dyDescent="0.2">
      <c r="A668" s="157"/>
      <c r="B668" s="158"/>
      <c r="C668" s="201" t="s">
        <v>965</v>
      </c>
      <c r="D668" s="190"/>
      <c r="E668" s="191">
        <v>7.89</v>
      </c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50"/>
      <c r="Y668" s="150"/>
      <c r="Z668" s="150"/>
      <c r="AA668" s="150"/>
      <c r="AB668" s="150"/>
      <c r="AC668" s="150"/>
      <c r="AD668" s="150"/>
      <c r="AE668" s="150"/>
      <c r="AF668" s="150"/>
      <c r="AG668" s="150" t="s">
        <v>264</v>
      </c>
      <c r="AH668" s="150">
        <v>0</v>
      </c>
      <c r="AI668" s="150"/>
      <c r="AJ668" s="150"/>
      <c r="AK668" s="150"/>
      <c r="AL668" s="150"/>
      <c r="AM668" s="150"/>
      <c r="AN668" s="150"/>
      <c r="AO668" s="150"/>
      <c r="AP668" s="150"/>
      <c r="AQ668" s="150"/>
      <c r="AR668" s="150"/>
      <c r="AS668" s="150"/>
      <c r="AT668" s="150"/>
      <c r="AU668" s="150"/>
      <c r="AV668" s="150"/>
      <c r="AW668" s="150"/>
      <c r="AX668" s="150"/>
      <c r="AY668" s="150"/>
      <c r="AZ668" s="150"/>
      <c r="BA668" s="150"/>
      <c r="BB668" s="150"/>
      <c r="BC668" s="150"/>
      <c r="BD668" s="150"/>
      <c r="BE668" s="150"/>
      <c r="BF668" s="150"/>
      <c r="BG668" s="150"/>
      <c r="BH668" s="150"/>
    </row>
    <row r="669" spans="1:60" outlineLevel="1" x14ac:dyDescent="0.2">
      <c r="A669" s="157"/>
      <c r="B669" s="158"/>
      <c r="C669" s="201" t="s">
        <v>966</v>
      </c>
      <c r="D669" s="190"/>
      <c r="E669" s="191">
        <v>9.7200000000000006</v>
      </c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50"/>
      <c r="Y669" s="150"/>
      <c r="Z669" s="150"/>
      <c r="AA669" s="150"/>
      <c r="AB669" s="150"/>
      <c r="AC669" s="150"/>
      <c r="AD669" s="150"/>
      <c r="AE669" s="150"/>
      <c r="AF669" s="150"/>
      <c r="AG669" s="150" t="s">
        <v>264</v>
      </c>
      <c r="AH669" s="150">
        <v>0</v>
      </c>
      <c r="AI669" s="150"/>
      <c r="AJ669" s="150"/>
      <c r="AK669" s="150"/>
      <c r="AL669" s="150"/>
      <c r="AM669" s="150"/>
      <c r="AN669" s="150"/>
      <c r="AO669" s="150"/>
      <c r="AP669" s="150"/>
      <c r="AQ669" s="150"/>
      <c r="AR669" s="150"/>
      <c r="AS669" s="150"/>
      <c r="AT669" s="150"/>
      <c r="AU669" s="150"/>
      <c r="AV669" s="150"/>
      <c r="AW669" s="150"/>
      <c r="AX669" s="150"/>
      <c r="AY669" s="150"/>
      <c r="AZ669" s="150"/>
      <c r="BA669" s="150"/>
      <c r="BB669" s="150"/>
      <c r="BC669" s="150"/>
      <c r="BD669" s="150"/>
      <c r="BE669" s="150"/>
      <c r="BF669" s="150"/>
      <c r="BG669" s="150"/>
      <c r="BH669" s="150"/>
    </row>
    <row r="670" spans="1:60" outlineLevel="1" x14ac:dyDescent="0.2">
      <c r="A670" s="157"/>
      <c r="B670" s="158"/>
      <c r="C670" s="201" t="s">
        <v>967</v>
      </c>
      <c r="D670" s="190"/>
      <c r="E670" s="191">
        <v>1.2</v>
      </c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50"/>
      <c r="Y670" s="150"/>
      <c r="Z670" s="150"/>
      <c r="AA670" s="150"/>
      <c r="AB670" s="150"/>
      <c r="AC670" s="150"/>
      <c r="AD670" s="150"/>
      <c r="AE670" s="150"/>
      <c r="AF670" s="150"/>
      <c r="AG670" s="150" t="s">
        <v>264</v>
      </c>
      <c r="AH670" s="150">
        <v>0</v>
      </c>
      <c r="AI670" s="150"/>
      <c r="AJ670" s="150"/>
      <c r="AK670" s="150"/>
      <c r="AL670" s="150"/>
      <c r="AM670" s="150"/>
      <c r="AN670" s="150"/>
      <c r="AO670" s="150"/>
      <c r="AP670" s="150"/>
      <c r="AQ670" s="150"/>
      <c r="AR670" s="150"/>
      <c r="AS670" s="150"/>
      <c r="AT670" s="150"/>
      <c r="AU670" s="150"/>
      <c r="AV670" s="150"/>
      <c r="AW670" s="150"/>
      <c r="AX670" s="150"/>
      <c r="AY670" s="150"/>
      <c r="AZ670" s="150"/>
      <c r="BA670" s="150"/>
      <c r="BB670" s="150"/>
      <c r="BC670" s="150"/>
      <c r="BD670" s="150"/>
      <c r="BE670" s="150"/>
      <c r="BF670" s="150"/>
      <c r="BG670" s="150"/>
      <c r="BH670" s="150"/>
    </row>
    <row r="671" spans="1:60" outlineLevel="1" x14ac:dyDescent="0.2">
      <c r="A671" s="157"/>
      <c r="B671" s="158"/>
      <c r="C671" s="201" t="s">
        <v>968</v>
      </c>
      <c r="D671" s="190"/>
      <c r="E671" s="191">
        <v>16</v>
      </c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50"/>
      <c r="Y671" s="150"/>
      <c r="Z671" s="150"/>
      <c r="AA671" s="150"/>
      <c r="AB671" s="150"/>
      <c r="AC671" s="150"/>
      <c r="AD671" s="150"/>
      <c r="AE671" s="150"/>
      <c r="AF671" s="150"/>
      <c r="AG671" s="150" t="s">
        <v>264</v>
      </c>
      <c r="AH671" s="150">
        <v>0</v>
      </c>
      <c r="AI671" s="150"/>
      <c r="AJ671" s="150"/>
      <c r="AK671" s="150"/>
      <c r="AL671" s="150"/>
      <c r="AM671" s="150"/>
      <c r="AN671" s="150"/>
      <c r="AO671" s="150"/>
      <c r="AP671" s="150"/>
      <c r="AQ671" s="150"/>
      <c r="AR671" s="150"/>
      <c r="AS671" s="150"/>
      <c r="AT671" s="150"/>
      <c r="AU671" s="150"/>
      <c r="AV671" s="150"/>
      <c r="AW671" s="150"/>
      <c r="AX671" s="150"/>
      <c r="AY671" s="150"/>
      <c r="AZ671" s="150"/>
      <c r="BA671" s="150"/>
      <c r="BB671" s="150"/>
      <c r="BC671" s="150"/>
      <c r="BD671" s="150"/>
      <c r="BE671" s="150"/>
      <c r="BF671" s="150"/>
      <c r="BG671" s="150"/>
      <c r="BH671" s="150"/>
    </row>
    <row r="672" spans="1:60" outlineLevel="1" x14ac:dyDescent="0.2">
      <c r="A672" s="157"/>
      <c r="B672" s="158"/>
      <c r="C672" s="201" t="s">
        <v>969</v>
      </c>
      <c r="D672" s="190"/>
      <c r="E672" s="191">
        <v>26.64</v>
      </c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50"/>
      <c r="Y672" s="150"/>
      <c r="Z672" s="150"/>
      <c r="AA672" s="150"/>
      <c r="AB672" s="150"/>
      <c r="AC672" s="150"/>
      <c r="AD672" s="150"/>
      <c r="AE672" s="150"/>
      <c r="AF672" s="150"/>
      <c r="AG672" s="150" t="s">
        <v>264</v>
      </c>
      <c r="AH672" s="150">
        <v>0</v>
      </c>
      <c r="AI672" s="150"/>
      <c r="AJ672" s="150"/>
      <c r="AK672" s="150"/>
      <c r="AL672" s="150"/>
      <c r="AM672" s="150"/>
      <c r="AN672" s="150"/>
      <c r="AO672" s="150"/>
      <c r="AP672" s="150"/>
      <c r="AQ672" s="150"/>
      <c r="AR672" s="150"/>
      <c r="AS672" s="150"/>
      <c r="AT672" s="150"/>
      <c r="AU672" s="150"/>
      <c r="AV672" s="150"/>
      <c r="AW672" s="150"/>
      <c r="AX672" s="150"/>
      <c r="AY672" s="150"/>
      <c r="AZ672" s="150"/>
      <c r="BA672" s="150"/>
      <c r="BB672" s="150"/>
      <c r="BC672" s="150"/>
      <c r="BD672" s="150"/>
      <c r="BE672" s="150"/>
      <c r="BF672" s="150"/>
      <c r="BG672" s="150"/>
      <c r="BH672" s="150"/>
    </row>
    <row r="673" spans="1:60" ht="45" outlineLevel="1" x14ac:dyDescent="0.2">
      <c r="A673" s="169">
        <v>164</v>
      </c>
      <c r="B673" s="170" t="s">
        <v>970</v>
      </c>
      <c r="C673" s="186" t="s">
        <v>971</v>
      </c>
      <c r="D673" s="171" t="s">
        <v>261</v>
      </c>
      <c r="E673" s="172">
        <v>8.1</v>
      </c>
      <c r="F673" s="173"/>
      <c r="G673" s="174">
        <f>ROUND(E673*F673,2)</f>
        <v>0</v>
      </c>
      <c r="H673" s="173"/>
      <c r="I673" s="174">
        <f>ROUND(E673*H673,2)</f>
        <v>0</v>
      </c>
      <c r="J673" s="173"/>
      <c r="K673" s="174">
        <f>ROUND(E673*J673,2)</f>
        <v>0</v>
      </c>
      <c r="L673" s="174">
        <v>21</v>
      </c>
      <c r="M673" s="174">
        <f>G673*(1+L673/100)</f>
        <v>0</v>
      </c>
      <c r="N673" s="174">
        <v>0</v>
      </c>
      <c r="O673" s="174">
        <f>ROUND(E673*N673,2)</f>
        <v>0</v>
      </c>
      <c r="P673" s="174">
        <v>0</v>
      </c>
      <c r="Q673" s="174">
        <f>ROUND(E673*P673,2)</f>
        <v>0</v>
      </c>
      <c r="R673" s="174"/>
      <c r="S673" s="174" t="s">
        <v>217</v>
      </c>
      <c r="T673" s="175" t="s">
        <v>218</v>
      </c>
      <c r="U673" s="160">
        <v>0</v>
      </c>
      <c r="V673" s="160">
        <f>ROUND(E673*U673,2)</f>
        <v>0</v>
      </c>
      <c r="W673" s="160"/>
      <c r="X673" s="150"/>
      <c r="Y673" s="150"/>
      <c r="Z673" s="150"/>
      <c r="AA673" s="150"/>
      <c r="AB673" s="150"/>
      <c r="AC673" s="150"/>
      <c r="AD673" s="150"/>
      <c r="AE673" s="150"/>
      <c r="AF673" s="150"/>
      <c r="AG673" s="150" t="s">
        <v>262</v>
      </c>
      <c r="AH673" s="150"/>
      <c r="AI673" s="150"/>
      <c r="AJ673" s="150"/>
      <c r="AK673" s="150"/>
      <c r="AL673" s="150"/>
      <c r="AM673" s="150"/>
      <c r="AN673" s="150"/>
      <c r="AO673" s="150"/>
      <c r="AP673" s="150"/>
      <c r="AQ673" s="150"/>
      <c r="AR673" s="150"/>
      <c r="AS673" s="150"/>
      <c r="AT673" s="150"/>
      <c r="AU673" s="150"/>
      <c r="AV673" s="150"/>
      <c r="AW673" s="150"/>
      <c r="AX673" s="150"/>
      <c r="AY673" s="150"/>
      <c r="AZ673" s="150"/>
      <c r="BA673" s="150"/>
      <c r="BB673" s="150"/>
      <c r="BC673" s="150"/>
      <c r="BD673" s="150"/>
      <c r="BE673" s="150"/>
      <c r="BF673" s="150"/>
      <c r="BG673" s="150"/>
      <c r="BH673" s="150"/>
    </row>
    <row r="674" spans="1:60" outlineLevel="1" x14ac:dyDescent="0.2">
      <c r="A674" s="157"/>
      <c r="B674" s="158"/>
      <c r="C674" s="201" t="s">
        <v>972</v>
      </c>
      <c r="D674" s="190"/>
      <c r="E674" s="191">
        <v>8.1</v>
      </c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50"/>
      <c r="Y674" s="150"/>
      <c r="Z674" s="150"/>
      <c r="AA674" s="150"/>
      <c r="AB674" s="150"/>
      <c r="AC674" s="150"/>
      <c r="AD674" s="150"/>
      <c r="AE674" s="150"/>
      <c r="AF674" s="150"/>
      <c r="AG674" s="150" t="s">
        <v>264</v>
      </c>
      <c r="AH674" s="150">
        <v>0</v>
      </c>
      <c r="AI674" s="150"/>
      <c r="AJ674" s="150"/>
      <c r="AK674" s="150"/>
      <c r="AL674" s="150"/>
      <c r="AM674" s="150"/>
      <c r="AN674" s="150"/>
      <c r="AO674" s="150"/>
      <c r="AP674" s="150"/>
      <c r="AQ674" s="150"/>
      <c r="AR674" s="150"/>
      <c r="AS674" s="150"/>
      <c r="AT674" s="150"/>
      <c r="AU674" s="150"/>
      <c r="AV674" s="150"/>
      <c r="AW674" s="150"/>
      <c r="AX674" s="150"/>
      <c r="AY674" s="150"/>
      <c r="AZ674" s="150"/>
      <c r="BA674" s="150"/>
      <c r="BB674" s="150"/>
      <c r="BC674" s="150"/>
      <c r="BD674" s="150"/>
      <c r="BE674" s="150"/>
      <c r="BF674" s="150"/>
      <c r="BG674" s="150"/>
      <c r="BH674" s="150"/>
    </row>
    <row r="675" spans="1:60" ht="22.5" outlineLevel="1" x14ac:dyDescent="0.2">
      <c r="A675" s="169">
        <v>165</v>
      </c>
      <c r="B675" s="170" t="s">
        <v>973</v>
      </c>
      <c r="C675" s="186" t="s">
        <v>974</v>
      </c>
      <c r="D675" s="171" t="s">
        <v>261</v>
      </c>
      <c r="E675" s="172">
        <v>5</v>
      </c>
      <c r="F675" s="173"/>
      <c r="G675" s="174">
        <f>ROUND(E675*F675,2)</f>
        <v>0</v>
      </c>
      <c r="H675" s="173"/>
      <c r="I675" s="174">
        <f>ROUND(E675*H675,2)</f>
        <v>0</v>
      </c>
      <c r="J675" s="173"/>
      <c r="K675" s="174">
        <f>ROUND(E675*J675,2)</f>
        <v>0</v>
      </c>
      <c r="L675" s="174">
        <v>21</v>
      </c>
      <c r="M675" s="174">
        <f>G675*(1+L675/100)</f>
        <v>0</v>
      </c>
      <c r="N675" s="174">
        <v>0</v>
      </c>
      <c r="O675" s="174">
        <f>ROUND(E675*N675,2)</f>
        <v>0</v>
      </c>
      <c r="P675" s="174">
        <v>0</v>
      </c>
      <c r="Q675" s="174">
        <f>ROUND(E675*P675,2)</f>
        <v>0</v>
      </c>
      <c r="R675" s="174"/>
      <c r="S675" s="174" t="s">
        <v>217</v>
      </c>
      <c r="T675" s="175" t="s">
        <v>218</v>
      </c>
      <c r="U675" s="160">
        <v>0</v>
      </c>
      <c r="V675" s="160">
        <f>ROUND(E675*U675,2)</f>
        <v>0</v>
      </c>
      <c r="W675" s="160"/>
      <c r="X675" s="150"/>
      <c r="Y675" s="150"/>
      <c r="Z675" s="150"/>
      <c r="AA675" s="150"/>
      <c r="AB675" s="150"/>
      <c r="AC675" s="150"/>
      <c r="AD675" s="150"/>
      <c r="AE675" s="150"/>
      <c r="AF675" s="150"/>
      <c r="AG675" s="150" t="s">
        <v>262</v>
      </c>
      <c r="AH675" s="150"/>
      <c r="AI675" s="150"/>
      <c r="AJ675" s="150"/>
      <c r="AK675" s="150"/>
      <c r="AL675" s="150"/>
      <c r="AM675" s="150"/>
      <c r="AN675" s="150"/>
      <c r="AO675" s="150"/>
      <c r="AP675" s="150"/>
      <c r="AQ675" s="150"/>
      <c r="AR675" s="150"/>
      <c r="AS675" s="150"/>
      <c r="AT675" s="150"/>
      <c r="AU675" s="150"/>
      <c r="AV675" s="150"/>
      <c r="AW675" s="150"/>
      <c r="AX675" s="150"/>
      <c r="AY675" s="150"/>
      <c r="AZ675" s="150"/>
      <c r="BA675" s="150"/>
      <c r="BB675" s="150"/>
      <c r="BC675" s="150"/>
      <c r="BD675" s="150"/>
      <c r="BE675" s="150"/>
      <c r="BF675" s="150"/>
      <c r="BG675" s="150"/>
      <c r="BH675" s="150"/>
    </row>
    <row r="676" spans="1:60" outlineLevel="1" x14ac:dyDescent="0.2">
      <c r="A676" s="157"/>
      <c r="B676" s="158"/>
      <c r="C676" s="201" t="s">
        <v>975</v>
      </c>
      <c r="D676" s="190"/>
      <c r="E676" s="191">
        <v>5</v>
      </c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50"/>
      <c r="Y676" s="150"/>
      <c r="Z676" s="150"/>
      <c r="AA676" s="150"/>
      <c r="AB676" s="150"/>
      <c r="AC676" s="150"/>
      <c r="AD676" s="150"/>
      <c r="AE676" s="150"/>
      <c r="AF676" s="150"/>
      <c r="AG676" s="150" t="s">
        <v>264</v>
      </c>
      <c r="AH676" s="150">
        <v>0</v>
      </c>
      <c r="AI676" s="150"/>
      <c r="AJ676" s="150"/>
      <c r="AK676" s="150"/>
      <c r="AL676" s="150"/>
      <c r="AM676" s="150"/>
      <c r="AN676" s="150"/>
      <c r="AO676" s="150"/>
      <c r="AP676" s="150"/>
      <c r="AQ676" s="150"/>
      <c r="AR676" s="150"/>
      <c r="AS676" s="150"/>
      <c r="AT676" s="150"/>
      <c r="AU676" s="150"/>
      <c r="AV676" s="150"/>
      <c r="AW676" s="150"/>
      <c r="AX676" s="150"/>
      <c r="AY676" s="150"/>
      <c r="AZ676" s="150"/>
      <c r="BA676" s="150"/>
      <c r="BB676" s="150"/>
      <c r="BC676" s="150"/>
      <c r="BD676" s="150"/>
      <c r="BE676" s="150"/>
      <c r="BF676" s="150"/>
      <c r="BG676" s="150"/>
      <c r="BH676" s="150"/>
    </row>
    <row r="677" spans="1:60" ht="33.75" outlineLevel="1" x14ac:dyDescent="0.2">
      <c r="A677" s="169">
        <v>166</v>
      </c>
      <c r="B677" s="170" t="s">
        <v>976</v>
      </c>
      <c r="C677" s="186" t="s">
        <v>977</v>
      </c>
      <c r="D677" s="171" t="s">
        <v>261</v>
      </c>
      <c r="E677" s="172">
        <v>18.511500000000002</v>
      </c>
      <c r="F677" s="173"/>
      <c r="G677" s="174">
        <f>ROUND(E677*F677,2)</f>
        <v>0</v>
      </c>
      <c r="H677" s="173"/>
      <c r="I677" s="174">
        <f>ROUND(E677*H677,2)</f>
        <v>0</v>
      </c>
      <c r="J677" s="173"/>
      <c r="K677" s="174">
        <f>ROUND(E677*J677,2)</f>
        <v>0</v>
      </c>
      <c r="L677" s="174">
        <v>21</v>
      </c>
      <c r="M677" s="174">
        <f>G677*(1+L677/100)</f>
        <v>0</v>
      </c>
      <c r="N677" s="174">
        <v>0</v>
      </c>
      <c r="O677" s="174">
        <f>ROUND(E677*N677,2)</f>
        <v>0</v>
      </c>
      <c r="P677" s="174">
        <v>0</v>
      </c>
      <c r="Q677" s="174">
        <f>ROUND(E677*P677,2)</f>
        <v>0</v>
      </c>
      <c r="R677" s="174"/>
      <c r="S677" s="174" t="s">
        <v>217</v>
      </c>
      <c r="T677" s="175" t="s">
        <v>218</v>
      </c>
      <c r="U677" s="160">
        <v>0</v>
      </c>
      <c r="V677" s="160">
        <f>ROUND(E677*U677,2)</f>
        <v>0</v>
      </c>
      <c r="W677" s="160"/>
      <c r="X677" s="150"/>
      <c r="Y677" s="150"/>
      <c r="Z677" s="150"/>
      <c r="AA677" s="150"/>
      <c r="AB677" s="150"/>
      <c r="AC677" s="150"/>
      <c r="AD677" s="150"/>
      <c r="AE677" s="150"/>
      <c r="AF677" s="150"/>
      <c r="AG677" s="150" t="s">
        <v>262</v>
      </c>
      <c r="AH677" s="150"/>
      <c r="AI677" s="150"/>
      <c r="AJ677" s="150"/>
      <c r="AK677" s="150"/>
      <c r="AL677" s="150"/>
      <c r="AM677" s="150"/>
      <c r="AN677" s="150"/>
      <c r="AO677" s="150"/>
      <c r="AP677" s="150"/>
      <c r="AQ677" s="150"/>
      <c r="AR677" s="150"/>
      <c r="AS677" s="150"/>
      <c r="AT677" s="150"/>
      <c r="AU677" s="150"/>
      <c r="AV677" s="150"/>
      <c r="AW677" s="150"/>
      <c r="AX677" s="150"/>
      <c r="AY677" s="150"/>
      <c r="AZ677" s="150"/>
      <c r="BA677" s="150"/>
      <c r="BB677" s="150"/>
      <c r="BC677" s="150"/>
      <c r="BD677" s="150"/>
      <c r="BE677" s="150"/>
      <c r="BF677" s="150"/>
      <c r="BG677" s="150"/>
      <c r="BH677" s="150"/>
    </row>
    <row r="678" spans="1:60" outlineLevel="1" x14ac:dyDescent="0.2">
      <c r="A678" s="157"/>
      <c r="B678" s="158"/>
      <c r="C678" s="201" t="s">
        <v>978</v>
      </c>
      <c r="D678" s="190"/>
      <c r="E678" s="191">
        <v>18.511500000000002</v>
      </c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50"/>
      <c r="Y678" s="150"/>
      <c r="Z678" s="150"/>
      <c r="AA678" s="150"/>
      <c r="AB678" s="150"/>
      <c r="AC678" s="150"/>
      <c r="AD678" s="150"/>
      <c r="AE678" s="150"/>
      <c r="AF678" s="150"/>
      <c r="AG678" s="150" t="s">
        <v>264</v>
      </c>
      <c r="AH678" s="150">
        <v>0</v>
      </c>
      <c r="AI678" s="150"/>
      <c r="AJ678" s="150"/>
      <c r="AK678" s="150"/>
      <c r="AL678" s="150"/>
      <c r="AM678" s="150"/>
      <c r="AN678" s="150"/>
      <c r="AO678" s="150"/>
      <c r="AP678" s="150"/>
      <c r="AQ678" s="150"/>
      <c r="AR678" s="150"/>
      <c r="AS678" s="150"/>
      <c r="AT678" s="150"/>
      <c r="AU678" s="150"/>
      <c r="AV678" s="150"/>
      <c r="AW678" s="150"/>
      <c r="AX678" s="150"/>
      <c r="AY678" s="150"/>
      <c r="AZ678" s="150"/>
      <c r="BA678" s="150"/>
      <c r="BB678" s="150"/>
      <c r="BC678" s="150"/>
      <c r="BD678" s="150"/>
      <c r="BE678" s="150"/>
      <c r="BF678" s="150"/>
      <c r="BG678" s="150"/>
      <c r="BH678" s="150"/>
    </row>
    <row r="679" spans="1:60" ht="33.75" outlineLevel="1" x14ac:dyDescent="0.2">
      <c r="A679" s="169">
        <v>167</v>
      </c>
      <c r="B679" s="170" t="s">
        <v>979</v>
      </c>
      <c r="C679" s="186" t="s">
        <v>980</v>
      </c>
      <c r="D679" s="171" t="s">
        <v>261</v>
      </c>
      <c r="E679" s="172">
        <v>95.58</v>
      </c>
      <c r="F679" s="173"/>
      <c r="G679" s="174">
        <f>ROUND(E679*F679,2)</f>
        <v>0</v>
      </c>
      <c r="H679" s="173"/>
      <c r="I679" s="174">
        <f>ROUND(E679*H679,2)</f>
        <v>0</v>
      </c>
      <c r="J679" s="173"/>
      <c r="K679" s="174">
        <f>ROUND(E679*J679,2)</f>
        <v>0</v>
      </c>
      <c r="L679" s="174">
        <v>21</v>
      </c>
      <c r="M679" s="174">
        <f>G679*(1+L679/100)</f>
        <v>0</v>
      </c>
      <c r="N679" s="174">
        <v>0</v>
      </c>
      <c r="O679" s="174">
        <f>ROUND(E679*N679,2)</f>
        <v>0</v>
      </c>
      <c r="P679" s="174">
        <v>0</v>
      </c>
      <c r="Q679" s="174">
        <f>ROUND(E679*P679,2)</f>
        <v>0</v>
      </c>
      <c r="R679" s="174"/>
      <c r="S679" s="174" t="s">
        <v>217</v>
      </c>
      <c r="T679" s="175" t="s">
        <v>218</v>
      </c>
      <c r="U679" s="160">
        <v>0</v>
      </c>
      <c r="V679" s="160">
        <f>ROUND(E679*U679,2)</f>
        <v>0</v>
      </c>
      <c r="W679" s="160"/>
      <c r="X679" s="150"/>
      <c r="Y679" s="150"/>
      <c r="Z679" s="150"/>
      <c r="AA679" s="150"/>
      <c r="AB679" s="150"/>
      <c r="AC679" s="150"/>
      <c r="AD679" s="150"/>
      <c r="AE679" s="150"/>
      <c r="AF679" s="150"/>
      <c r="AG679" s="150" t="s">
        <v>262</v>
      </c>
      <c r="AH679" s="150"/>
      <c r="AI679" s="150"/>
      <c r="AJ679" s="150"/>
      <c r="AK679" s="150"/>
      <c r="AL679" s="150"/>
      <c r="AM679" s="150"/>
      <c r="AN679" s="150"/>
      <c r="AO679" s="150"/>
      <c r="AP679" s="150"/>
      <c r="AQ679" s="150"/>
      <c r="AR679" s="150"/>
      <c r="AS679" s="150"/>
      <c r="AT679" s="150"/>
      <c r="AU679" s="150"/>
      <c r="AV679" s="150"/>
      <c r="AW679" s="150"/>
      <c r="AX679" s="150"/>
      <c r="AY679" s="150"/>
      <c r="AZ679" s="150"/>
      <c r="BA679" s="150"/>
      <c r="BB679" s="150"/>
      <c r="BC679" s="150"/>
      <c r="BD679" s="150"/>
      <c r="BE679" s="150"/>
      <c r="BF679" s="150"/>
      <c r="BG679" s="150"/>
      <c r="BH679" s="150"/>
    </row>
    <row r="680" spans="1:60" outlineLevel="1" x14ac:dyDescent="0.2">
      <c r="A680" s="157"/>
      <c r="B680" s="158"/>
      <c r="C680" s="201" t="s">
        <v>981</v>
      </c>
      <c r="D680" s="190"/>
      <c r="E680" s="191">
        <v>70.8</v>
      </c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50"/>
      <c r="Y680" s="150"/>
      <c r="Z680" s="150"/>
      <c r="AA680" s="150"/>
      <c r="AB680" s="150"/>
      <c r="AC680" s="150"/>
      <c r="AD680" s="150"/>
      <c r="AE680" s="150"/>
      <c r="AF680" s="150"/>
      <c r="AG680" s="150" t="s">
        <v>264</v>
      </c>
      <c r="AH680" s="150">
        <v>0</v>
      </c>
      <c r="AI680" s="150"/>
      <c r="AJ680" s="150"/>
      <c r="AK680" s="150"/>
      <c r="AL680" s="150"/>
      <c r="AM680" s="150"/>
      <c r="AN680" s="150"/>
      <c r="AO680" s="150"/>
      <c r="AP680" s="150"/>
      <c r="AQ680" s="150"/>
      <c r="AR680" s="150"/>
      <c r="AS680" s="150"/>
      <c r="AT680" s="150"/>
      <c r="AU680" s="150"/>
      <c r="AV680" s="150"/>
      <c r="AW680" s="150"/>
      <c r="AX680" s="150"/>
      <c r="AY680" s="150"/>
      <c r="AZ680" s="150"/>
      <c r="BA680" s="150"/>
      <c r="BB680" s="150"/>
      <c r="BC680" s="150"/>
      <c r="BD680" s="150"/>
      <c r="BE680" s="150"/>
      <c r="BF680" s="150"/>
      <c r="BG680" s="150"/>
      <c r="BH680" s="150"/>
    </row>
    <row r="681" spans="1:60" outlineLevel="1" x14ac:dyDescent="0.2">
      <c r="A681" s="157"/>
      <c r="B681" s="158"/>
      <c r="C681" s="201" t="s">
        <v>982</v>
      </c>
      <c r="D681" s="190"/>
      <c r="E681" s="191">
        <v>24.78</v>
      </c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50"/>
      <c r="Y681" s="150"/>
      <c r="Z681" s="150"/>
      <c r="AA681" s="150"/>
      <c r="AB681" s="150"/>
      <c r="AC681" s="150"/>
      <c r="AD681" s="150"/>
      <c r="AE681" s="150"/>
      <c r="AF681" s="150"/>
      <c r="AG681" s="150" t="s">
        <v>264</v>
      </c>
      <c r="AH681" s="150">
        <v>0</v>
      </c>
      <c r="AI681" s="150"/>
      <c r="AJ681" s="150"/>
      <c r="AK681" s="150"/>
      <c r="AL681" s="150"/>
      <c r="AM681" s="150"/>
      <c r="AN681" s="150"/>
      <c r="AO681" s="150"/>
      <c r="AP681" s="150"/>
      <c r="AQ681" s="150"/>
      <c r="AR681" s="150"/>
      <c r="AS681" s="150"/>
      <c r="AT681" s="150"/>
      <c r="AU681" s="150"/>
      <c r="AV681" s="150"/>
      <c r="AW681" s="150"/>
      <c r="AX681" s="150"/>
      <c r="AY681" s="150"/>
      <c r="AZ681" s="150"/>
      <c r="BA681" s="150"/>
      <c r="BB681" s="150"/>
      <c r="BC681" s="150"/>
      <c r="BD681" s="150"/>
      <c r="BE681" s="150"/>
      <c r="BF681" s="150"/>
      <c r="BG681" s="150"/>
      <c r="BH681" s="150"/>
    </row>
    <row r="682" spans="1:60" ht="33.75" outlineLevel="1" x14ac:dyDescent="0.2">
      <c r="A682" s="169">
        <v>168</v>
      </c>
      <c r="B682" s="170" t="s">
        <v>983</v>
      </c>
      <c r="C682" s="186" t="s">
        <v>984</v>
      </c>
      <c r="D682" s="171" t="s">
        <v>261</v>
      </c>
      <c r="E682" s="172">
        <v>70.8</v>
      </c>
      <c r="F682" s="173"/>
      <c r="G682" s="174">
        <f>ROUND(E682*F682,2)</f>
        <v>0</v>
      </c>
      <c r="H682" s="173"/>
      <c r="I682" s="174">
        <f>ROUND(E682*H682,2)</f>
        <v>0</v>
      </c>
      <c r="J682" s="173"/>
      <c r="K682" s="174">
        <f>ROUND(E682*J682,2)</f>
        <v>0</v>
      </c>
      <c r="L682" s="174">
        <v>21</v>
      </c>
      <c r="M682" s="174">
        <f>G682*(1+L682/100)</f>
        <v>0</v>
      </c>
      <c r="N682" s="174">
        <v>0</v>
      </c>
      <c r="O682" s="174">
        <f>ROUND(E682*N682,2)</f>
        <v>0</v>
      </c>
      <c r="P682" s="174">
        <v>0</v>
      </c>
      <c r="Q682" s="174">
        <f>ROUND(E682*P682,2)</f>
        <v>0</v>
      </c>
      <c r="R682" s="174"/>
      <c r="S682" s="174" t="s">
        <v>217</v>
      </c>
      <c r="T682" s="175" t="s">
        <v>218</v>
      </c>
      <c r="U682" s="160">
        <v>0</v>
      </c>
      <c r="V682" s="160">
        <f>ROUND(E682*U682,2)</f>
        <v>0</v>
      </c>
      <c r="W682" s="160"/>
      <c r="X682" s="150"/>
      <c r="Y682" s="150"/>
      <c r="Z682" s="150"/>
      <c r="AA682" s="150"/>
      <c r="AB682" s="150"/>
      <c r="AC682" s="150"/>
      <c r="AD682" s="150"/>
      <c r="AE682" s="150"/>
      <c r="AF682" s="150"/>
      <c r="AG682" s="150" t="s">
        <v>262</v>
      </c>
      <c r="AH682" s="150"/>
      <c r="AI682" s="150"/>
      <c r="AJ682" s="150"/>
      <c r="AK682" s="150"/>
      <c r="AL682" s="150"/>
      <c r="AM682" s="150"/>
      <c r="AN682" s="150"/>
      <c r="AO682" s="150"/>
      <c r="AP682" s="150"/>
      <c r="AQ682" s="150"/>
      <c r="AR682" s="150"/>
      <c r="AS682" s="150"/>
      <c r="AT682" s="150"/>
      <c r="AU682" s="150"/>
      <c r="AV682" s="150"/>
      <c r="AW682" s="150"/>
      <c r="AX682" s="150"/>
      <c r="AY682" s="150"/>
      <c r="AZ682" s="150"/>
      <c r="BA682" s="150"/>
      <c r="BB682" s="150"/>
      <c r="BC682" s="150"/>
      <c r="BD682" s="150"/>
      <c r="BE682" s="150"/>
      <c r="BF682" s="150"/>
      <c r="BG682" s="150"/>
      <c r="BH682" s="150"/>
    </row>
    <row r="683" spans="1:60" outlineLevel="1" x14ac:dyDescent="0.2">
      <c r="A683" s="157"/>
      <c r="B683" s="158"/>
      <c r="C683" s="201" t="s">
        <v>985</v>
      </c>
      <c r="D683" s="190"/>
      <c r="E683" s="191">
        <v>70.8</v>
      </c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50"/>
      <c r="Y683" s="150"/>
      <c r="Z683" s="150"/>
      <c r="AA683" s="150"/>
      <c r="AB683" s="150"/>
      <c r="AC683" s="150"/>
      <c r="AD683" s="150"/>
      <c r="AE683" s="150"/>
      <c r="AF683" s="150"/>
      <c r="AG683" s="150" t="s">
        <v>264</v>
      </c>
      <c r="AH683" s="150">
        <v>0</v>
      </c>
      <c r="AI683" s="150"/>
      <c r="AJ683" s="150"/>
      <c r="AK683" s="150"/>
      <c r="AL683" s="150"/>
      <c r="AM683" s="150"/>
      <c r="AN683" s="150"/>
      <c r="AO683" s="150"/>
      <c r="AP683" s="150"/>
      <c r="AQ683" s="150"/>
      <c r="AR683" s="150"/>
      <c r="AS683" s="150"/>
      <c r="AT683" s="150"/>
      <c r="AU683" s="150"/>
      <c r="AV683" s="150"/>
      <c r="AW683" s="150"/>
      <c r="AX683" s="150"/>
      <c r="AY683" s="150"/>
      <c r="AZ683" s="150"/>
      <c r="BA683" s="150"/>
      <c r="BB683" s="150"/>
      <c r="BC683" s="150"/>
      <c r="BD683" s="150"/>
      <c r="BE683" s="150"/>
      <c r="BF683" s="150"/>
      <c r="BG683" s="150"/>
      <c r="BH683" s="150"/>
    </row>
    <row r="684" spans="1:60" ht="22.5" outlineLevel="1" x14ac:dyDescent="0.2">
      <c r="A684" s="169">
        <v>169</v>
      </c>
      <c r="B684" s="170" t="s">
        <v>986</v>
      </c>
      <c r="C684" s="186" t="s">
        <v>987</v>
      </c>
      <c r="D684" s="171" t="s">
        <v>285</v>
      </c>
      <c r="E684" s="172">
        <v>153.4</v>
      </c>
      <c r="F684" s="173"/>
      <c r="G684" s="174">
        <f>ROUND(E684*F684,2)</f>
        <v>0</v>
      </c>
      <c r="H684" s="173"/>
      <c r="I684" s="174">
        <f>ROUND(E684*H684,2)</f>
        <v>0</v>
      </c>
      <c r="J684" s="173"/>
      <c r="K684" s="174">
        <f>ROUND(E684*J684,2)</f>
        <v>0</v>
      </c>
      <c r="L684" s="174">
        <v>21</v>
      </c>
      <c r="M684" s="174">
        <f>G684*(1+L684/100)</f>
        <v>0</v>
      </c>
      <c r="N684" s="174">
        <v>0</v>
      </c>
      <c r="O684" s="174">
        <f>ROUND(E684*N684,2)</f>
        <v>0</v>
      </c>
      <c r="P684" s="174">
        <v>0</v>
      </c>
      <c r="Q684" s="174">
        <f>ROUND(E684*P684,2)</f>
        <v>0</v>
      </c>
      <c r="R684" s="174"/>
      <c r="S684" s="174" t="s">
        <v>217</v>
      </c>
      <c r="T684" s="175" t="s">
        <v>218</v>
      </c>
      <c r="U684" s="160">
        <v>0</v>
      </c>
      <c r="V684" s="160">
        <f>ROUND(E684*U684,2)</f>
        <v>0</v>
      </c>
      <c r="W684" s="160"/>
      <c r="X684" s="150"/>
      <c r="Y684" s="150"/>
      <c r="Z684" s="150"/>
      <c r="AA684" s="150"/>
      <c r="AB684" s="150"/>
      <c r="AC684" s="150"/>
      <c r="AD684" s="150"/>
      <c r="AE684" s="150"/>
      <c r="AF684" s="150"/>
      <c r="AG684" s="150" t="s">
        <v>262</v>
      </c>
      <c r="AH684" s="150"/>
      <c r="AI684" s="150"/>
      <c r="AJ684" s="150"/>
      <c r="AK684" s="150"/>
      <c r="AL684" s="150"/>
      <c r="AM684" s="150"/>
      <c r="AN684" s="150"/>
      <c r="AO684" s="150"/>
      <c r="AP684" s="150"/>
      <c r="AQ684" s="150"/>
      <c r="AR684" s="150"/>
      <c r="AS684" s="150"/>
      <c r="AT684" s="150"/>
      <c r="AU684" s="150"/>
      <c r="AV684" s="150"/>
      <c r="AW684" s="150"/>
      <c r="AX684" s="150"/>
      <c r="AY684" s="150"/>
      <c r="AZ684" s="150"/>
      <c r="BA684" s="150"/>
      <c r="BB684" s="150"/>
      <c r="BC684" s="150"/>
      <c r="BD684" s="150"/>
      <c r="BE684" s="150"/>
      <c r="BF684" s="150"/>
      <c r="BG684" s="150"/>
      <c r="BH684" s="150"/>
    </row>
    <row r="685" spans="1:60" ht="33.75" outlineLevel="1" x14ac:dyDescent="0.2">
      <c r="A685" s="157"/>
      <c r="B685" s="158"/>
      <c r="C685" s="201" t="s">
        <v>988</v>
      </c>
      <c r="D685" s="190"/>
      <c r="E685" s="191">
        <v>153.4</v>
      </c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50"/>
      <c r="Y685" s="150"/>
      <c r="Z685" s="150"/>
      <c r="AA685" s="150"/>
      <c r="AB685" s="150"/>
      <c r="AC685" s="150"/>
      <c r="AD685" s="150"/>
      <c r="AE685" s="150"/>
      <c r="AF685" s="150"/>
      <c r="AG685" s="150" t="s">
        <v>264</v>
      </c>
      <c r="AH685" s="150">
        <v>0</v>
      </c>
      <c r="AI685" s="150"/>
      <c r="AJ685" s="150"/>
      <c r="AK685" s="150"/>
      <c r="AL685" s="150"/>
      <c r="AM685" s="150"/>
      <c r="AN685" s="150"/>
      <c r="AO685" s="150"/>
      <c r="AP685" s="150"/>
      <c r="AQ685" s="150"/>
      <c r="AR685" s="150"/>
      <c r="AS685" s="150"/>
      <c r="AT685" s="150"/>
      <c r="AU685" s="150"/>
      <c r="AV685" s="150"/>
      <c r="AW685" s="150"/>
      <c r="AX685" s="150"/>
      <c r="AY685" s="150"/>
      <c r="AZ685" s="150"/>
      <c r="BA685" s="150"/>
      <c r="BB685" s="150"/>
      <c r="BC685" s="150"/>
      <c r="BD685" s="150"/>
      <c r="BE685" s="150"/>
      <c r="BF685" s="150"/>
      <c r="BG685" s="150"/>
      <c r="BH685" s="150"/>
    </row>
    <row r="686" spans="1:60" ht="22.5" outlineLevel="1" x14ac:dyDescent="0.2">
      <c r="A686" s="169">
        <v>170</v>
      </c>
      <c r="B686" s="170" t="s">
        <v>989</v>
      </c>
      <c r="C686" s="186" t="s">
        <v>990</v>
      </c>
      <c r="D686" s="171" t="s">
        <v>261</v>
      </c>
      <c r="E686" s="172">
        <v>18.511500000000002</v>
      </c>
      <c r="F686" s="173"/>
      <c r="G686" s="174">
        <f>ROUND(E686*F686,2)</f>
        <v>0</v>
      </c>
      <c r="H686" s="173"/>
      <c r="I686" s="174">
        <f>ROUND(E686*H686,2)</f>
        <v>0</v>
      </c>
      <c r="J686" s="173"/>
      <c r="K686" s="174">
        <f>ROUND(E686*J686,2)</f>
        <v>0</v>
      </c>
      <c r="L686" s="174">
        <v>21</v>
      </c>
      <c r="M686" s="174">
        <f>G686*(1+L686/100)</f>
        <v>0</v>
      </c>
      <c r="N686" s="174">
        <v>0</v>
      </c>
      <c r="O686" s="174">
        <f>ROUND(E686*N686,2)</f>
        <v>0</v>
      </c>
      <c r="P686" s="174">
        <v>0</v>
      </c>
      <c r="Q686" s="174">
        <f>ROUND(E686*P686,2)</f>
        <v>0</v>
      </c>
      <c r="R686" s="174"/>
      <c r="S686" s="174" t="s">
        <v>217</v>
      </c>
      <c r="T686" s="175" t="s">
        <v>218</v>
      </c>
      <c r="U686" s="160">
        <v>0</v>
      </c>
      <c r="V686" s="160">
        <f>ROUND(E686*U686,2)</f>
        <v>0</v>
      </c>
      <c r="W686" s="160"/>
      <c r="X686" s="150"/>
      <c r="Y686" s="150"/>
      <c r="Z686" s="150"/>
      <c r="AA686" s="150"/>
      <c r="AB686" s="150"/>
      <c r="AC686" s="150"/>
      <c r="AD686" s="150"/>
      <c r="AE686" s="150"/>
      <c r="AF686" s="150"/>
      <c r="AG686" s="150" t="s">
        <v>262</v>
      </c>
      <c r="AH686" s="150"/>
      <c r="AI686" s="150"/>
      <c r="AJ686" s="150"/>
      <c r="AK686" s="150"/>
      <c r="AL686" s="150"/>
      <c r="AM686" s="150"/>
      <c r="AN686" s="150"/>
      <c r="AO686" s="150"/>
      <c r="AP686" s="150"/>
      <c r="AQ686" s="150"/>
      <c r="AR686" s="150"/>
      <c r="AS686" s="150"/>
      <c r="AT686" s="150"/>
      <c r="AU686" s="150"/>
      <c r="AV686" s="150"/>
      <c r="AW686" s="150"/>
      <c r="AX686" s="150"/>
      <c r="AY686" s="150"/>
      <c r="AZ686" s="150"/>
      <c r="BA686" s="150"/>
      <c r="BB686" s="150"/>
      <c r="BC686" s="150"/>
      <c r="BD686" s="150"/>
      <c r="BE686" s="150"/>
      <c r="BF686" s="150"/>
      <c r="BG686" s="150"/>
      <c r="BH686" s="150"/>
    </row>
    <row r="687" spans="1:60" outlineLevel="1" x14ac:dyDescent="0.2">
      <c r="A687" s="157"/>
      <c r="B687" s="158"/>
      <c r="C687" s="201" t="s">
        <v>978</v>
      </c>
      <c r="D687" s="190"/>
      <c r="E687" s="191">
        <v>18.511500000000002</v>
      </c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50"/>
      <c r="Y687" s="150"/>
      <c r="Z687" s="150"/>
      <c r="AA687" s="150"/>
      <c r="AB687" s="150"/>
      <c r="AC687" s="150"/>
      <c r="AD687" s="150"/>
      <c r="AE687" s="150"/>
      <c r="AF687" s="150"/>
      <c r="AG687" s="150" t="s">
        <v>264</v>
      </c>
      <c r="AH687" s="150">
        <v>0</v>
      </c>
      <c r="AI687" s="150"/>
      <c r="AJ687" s="150"/>
      <c r="AK687" s="150"/>
      <c r="AL687" s="150"/>
      <c r="AM687" s="150"/>
      <c r="AN687" s="150"/>
      <c r="AO687" s="150"/>
      <c r="AP687" s="150"/>
      <c r="AQ687" s="150"/>
      <c r="AR687" s="150"/>
      <c r="AS687" s="150"/>
      <c r="AT687" s="150"/>
      <c r="AU687" s="150"/>
      <c r="AV687" s="150"/>
      <c r="AW687" s="150"/>
      <c r="AX687" s="150"/>
      <c r="AY687" s="150"/>
      <c r="AZ687" s="150"/>
      <c r="BA687" s="150"/>
      <c r="BB687" s="150"/>
      <c r="BC687" s="150"/>
      <c r="BD687" s="150"/>
      <c r="BE687" s="150"/>
      <c r="BF687" s="150"/>
      <c r="BG687" s="150"/>
      <c r="BH687" s="150"/>
    </row>
    <row r="688" spans="1:60" ht="22.5" outlineLevel="1" x14ac:dyDescent="0.2">
      <c r="A688" s="169">
        <v>171</v>
      </c>
      <c r="B688" s="170" t="s">
        <v>991</v>
      </c>
      <c r="C688" s="186" t="s">
        <v>992</v>
      </c>
      <c r="D688" s="171" t="s">
        <v>285</v>
      </c>
      <c r="E688" s="172">
        <v>12.88</v>
      </c>
      <c r="F688" s="173"/>
      <c r="G688" s="174">
        <f>ROUND(E688*F688,2)</f>
        <v>0</v>
      </c>
      <c r="H688" s="173"/>
      <c r="I688" s="174">
        <f>ROUND(E688*H688,2)</f>
        <v>0</v>
      </c>
      <c r="J688" s="173"/>
      <c r="K688" s="174">
        <f>ROUND(E688*J688,2)</f>
        <v>0</v>
      </c>
      <c r="L688" s="174">
        <v>21</v>
      </c>
      <c r="M688" s="174">
        <f>G688*(1+L688/100)</f>
        <v>0</v>
      </c>
      <c r="N688" s="174">
        <v>0</v>
      </c>
      <c r="O688" s="174">
        <f>ROUND(E688*N688,2)</f>
        <v>0</v>
      </c>
      <c r="P688" s="174">
        <v>0</v>
      </c>
      <c r="Q688" s="174">
        <f>ROUND(E688*P688,2)</f>
        <v>0</v>
      </c>
      <c r="R688" s="174"/>
      <c r="S688" s="174" t="s">
        <v>217</v>
      </c>
      <c r="T688" s="175" t="s">
        <v>218</v>
      </c>
      <c r="U688" s="160">
        <v>0</v>
      </c>
      <c r="V688" s="160">
        <f>ROUND(E688*U688,2)</f>
        <v>0</v>
      </c>
      <c r="W688" s="160"/>
      <c r="X688" s="150"/>
      <c r="Y688" s="150"/>
      <c r="Z688" s="150"/>
      <c r="AA688" s="150"/>
      <c r="AB688" s="150"/>
      <c r="AC688" s="150"/>
      <c r="AD688" s="150"/>
      <c r="AE688" s="150"/>
      <c r="AF688" s="150"/>
      <c r="AG688" s="150" t="s">
        <v>262</v>
      </c>
      <c r="AH688" s="150"/>
      <c r="AI688" s="150"/>
      <c r="AJ688" s="150"/>
      <c r="AK688" s="150"/>
      <c r="AL688" s="150"/>
      <c r="AM688" s="150"/>
      <c r="AN688" s="150"/>
      <c r="AO688" s="150"/>
      <c r="AP688" s="150"/>
      <c r="AQ688" s="150"/>
      <c r="AR688" s="150"/>
      <c r="AS688" s="150"/>
      <c r="AT688" s="150"/>
      <c r="AU688" s="150"/>
      <c r="AV688" s="150"/>
      <c r="AW688" s="150"/>
      <c r="AX688" s="150"/>
      <c r="AY688" s="150"/>
      <c r="AZ688" s="150"/>
      <c r="BA688" s="150"/>
      <c r="BB688" s="150"/>
      <c r="BC688" s="150"/>
      <c r="BD688" s="150"/>
      <c r="BE688" s="150"/>
      <c r="BF688" s="150"/>
      <c r="BG688" s="150"/>
      <c r="BH688" s="150"/>
    </row>
    <row r="689" spans="1:60" outlineLevel="1" x14ac:dyDescent="0.2">
      <c r="A689" s="157"/>
      <c r="B689" s="158"/>
      <c r="C689" s="201" t="s">
        <v>993</v>
      </c>
      <c r="D689" s="190"/>
      <c r="E689" s="191">
        <v>7.48</v>
      </c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50"/>
      <c r="Y689" s="150"/>
      <c r="Z689" s="150"/>
      <c r="AA689" s="150"/>
      <c r="AB689" s="150"/>
      <c r="AC689" s="150"/>
      <c r="AD689" s="150"/>
      <c r="AE689" s="150"/>
      <c r="AF689" s="150"/>
      <c r="AG689" s="150" t="s">
        <v>264</v>
      </c>
      <c r="AH689" s="150">
        <v>0</v>
      </c>
      <c r="AI689" s="150"/>
      <c r="AJ689" s="150"/>
      <c r="AK689" s="150"/>
      <c r="AL689" s="150"/>
      <c r="AM689" s="150"/>
      <c r="AN689" s="150"/>
      <c r="AO689" s="150"/>
      <c r="AP689" s="150"/>
      <c r="AQ689" s="150"/>
      <c r="AR689" s="150"/>
      <c r="AS689" s="150"/>
      <c r="AT689" s="150"/>
      <c r="AU689" s="150"/>
      <c r="AV689" s="150"/>
      <c r="AW689" s="150"/>
      <c r="AX689" s="150"/>
      <c r="AY689" s="150"/>
      <c r="AZ689" s="150"/>
      <c r="BA689" s="150"/>
      <c r="BB689" s="150"/>
      <c r="BC689" s="150"/>
      <c r="BD689" s="150"/>
      <c r="BE689" s="150"/>
      <c r="BF689" s="150"/>
      <c r="BG689" s="150"/>
      <c r="BH689" s="150"/>
    </row>
    <row r="690" spans="1:60" outlineLevel="1" x14ac:dyDescent="0.2">
      <c r="A690" s="157"/>
      <c r="B690" s="158"/>
      <c r="C690" s="201" t="s">
        <v>994</v>
      </c>
      <c r="D690" s="190"/>
      <c r="E690" s="191">
        <v>5.4</v>
      </c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50"/>
      <c r="Y690" s="150"/>
      <c r="Z690" s="150"/>
      <c r="AA690" s="150"/>
      <c r="AB690" s="150"/>
      <c r="AC690" s="150"/>
      <c r="AD690" s="150"/>
      <c r="AE690" s="150"/>
      <c r="AF690" s="150"/>
      <c r="AG690" s="150" t="s">
        <v>264</v>
      </c>
      <c r="AH690" s="150">
        <v>0</v>
      </c>
      <c r="AI690" s="150"/>
      <c r="AJ690" s="150"/>
      <c r="AK690" s="150"/>
      <c r="AL690" s="150"/>
      <c r="AM690" s="150"/>
      <c r="AN690" s="150"/>
      <c r="AO690" s="150"/>
      <c r="AP690" s="150"/>
      <c r="AQ690" s="150"/>
      <c r="AR690" s="150"/>
      <c r="AS690" s="150"/>
      <c r="AT690" s="150"/>
      <c r="AU690" s="150"/>
      <c r="AV690" s="150"/>
      <c r="AW690" s="150"/>
      <c r="AX690" s="150"/>
      <c r="AY690" s="150"/>
      <c r="AZ690" s="150"/>
      <c r="BA690" s="150"/>
      <c r="BB690" s="150"/>
      <c r="BC690" s="150"/>
      <c r="BD690" s="150"/>
      <c r="BE690" s="150"/>
      <c r="BF690" s="150"/>
      <c r="BG690" s="150"/>
      <c r="BH690" s="150"/>
    </row>
    <row r="691" spans="1:60" ht="22.5" outlineLevel="1" x14ac:dyDescent="0.2">
      <c r="A691" s="169">
        <v>172</v>
      </c>
      <c r="B691" s="170" t="s">
        <v>995</v>
      </c>
      <c r="C691" s="186" t="s">
        <v>996</v>
      </c>
      <c r="D691" s="171" t="s">
        <v>285</v>
      </c>
      <c r="E691" s="172">
        <v>11.38</v>
      </c>
      <c r="F691" s="173"/>
      <c r="G691" s="174">
        <f>ROUND(E691*F691,2)</f>
        <v>0</v>
      </c>
      <c r="H691" s="173"/>
      <c r="I691" s="174">
        <f>ROUND(E691*H691,2)</f>
        <v>0</v>
      </c>
      <c r="J691" s="173"/>
      <c r="K691" s="174">
        <f>ROUND(E691*J691,2)</f>
        <v>0</v>
      </c>
      <c r="L691" s="174">
        <v>21</v>
      </c>
      <c r="M691" s="174">
        <f>G691*(1+L691/100)</f>
        <v>0</v>
      </c>
      <c r="N691" s="174">
        <v>0</v>
      </c>
      <c r="O691" s="174">
        <f>ROUND(E691*N691,2)</f>
        <v>0</v>
      </c>
      <c r="P691" s="174">
        <v>0</v>
      </c>
      <c r="Q691" s="174">
        <f>ROUND(E691*P691,2)</f>
        <v>0</v>
      </c>
      <c r="R691" s="174"/>
      <c r="S691" s="174" t="s">
        <v>217</v>
      </c>
      <c r="T691" s="175" t="s">
        <v>218</v>
      </c>
      <c r="U691" s="160">
        <v>0</v>
      </c>
      <c r="V691" s="160">
        <f>ROUND(E691*U691,2)</f>
        <v>0</v>
      </c>
      <c r="W691" s="160"/>
      <c r="X691" s="150"/>
      <c r="Y691" s="150"/>
      <c r="Z691" s="150"/>
      <c r="AA691" s="150"/>
      <c r="AB691" s="150"/>
      <c r="AC691" s="150"/>
      <c r="AD691" s="150"/>
      <c r="AE691" s="150"/>
      <c r="AF691" s="150"/>
      <c r="AG691" s="150" t="s">
        <v>262</v>
      </c>
      <c r="AH691" s="150"/>
      <c r="AI691" s="150"/>
      <c r="AJ691" s="150"/>
      <c r="AK691" s="150"/>
      <c r="AL691" s="150"/>
      <c r="AM691" s="150"/>
      <c r="AN691" s="150"/>
      <c r="AO691" s="150"/>
      <c r="AP691" s="150"/>
      <c r="AQ691" s="150"/>
      <c r="AR691" s="150"/>
      <c r="AS691" s="150"/>
      <c r="AT691" s="150"/>
      <c r="AU691" s="150"/>
      <c r="AV691" s="150"/>
      <c r="AW691" s="150"/>
      <c r="AX691" s="150"/>
      <c r="AY691" s="150"/>
      <c r="AZ691" s="150"/>
      <c r="BA691" s="150"/>
      <c r="BB691" s="150"/>
      <c r="BC691" s="150"/>
      <c r="BD691" s="150"/>
      <c r="BE691" s="150"/>
      <c r="BF691" s="150"/>
      <c r="BG691" s="150"/>
      <c r="BH691" s="150"/>
    </row>
    <row r="692" spans="1:60" outlineLevel="1" x14ac:dyDescent="0.2">
      <c r="A692" s="157"/>
      <c r="B692" s="158"/>
      <c r="C692" s="201" t="s">
        <v>997</v>
      </c>
      <c r="D692" s="190"/>
      <c r="E692" s="191">
        <v>7.78</v>
      </c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50"/>
      <c r="Y692" s="150"/>
      <c r="Z692" s="150"/>
      <c r="AA692" s="150"/>
      <c r="AB692" s="150"/>
      <c r="AC692" s="150"/>
      <c r="AD692" s="150"/>
      <c r="AE692" s="150"/>
      <c r="AF692" s="150"/>
      <c r="AG692" s="150" t="s">
        <v>264</v>
      </c>
      <c r="AH692" s="150">
        <v>0</v>
      </c>
      <c r="AI692" s="150"/>
      <c r="AJ692" s="150"/>
      <c r="AK692" s="150"/>
      <c r="AL692" s="150"/>
      <c r="AM692" s="150"/>
      <c r="AN692" s="150"/>
      <c r="AO692" s="150"/>
      <c r="AP692" s="150"/>
      <c r="AQ692" s="150"/>
      <c r="AR692" s="150"/>
      <c r="AS692" s="150"/>
      <c r="AT692" s="150"/>
      <c r="AU692" s="150"/>
      <c r="AV692" s="150"/>
      <c r="AW692" s="150"/>
      <c r="AX692" s="150"/>
      <c r="AY692" s="150"/>
      <c r="AZ692" s="150"/>
      <c r="BA692" s="150"/>
      <c r="BB692" s="150"/>
      <c r="BC692" s="150"/>
      <c r="BD692" s="150"/>
      <c r="BE692" s="150"/>
      <c r="BF692" s="150"/>
      <c r="BG692" s="150"/>
      <c r="BH692" s="150"/>
    </row>
    <row r="693" spans="1:60" outlineLevel="1" x14ac:dyDescent="0.2">
      <c r="A693" s="157"/>
      <c r="B693" s="158"/>
      <c r="C693" s="201" t="s">
        <v>998</v>
      </c>
      <c r="D693" s="190"/>
      <c r="E693" s="191">
        <v>3.6</v>
      </c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50"/>
      <c r="Y693" s="150"/>
      <c r="Z693" s="150"/>
      <c r="AA693" s="150"/>
      <c r="AB693" s="150"/>
      <c r="AC693" s="150"/>
      <c r="AD693" s="150"/>
      <c r="AE693" s="150"/>
      <c r="AF693" s="150"/>
      <c r="AG693" s="150" t="s">
        <v>264</v>
      </c>
      <c r="AH693" s="150">
        <v>0</v>
      </c>
      <c r="AI693" s="150"/>
      <c r="AJ693" s="150"/>
      <c r="AK693" s="150"/>
      <c r="AL693" s="150"/>
      <c r="AM693" s="150"/>
      <c r="AN693" s="150"/>
      <c r="AO693" s="150"/>
      <c r="AP693" s="150"/>
      <c r="AQ693" s="150"/>
      <c r="AR693" s="150"/>
      <c r="AS693" s="150"/>
      <c r="AT693" s="150"/>
      <c r="AU693" s="150"/>
      <c r="AV693" s="150"/>
      <c r="AW693" s="150"/>
      <c r="AX693" s="150"/>
      <c r="AY693" s="150"/>
      <c r="AZ693" s="150"/>
      <c r="BA693" s="150"/>
      <c r="BB693" s="150"/>
      <c r="BC693" s="150"/>
      <c r="BD693" s="150"/>
      <c r="BE693" s="150"/>
      <c r="BF693" s="150"/>
      <c r="BG693" s="150"/>
      <c r="BH693" s="150"/>
    </row>
    <row r="694" spans="1:60" ht="22.5" outlineLevel="1" x14ac:dyDescent="0.2">
      <c r="A694" s="169">
        <v>173</v>
      </c>
      <c r="B694" s="170" t="s">
        <v>999</v>
      </c>
      <c r="C694" s="186" t="s">
        <v>1000</v>
      </c>
      <c r="D694" s="171" t="s">
        <v>285</v>
      </c>
      <c r="E694" s="172">
        <v>66.599999999999994</v>
      </c>
      <c r="F694" s="173"/>
      <c r="G694" s="174">
        <f>ROUND(E694*F694,2)</f>
        <v>0</v>
      </c>
      <c r="H694" s="173"/>
      <c r="I694" s="174">
        <f>ROUND(E694*H694,2)</f>
        <v>0</v>
      </c>
      <c r="J694" s="173"/>
      <c r="K694" s="174">
        <f>ROUND(E694*J694,2)</f>
        <v>0</v>
      </c>
      <c r="L694" s="174">
        <v>21</v>
      </c>
      <c r="M694" s="174">
        <f>G694*(1+L694/100)</f>
        <v>0</v>
      </c>
      <c r="N694" s="174">
        <v>0</v>
      </c>
      <c r="O694" s="174">
        <f>ROUND(E694*N694,2)</f>
        <v>0</v>
      </c>
      <c r="P694" s="174">
        <v>0</v>
      </c>
      <c r="Q694" s="174">
        <f>ROUND(E694*P694,2)</f>
        <v>0</v>
      </c>
      <c r="R694" s="174"/>
      <c r="S694" s="174" t="s">
        <v>217</v>
      </c>
      <c r="T694" s="175" t="s">
        <v>218</v>
      </c>
      <c r="U694" s="160">
        <v>0</v>
      </c>
      <c r="V694" s="160">
        <f>ROUND(E694*U694,2)</f>
        <v>0</v>
      </c>
      <c r="W694" s="160"/>
      <c r="X694" s="150"/>
      <c r="Y694" s="150"/>
      <c r="Z694" s="150"/>
      <c r="AA694" s="150"/>
      <c r="AB694" s="150"/>
      <c r="AC694" s="150"/>
      <c r="AD694" s="150"/>
      <c r="AE694" s="150"/>
      <c r="AF694" s="150"/>
      <c r="AG694" s="150" t="s">
        <v>262</v>
      </c>
      <c r="AH694" s="150"/>
      <c r="AI694" s="150"/>
      <c r="AJ694" s="150"/>
      <c r="AK694" s="150"/>
      <c r="AL694" s="150"/>
      <c r="AM694" s="150"/>
      <c r="AN694" s="150"/>
      <c r="AO694" s="150"/>
      <c r="AP694" s="150"/>
      <c r="AQ694" s="150"/>
      <c r="AR694" s="150"/>
      <c r="AS694" s="150"/>
      <c r="AT694" s="150"/>
      <c r="AU694" s="150"/>
      <c r="AV694" s="150"/>
      <c r="AW694" s="150"/>
      <c r="AX694" s="150"/>
      <c r="AY694" s="150"/>
      <c r="AZ694" s="150"/>
      <c r="BA694" s="150"/>
      <c r="BB694" s="150"/>
      <c r="BC694" s="150"/>
      <c r="BD694" s="150"/>
      <c r="BE694" s="150"/>
      <c r="BF694" s="150"/>
      <c r="BG694" s="150"/>
      <c r="BH694" s="150"/>
    </row>
    <row r="695" spans="1:60" outlineLevel="1" x14ac:dyDescent="0.2">
      <c r="A695" s="157"/>
      <c r="B695" s="158"/>
      <c r="C695" s="201" t="s">
        <v>1001</v>
      </c>
      <c r="D695" s="190"/>
      <c r="E695" s="191">
        <v>22.05</v>
      </c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50"/>
      <c r="Y695" s="150"/>
      <c r="Z695" s="150"/>
      <c r="AA695" s="150"/>
      <c r="AB695" s="150"/>
      <c r="AC695" s="150"/>
      <c r="AD695" s="150"/>
      <c r="AE695" s="150"/>
      <c r="AF695" s="150"/>
      <c r="AG695" s="150" t="s">
        <v>264</v>
      </c>
      <c r="AH695" s="150">
        <v>0</v>
      </c>
      <c r="AI695" s="150"/>
      <c r="AJ695" s="150"/>
      <c r="AK695" s="150"/>
      <c r="AL695" s="150"/>
      <c r="AM695" s="150"/>
      <c r="AN695" s="150"/>
      <c r="AO695" s="150"/>
      <c r="AP695" s="150"/>
      <c r="AQ695" s="150"/>
      <c r="AR695" s="150"/>
      <c r="AS695" s="150"/>
      <c r="AT695" s="150"/>
      <c r="AU695" s="150"/>
      <c r="AV695" s="150"/>
      <c r="AW695" s="150"/>
      <c r="AX695" s="150"/>
      <c r="AY695" s="150"/>
      <c r="AZ695" s="150"/>
      <c r="BA695" s="150"/>
      <c r="BB695" s="150"/>
      <c r="BC695" s="150"/>
      <c r="BD695" s="150"/>
      <c r="BE695" s="150"/>
      <c r="BF695" s="150"/>
      <c r="BG695" s="150"/>
      <c r="BH695" s="150"/>
    </row>
    <row r="696" spans="1:60" outlineLevel="1" x14ac:dyDescent="0.2">
      <c r="A696" s="157"/>
      <c r="B696" s="158"/>
      <c r="C696" s="201" t="s">
        <v>1002</v>
      </c>
      <c r="D696" s="190"/>
      <c r="E696" s="191">
        <v>44.55</v>
      </c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50"/>
      <c r="Y696" s="150"/>
      <c r="Z696" s="150"/>
      <c r="AA696" s="150"/>
      <c r="AB696" s="150"/>
      <c r="AC696" s="150"/>
      <c r="AD696" s="150"/>
      <c r="AE696" s="150"/>
      <c r="AF696" s="150"/>
      <c r="AG696" s="150" t="s">
        <v>264</v>
      </c>
      <c r="AH696" s="150">
        <v>0</v>
      </c>
      <c r="AI696" s="150"/>
      <c r="AJ696" s="150"/>
      <c r="AK696" s="150"/>
      <c r="AL696" s="150"/>
      <c r="AM696" s="150"/>
      <c r="AN696" s="150"/>
      <c r="AO696" s="150"/>
      <c r="AP696" s="150"/>
      <c r="AQ696" s="150"/>
      <c r="AR696" s="150"/>
      <c r="AS696" s="150"/>
      <c r="AT696" s="150"/>
      <c r="AU696" s="150"/>
      <c r="AV696" s="150"/>
      <c r="AW696" s="150"/>
      <c r="AX696" s="150"/>
      <c r="AY696" s="150"/>
      <c r="AZ696" s="150"/>
      <c r="BA696" s="150"/>
      <c r="BB696" s="150"/>
      <c r="BC696" s="150"/>
      <c r="BD696" s="150"/>
      <c r="BE696" s="150"/>
      <c r="BF696" s="150"/>
      <c r="BG696" s="150"/>
      <c r="BH696" s="150"/>
    </row>
    <row r="697" spans="1:60" ht="22.5" outlineLevel="1" x14ac:dyDescent="0.2">
      <c r="A697" s="176">
        <v>174</v>
      </c>
      <c r="B697" s="177" t="s">
        <v>1003</v>
      </c>
      <c r="C697" s="185" t="s">
        <v>1004</v>
      </c>
      <c r="D697" s="178" t="s">
        <v>298</v>
      </c>
      <c r="E697" s="179">
        <v>1</v>
      </c>
      <c r="F697" s="180"/>
      <c r="G697" s="181">
        <f>ROUND(E697*F697,2)</f>
        <v>0</v>
      </c>
      <c r="H697" s="180"/>
      <c r="I697" s="181">
        <f>ROUND(E697*H697,2)</f>
        <v>0</v>
      </c>
      <c r="J697" s="180"/>
      <c r="K697" s="181">
        <f>ROUND(E697*J697,2)</f>
        <v>0</v>
      </c>
      <c r="L697" s="181">
        <v>21</v>
      </c>
      <c r="M697" s="181">
        <f>G697*(1+L697/100)</f>
        <v>0</v>
      </c>
      <c r="N697" s="181">
        <v>0</v>
      </c>
      <c r="O697" s="181">
        <f>ROUND(E697*N697,2)</f>
        <v>0</v>
      </c>
      <c r="P697" s="181">
        <v>0</v>
      </c>
      <c r="Q697" s="181">
        <f>ROUND(E697*P697,2)</f>
        <v>0</v>
      </c>
      <c r="R697" s="181"/>
      <c r="S697" s="181" t="s">
        <v>217</v>
      </c>
      <c r="T697" s="182" t="s">
        <v>218</v>
      </c>
      <c r="U697" s="160">
        <v>0</v>
      </c>
      <c r="V697" s="160">
        <f>ROUND(E697*U697,2)</f>
        <v>0</v>
      </c>
      <c r="W697" s="160"/>
      <c r="X697" s="150"/>
      <c r="Y697" s="150"/>
      <c r="Z697" s="150"/>
      <c r="AA697" s="150"/>
      <c r="AB697" s="150"/>
      <c r="AC697" s="150"/>
      <c r="AD697" s="150"/>
      <c r="AE697" s="150"/>
      <c r="AF697" s="150"/>
      <c r="AG697" s="150" t="s">
        <v>262</v>
      </c>
      <c r="AH697" s="150"/>
      <c r="AI697" s="150"/>
      <c r="AJ697" s="150"/>
      <c r="AK697" s="150"/>
      <c r="AL697" s="150"/>
      <c r="AM697" s="150"/>
      <c r="AN697" s="150"/>
      <c r="AO697" s="150"/>
      <c r="AP697" s="150"/>
      <c r="AQ697" s="150"/>
      <c r="AR697" s="150"/>
      <c r="AS697" s="150"/>
      <c r="AT697" s="150"/>
      <c r="AU697" s="150"/>
      <c r="AV697" s="150"/>
      <c r="AW697" s="150"/>
      <c r="AX697" s="150"/>
      <c r="AY697" s="150"/>
      <c r="AZ697" s="150"/>
      <c r="BA697" s="150"/>
      <c r="BB697" s="150"/>
      <c r="BC697" s="150"/>
      <c r="BD697" s="150"/>
      <c r="BE697" s="150"/>
      <c r="BF697" s="150"/>
      <c r="BG697" s="150"/>
      <c r="BH697" s="150"/>
    </row>
    <row r="698" spans="1:60" ht="22.5" outlineLevel="1" x14ac:dyDescent="0.2">
      <c r="A698" s="176">
        <v>175</v>
      </c>
      <c r="B698" s="177" t="s">
        <v>1005</v>
      </c>
      <c r="C698" s="185" t="s">
        <v>1006</v>
      </c>
      <c r="D698" s="178" t="s">
        <v>298</v>
      </c>
      <c r="E698" s="179">
        <v>4</v>
      </c>
      <c r="F698" s="180"/>
      <c r="G698" s="181">
        <f>ROUND(E698*F698,2)</f>
        <v>0</v>
      </c>
      <c r="H698" s="180"/>
      <c r="I698" s="181">
        <f>ROUND(E698*H698,2)</f>
        <v>0</v>
      </c>
      <c r="J698" s="180"/>
      <c r="K698" s="181">
        <f>ROUND(E698*J698,2)</f>
        <v>0</v>
      </c>
      <c r="L698" s="181">
        <v>21</v>
      </c>
      <c r="M698" s="181">
        <f>G698*(1+L698/100)</f>
        <v>0</v>
      </c>
      <c r="N698" s="181">
        <v>0</v>
      </c>
      <c r="O698" s="181">
        <f>ROUND(E698*N698,2)</f>
        <v>0</v>
      </c>
      <c r="P698" s="181">
        <v>0</v>
      </c>
      <c r="Q698" s="181">
        <f>ROUND(E698*P698,2)</f>
        <v>0</v>
      </c>
      <c r="R698" s="181"/>
      <c r="S698" s="181" t="s">
        <v>217</v>
      </c>
      <c r="T698" s="182" t="s">
        <v>218</v>
      </c>
      <c r="U698" s="160">
        <v>0</v>
      </c>
      <c r="V698" s="160">
        <f>ROUND(E698*U698,2)</f>
        <v>0</v>
      </c>
      <c r="W698" s="160"/>
      <c r="X698" s="150"/>
      <c r="Y698" s="150"/>
      <c r="Z698" s="150"/>
      <c r="AA698" s="150"/>
      <c r="AB698" s="150"/>
      <c r="AC698" s="150"/>
      <c r="AD698" s="150"/>
      <c r="AE698" s="150"/>
      <c r="AF698" s="150"/>
      <c r="AG698" s="150" t="s">
        <v>262</v>
      </c>
      <c r="AH698" s="150"/>
      <c r="AI698" s="150"/>
      <c r="AJ698" s="150"/>
      <c r="AK698" s="150"/>
      <c r="AL698" s="150"/>
      <c r="AM698" s="150"/>
      <c r="AN698" s="150"/>
      <c r="AO698" s="150"/>
      <c r="AP698" s="150"/>
      <c r="AQ698" s="150"/>
      <c r="AR698" s="150"/>
      <c r="AS698" s="150"/>
      <c r="AT698" s="150"/>
      <c r="AU698" s="150"/>
      <c r="AV698" s="150"/>
      <c r="AW698" s="150"/>
      <c r="AX698" s="150"/>
      <c r="AY698" s="150"/>
      <c r="AZ698" s="150"/>
      <c r="BA698" s="150"/>
      <c r="BB698" s="150"/>
      <c r="BC698" s="150"/>
      <c r="BD698" s="150"/>
      <c r="BE698" s="150"/>
      <c r="BF698" s="150"/>
      <c r="BG698" s="150"/>
      <c r="BH698" s="150"/>
    </row>
    <row r="699" spans="1:60" ht="45" outlineLevel="1" x14ac:dyDescent="0.2">
      <c r="A699" s="169">
        <v>176</v>
      </c>
      <c r="B699" s="170" t="s">
        <v>1007</v>
      </c>
      <c r="C699" s="186" t="s">
        <v>1008</v>
      </c>
      <c r="D699" s="171" t="s">
        <v>285</v>
      </c>
      <c r="E699" s="172">
        <v>61.2</v>
      </c>
      <c r="F699" s="173"/>
      <c r="G699" s="174">
        <f>ROUND(E699*F699,2)</f>
        <v>0</v>
      </c>
      <c r="H699" s="173"/>
      <c r="I699" s="174">
        <f>ROUND(E699*H699,2)</f>
        <v>0</v>
      </c>
      <c r="J699" s="173"/>
      <c r="K699" s="174">
        <f>ROUND(E699*J699,2)</f>
        <v>0</v>
      </c>
      <c r="L699" s="174">
        <v>21</v>
      </c>
      <c r="M699" s="174">
        <f>G699*(1+L699/100)</f>
        <v>0</v>
      </c>
      <c r="N699" s="174">
        <v>0</v>
      </c>
      <c r="O699" s="174">
        <f>ROUND(E699*N699,2)</f>
        <v>0</v>
      </c>
      <c r="P699" s="174">
        <v>0</v>
      </c>
      <c r="Q699" s="174">
        <f>ROUND(E699*P699,2)</f>
        <v>0</v>
      </c>
      <c r="R699" s="174"/>
      <c r="S699" s="174" t="s">
        <v>217</v>
      </c>
      <c r="T699" s="175" t="s">
        <v>218</v>
      </c>
      <c r="U699" s="160">
        <v>0</v>
      </c>
      <c r="V699" s="160">
        <f>ROUND(E699*U699,2)</f>
        <v>0</v>
      </c>
      <c r="W699" s="160"/>
      <c r="X699" s="150"/>
      <c r="Y699" s="150"/>
      <c r="Z699" s="150"/>
      <c r="AA699" s="150"/>
      <c r="AB699" s="150"/>
      <c r="AC699" s="150"/>
      <c r="AD699" s="150"/>
      <c r="AE699" s="150"/>
      <c r="AF699" s="150"/>
      <c r="AG699" s="150" t="s">
        <v>262</v>
      </c>
      <c r="AH699" s="150"/>
      <c r="AI699" s="150"/>
      <c r="AJ699" s="150"/>
      <c r="AK699" s="150"/>
      <c r="AL699" s="150"/>
      <c r="AM699" s="150"/>
      <c r="AN699" s="150"/>
      <c r="AO699" s="150"/>
      <c r="AP699" s="150"/>
      <c r="AQ699" s="150"/>
      <c r="AR699" s="150"/>
      <c r="AS699" s="150"/>
      <c r="AT699" s="150"/>
      <c r="AU699" s="150"/>
      <c r="AV699" s="150"/>
      <c r="AW699" s="150"/>
      <c r="AX699" s="150"/>
      <c r="AY699" s="150"/>
      <c r="AZ699" s="150"/>
      <c r="BA699" s="150"/>
      <c r="BB699" s="150"/>
      <c r="BC699" s="150"/>
      <c r="BD699" s="150"/>
      <c r="BE699" s="150"/>
      <c r="BF699" s="150"/>
      <c r="BG699" s="150"/>
      <c r="BH699" s="150"/>
    </row>
    <row r="700" spans="1:60" outlineLevel="1" x14ac:dyDescent="0.2">
      <c r="A700" s="157"/>
      <c r="B700" s="158"/>
      <c r="C700" s="201" t="s">
        <v>1009</v>
      </c>
      <c r="D700" s="190"/>
      <c r="E700" s="191">
        <v>37.200000000000003</v>
      </c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50"/>
      <c r="Y700" s="150"/>
      <c r="Z700" s="150"/>
      <c r="AA700" s="150"/>
      <c r="AB700" s="150"/>
      <c r="AC700" s="150"/>
      <c r="AD700" s="150"/>
      <c r="AE700" s="150"/>
      <c r="AF700" s="150"/>
      <c r="AG700" s="150" t="s">
        <v>264</v>
      </c>
      <c r="AH700" s="150">
        <v>0</v>
      </c>
      <c r="AI700" s="150"/>
      <c r="AJ700" s="150"/>
      <c r="AK700" s="150"/>
      <c r="AL700" s="150"/>
      <c r="AM700" s="150"/>
      <c r="AN700" s="150"/>
      <c r="AO700" s="150"/>
      <c r="AP700" s="150"/>
      <c r="AQ700" s="150"/>
      <c r="AR700" s="150"/>
      <c r="AS700" s="150"/>
      <c r="AT700" s="150"/>
      <c r="AU700" s="150"/>
      <c r="AV700" s="150"/>
      <c r="AW700" s="150"/>
      <c r="AX700" s="150"/>
      <c r="AY700" s="150"/>
      <c r="AZ700" s="150"/>
      <c r="BA700" s="150"/>
      <c r="BB700" s="150"/>
      <c r="BC700" s="150"/>
      <c r="BD700" s="150"/>
      <c r="BE700" s="150"/>
      <c r="BF700" s="150"/>
      <c r="BG700" s="150"/>
      <c r="BH700" s="150"/>
    </row>
    <row r="701" spans="1:60" outlineLevel="1" x14ac:dyDescent="0.2">
      <c r="A701" s="157"/>
      <c r="B701" s="158"/>
      <c r="C701" s="201" t="s">
        <v>1010</v>
      </c>
      <c r="D701" s="190"/>
      <c r="E701" s="191">
        <v>24</v>
      </c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50"/>
      <c r="Y701" s="150"/>
      <c r="Z701" s="150"/>
      <c r="AA701" s="150"/>
      <c r="AB701" s="150"/>
      <c r="AC701" s="150"/>
      <c r="AD701" s="150"/>
      <c r="AE701" s="150"/>
      <c r="AF701" s="150"/>
      <c r="AG701" s="150" t="s">
        <v>264</v>
      </c>
      <c r="AH701" s="150">
        <v>0</v>
      </c>
      <c r="AI701" s="150"/>
      <c r="AJ701" s="150"/>
      <c r="AK701" s="150"/>
      <c r="AL701" s="150"/>
      <c r="AM701" s="150"/>
      <c r="AN701" s="150"/>
      <c r="AO701" s="150"/>
      <c r="AP701" s="150"/>
      <c r="AQ701" s="150"/>
      <c r="AR701" s="150"/>
      <c r="AS701" s="150"/>
      <c r="AT701" s="150"/>
      <c r="AU701" s="150"/>
      <c r="AV701" s="150"/>
      <c r="AW701" s="150"/>
      <c r="AX701" s="150"/>
      <c r="AY701" s="150"/>
      <c r="AZ701" s="150"/>
      <c r="BA701" s="150"/>
      <c r="BB701" s="150"/>
      <c r="BC701" s="150"/>
      <c r="BD701" s="150"/>
      <c r="BE701" s="150"/>
      <c r="BF701" s="150"/>
      <c r="BG701" s="150"/>
      <c r="BH701" s="150"/>
    </row>
    <row r="702" spans="1:60" ht="45" outlineLevel="1" x14ac:dyDescent="0.2">
      <c r="A702" s="169">
        <v>177</v>
      </c>
      <c r="B702" s="170" t="s">
        <v>1011</v>
      </c>
      <c r="C702" s="186" t="s">
        <v>1012</v>
      </c>
      <c r="D702" s="171" t="s">
        <v>285</v>
      </c>
      <c r="E702" s="172">
        <v>12</v>
      </c>
      <c r="F702" s="173"/>
      <c r="G702" s="174">
        <f>ROUND(E702*F702,2)</f>
        <v>0</v>
      </c>
      <c r="H702" s="173"/>
      <c r="I702" s="174">
        <f>ROUND(E702*H702,2)</f>
        <v>0</v>
      </c>
      <c r="J702" s="173"/>
      <c r="K702" s="174">
        <f>ROUND(E702*J702,2)</f>
        <v>0</v>
      </c>
      <c r="L702" s="174">
        <v>21</v>
      </c>
      <c r="M702" s="174">
        <f>G702*(1+L702/100)</f>
        <v>0</v>
      </c>
      <c r="N702" s="174">
        <v>0</v>
      </c>
      <c r="O702" s="174">
        <f>ROUND(E702*N702,2)</f>
        <v>0</v>
      </c>
      <c r="P702" s="174">
        <v>0</v>
      </c>
      <c r="Q702" s="174">
        <f>ROUND(E702*P702,2)</f>
        <v>0</v>
      </c>
      <c r="R702" s="174"/>
      <c r="S702" s="174" t="s">
        <v>217</v>
      </c>
      <c r="T702" s="175" t="s">
        <v>218</v>
      </c>
      <c r="U702" s="160">
        <v>0</v>
      </c>
      <c r="V702" s="160">
        <f>ROUND(E702*U702,2)</f>
        <v>0</v>
      </c>
      <c r="W702" s="160"/>
      <c r="X702" s="150"/>
      <c r="Y702" s="150"/>
      <c r="Z702" s="150"/>
      <c r="AA702" s="150"/>
      <c r="AB702" s="150"/>
      <c r="AC702" s="150"/>
      <c r="AD702" s="150"/>
      <c r="AE702" s="150"/>
      <c r="AF702" s="150"/>
      <c r="AG702" s="150" t="s">
        <v>262</v>
      </c>
      <c r="AH702" s="150"/>
      <c r="AI702" s="150"/>
      <c r="AJ702" s="150"/>
      <c r="AK702" s="150"/>
      <c r="AL702" s="150"/>
      <c r="AM702" s="150"/>
      <c r="AN702" s="150"/>
      <c r="AO702" s="150"/>
      <c r="AP702" s="150"/>
      <c r="AQ702" s="150"/>
      <c r="AR702" s="150"/>
      <c r="AS702" s="150"/>
      <c r="AT702" s="150"/>
      <c r="AU702" s="150"/>
      <c r="AV702" s="150"/>
      <c r="AW702" s="150"/>
      <c r="AX702" s="150"/>
      <c r="AY702" s="150"/>
      <c r="AZ702" s="150"/>
      <c r="BA702" s="150"/>
      <c r="BB702" s="150"/>
      <c r="BC702" s="150"/>
      <c r="BD702" s="150"/>
      <c r="BE702" s="150"/>
      <c r="BF702" s="150"/>
      <c r="BG702" s="150"/>
      <c r="BH702" s="150"/>
    </row>
    <row r="703" spans="1:60" outlineLevel="1" x14ac:dyDescent="0.2">
      <c r="A703" s="157"/>
      <c r="B703" s="158"/>
      <c r="C703" s="201" t="s">
        <v>1013</v>
      </c>
      <c r="D703" s="190"/>
      <c r="E703" s="191">
        <v>6</v>
      </c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50"/>
      <c r="Y703" s="150"/>
      <c r="Z703" s="150"/>
      <c r="AA703" s="150"/>
      <c r="AB703" s="150"/>
      <c r="AC703" s="150"/>
      <c r="AD703" s="150"/>
      <c r="AE703" s="150"/>
      <c r="AF703" s="150"/>
      <c r="AG703" s="150" t="s">
        <v>264</v>
      </c>
      <c r="AH703" s="150">
        <v>0</v>
      </c>
      <c r="AI703" s="150"/>
      <c r="AJ703" s="150"/>
      <c r="AK703" s="150"/>
      <c r="AL703" s="150"/>
      <c r="AM703" s="150"/>
      <c r="AN703" s="150"/>
      <c r="AO703" s="150"/>
      <c r="AP703" s="150"/>
      <c r="AQ703" s="150"/>
      <c r="AR703" s="150"/>
      <c r="AS703" s="150"/>
      <c r="AT703" s="150"/>
      <c r="AU703" s="150"/>
      <c r="AV703" s="150"/>
      <c r="AW703" s="150"/>
      <c r="AX703" s="150"/>
      <c r="AY703" s="150"/>
      <c r="AZ703" s="150"/>
      <c r="BA703" s="150"/>
      <c r="BB703" s="150"/>
      <c r="BC703" s="150"/>
      <c r="BD703" s="150"/>
      <c r="BE703" s="150"/>
      <c r="BF703" s="150"/>
      <c r="BG703" s="150"/>
      <c r="BH703" s="150"/>
    </row>
    <row r="704" spans="1:60" outlineLevel="1" x14ac:dyDescent="0.2">
      <c r="A704" s="157"/>
      <c r="B704" s="158"/>
      <c r="C704" s="201" t="s">
        <v>1014</v>
      </c>
      <c r="D704" s="190"/>
      <c r="E704" s="191">
        <v>6</v>
      </c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50"/>
      <c r="Y704" s="150"/>
      <c r="Z704" s="150"/>
      <c r="AA704" s="150"/>
      <c r="AB704" s="150"/>
      <c r="AC704" s="150"/>
      <c r="AD704" s="150"/>
      <c r="AE704" s="150"/>
      <c r="AF704" s="150"/>
      <c r="AG704" s="150" t="s">
        <v>264</v>
      </c>
      <c r="AH704" s="150">
        <v>0</v>
      </c>
      <c r="AI704" s="150"/>
      <c r="AJ704" s="150"/>
      <c r="AK704" s="150"/>
      <c r="AL704" s="150"/>
      <c r="AM704" s="150"/>
      <c r="AN704" s="150"/>
      <c r="AO704" s="150"/>
      <c r="AP704" s="150"/>
      <c r="AQ704" s="150"/>
      <c r="AR704" s="150"/>
      <c r="AS704" s="150"/>
      <c r="AT704" s="150"/>
      <c r="AU704" s="150"/>
      <c r="AV704" s="150"/>
      <c r="AW704" s="150"/>
      <c r="AX704" s="150"/>
      <c r="AY704" s="150"/>
      <c r="AZ704" s="150"/>
      <c r="BA704" s="150"/>
      <c r="BB704" s="150"/>
      <c r="BC704" s="150"/>
      <c r="BD704" s="150"/>
      <c r="BE704" s="150"/>
      <c r="BF704" s="150"/>
      <c r="BG704" s="150"/>
      <c r="BH704" s="150"/>
    </row>
    <row r="705" spans="1:60" ht="45" outlineLevel="1" x14ac:dyDescent="0.2">
      <c r="A705" s="169">
        <v>178</v>
      </c>
      <c r="B705" s="170" t="s">
        <v>1015</v>
      </c>
      <c r="C705" s="186" t="s">
        <v>1016</v>
      </c>
      <c r="D705" s="171" t="s">
        <v>285</v>
      </c>
      <c r="E705" s="172">
        <v>21.262499999999999</v>
      </c>
      <c r="F705" s="173"/>
      <c r="G705" s="174">
        <f>ROUND(E705*F705,2)</f>
        <v>0</v>
      </c>
      <c r="H705" s="173"/>
      <c r="I705" s="174">
        <f>ROUND(E705*H705,2)</f>
        <v>0</v>
      </c>
      <c r="J705" s="173"/>
      <c r="K705" s="174">
        <f>ROUND(E705*J705,2)</f>
        <v>0</v>
      </c>
      <c r="L705" s="174">
        <v>21</v>
      </c>
      <c r="M705" s="174">
        <f>G705*(1+L705/100)</f>
        <v>0</v>
      </c>
      <c r="N705" s="174">
        <v>0</v>
      </c>
      <c r="O705" s="174">
        <f>ROUND(E705*N705,2)</f>
        <v>0</v>
      </c>
      <c r="P705" s="174">
        <v>0</v>
      </c>
      <c r="Q705" s="174">
        <f>ROUND(E705*P705,2)</f>
        <v>0</v>
      </c>
      <c r="R705" s="174"/>
      <c r="S705" s="174" t="s">
        <v>217</v>
      </c>
      <c r="T705" s="175" t="s">
        <v>218</v>
      </c>
      <c r="U705" s="160">
        <v>0</v>
      </c>
      <c r="V705" s="160">
        <f>ROUND(E705*U705,2)</f>
        <v>0</v>
      </c>
      <c r="W705" s="160"/>
      <c r="X705" s="150"/>
      <c r="Y705" s="150"/>
      <c r="Z705" s="150"/>
      <c r="AA705" s="150"/>
      <c r="AB705" s="150"/>
      <c r="AC705" s="150"/>
      <c r="AD705" s="150"/>
      <c r="AE705" s="150"/>
      <c r="AF705" s="150"/>
      <c r="AG705" s="150" t="s">
        <v>262</v>
      </c>
      <c r="AH705" s="150"/>
      <c r="AI705" s="150"/>
      <c r="AJ705" s="150"/>
      <c r="AK705" s="150"/>
      <c r="AL705" s="150"/>
      <c r="AM705" s="150"/>
      <c r="AN705" s="150"/>
      <c r="AO705" s="150"/>
      <c r="AP705" s="150"/>
      <c r="AQ705" s="150"/>
      <c r="AR705" s="150"/>
      <c r="AS705" s="150"/>
      <c r="AT705" s="150"/>
      <c r="AU705" s="150"/>
      <c r="AV705" s="150"/>
      <c r="AW705" s="150"/>
      <c r="AX705" s="150"/>
      <c r="AY705" s="150"/>
      <c r="AZ705" s="150"/>
      <c r="BA705" s="150"/>
      <c r="BB705" s="150"/>
      <c r="BC705" s="150"/>
      <c r="BD705" s="150"/>
      <c r="BE705" s="150"/>
      <c r="BF705" s="150"/>
      <c r="BG705" s="150"/>
      <c r="BH705" s="150"/>
    </row>
    <row r="706" spans="1:60" outlineLevel="1" x14ac:dyDescent="0.2">
      <c r="A706" s="157"/>
      <c r="B706" s="158"/>
      <c r="C706" s="201" t="s">
        <v>1017</v>
      </c>
      <c r="D706" s="190"/>
      <c r="E706" s="191">
        <v>21.262499999999999</v>
      </c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50"/>
      <c r="Y706" s="150"/>
      <c r="Z706" s="150"/>
      <c r="AA706" s="150"/>
      <c r="AB706" s="150"/>
      <c r="AC706" s="150"/>
      <c r="AD706" s="150"/>
      <c r="AE706" s="150"/>
      <c r="AF706" s="150"/>
      <c r="AG706" s="150" t="s">
        <v>264</v>
      </c>
      <c r="AH706" s="150">
        <v>0</v>
      </c>
      <c r="AI706" s="150"/>
      <c r="AJ706" s="150"/>
      <c r="AK706" s="150"/>
      <c r="AL706" s="150"/>
      <c r="AM706" s="150"/>
      <c r="AN706" s="150"/>
      <c r="AO706" s="150"/>
      <c r="AP706" s="150"/>
      <c r="AQ706" s="150"/>
      <c r="AR706" s="150"/>
      <c r="AS706" s="150"/>
      <c r="AT706" s="150"/>
      <c r="AU706" s="150"/>
      <c r="AV706" s="150"/>
      <c r="AW706" s="150"/>
      <c r="AX706" s="150"/>
      <c r="AY706" s="150"/>
      <c r="AZ706" s="150"/>
      <c r="BA706" s="150"/>
      <c r="BB706" s="150"/>
      <c r="BC706" s="150"/>
      <c r="BD706" s="150"/>
      <c r="BE706" s="150"/>
      <c r="BF706" s="150"/>
      <c r="BG706" s="150"/>
      <c r="BH706" s="150"/>
    </row>
    <row r="707" spans="1:60" ht="56.25" outlineLevel="1" x14ac:dyDescent="0.2">
      <c r="A707" s="169">
        <v>179</v>
      </c>
      <c r="B707" s="170" t="s">
        <v>1018</v>
      </c>
      <c r="C707" s="186" t="s">
        <v>1019</v>
      </c>
      <c r="D707" s="171" t="s">
        <v>285</v>
      </c>
      <c r="E707" s="172">
        <v>5.4074999999999998</v>
      </c>
      <c r="F707" s="173"/>
      <c r="G707" s="174">
        <f>ROUND(E707*F707,2)</f>
        <v>0</v>
      </c>
      <c r="H707" s="173"/>
      <c r="I707" s="174">
        <f>ROUND(E707*H707,2)</f>
        <v>0</v>
      </c>
      <c r="J707" s="173"/>
      <c r="K707" s="174">
        <f>ROUND(E707*J707,2)</f>
        <v>0</v>
      </c>
      <c r="L707" s="174">
        <v>21</v>
      </c>
      <c r="M707" s="174">
        <f>G707*(1+L707/100)</f>
        <v>0</v>
      </c>
      <c r="N707" s="174">
        <v>0</v>
      </c>
      <c r="O707" s="174">
        <f>ROUND(E707*N707,2)</f>
        <v>0</v>
      </c>
      <c r="P707" s="174">
        <v>0</v>
      </c>
      <c r="Q707" s="174">
        <f>ROUND(E707*P707,2)</f>
        <v>0</v>
      </c>
      <c r="R707" s="174"/>
      <c r="S707" s="174" t="s">
        <v>217</v>
      </c>
      <c r="T707" s="175" t="s">
        <v>218</v>
      </c>
      <c r="U707" s="160">
        <v>0</v>
      </c>
      <c r="V707" s="160">
        <f>ROUND(E707*U707,2)</f>
        <v>0</v>
      </c>
      <c r="W707" s="160"/>
      <c r="X707" s="150"/>
      <c r="Y707" s="150"/>
      <c r="Z707" s="150"/>
      <c r="AA707" s="150"/>
      <c r="AB707" s="150"/>
      <c r="AC707" s="150"/>
      <c r="AD707" s="150"/>
      <c r="AE707" s="150"/>
      <c r="AF707" s="150"/>
      <c r="AG707" s="150" t="s">
        <v>262</v>
      </c>
      <c r="AH707" s="150"/>
      <c r="AI707" s="150"/>
      <c r="AJ707" s="150"/>
      <c r="AK707" s="150"/>
      <c r="AL707" s="150"/>
      <c r="AM707" s="150"/>
      <c r="AN707" s="150"/>
      <c r="AO707" s="150"/>
      <c r="AP707" s="150"/>
      <c r="AQ707" s="150"/>
      <c r="AR707" s="150"/>
      <c r="AS707" s="150"/>
      <c r="AT707" s="150"/>
      <c r="AU707" s="150"/>
      <c r="AV707" s="150"/>
      <c r="AW707" s="150"/>
      <c r="AX707" s="150"/>
      <c r="AY707" s="150"/>
      <c r="AZ707" s="150"/>
      <c r="BA707" s="150"/>
      <c r="BB707" s="150"/>
      <c r="BC707" s="150"/>
      <c r="BD707" s="150"/>
      <c r="BE707" s="150"/>
      <c r="BF707" s="150"/>
      <c r="BG707" s="150"/>
      <c r="BH707" s="150"/>
    </row>
    <row r="708" spans="1:60" outlineLevel="1" x14ac:dyDescent="0.2">
      <c r="A708" s="157"/>
      <c r="B708" s="158"/>
      <c r="C708" s="201" t="s">
        <v>1020</v>
      </c>
      <c r="D708" s="190"/>
      <c r="E708" s="191">
        <v>5.4074999999999998</v>
      </c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50"/>
      <c r="Y708" s="150"/>
      <c r="Z708" s="150"/>
      <c r="AA708" s="150"/>
      <c r="AB708" s="150"/>
      <c r="AC708" s="150"/>
      <c r="AD708" s="150"/>
      <c r="AE708" s="150"/>
      <c r="AF708" s="150"/>
      <c r="AG708" s="150" t="s">
        <v>264</v>
      </c>
      <c r="AH708" s="150">
        <v>0</v>
      </c>
      <c r="AI708" s="150"/>
      <c r="AJ708" s="150"/>
      <c r="AK708" s="150"/>
      <c r="AL708" s="150"/>
      <c r="AM708" s="150"/>
      <c r="AN708" s="150"/>
      <c r="AO708" s="150"/>
      <c r="AP708" s="150"/>
      <c r="AQ708" s="150"/>
      <c r="AR708" s="150"/>
      <c r="AS708" s="150"/>
      <c r="AT708" s="150"/>
      <c r="AU708" s="150"/>
      <c r="AV708" s="150"/>
      <c r="AW708" s="150"/>
      <c r="AX708" s="150"/>
      <c r="AY708" s="150"/>
      <c r="AZ708" s="150"/>
      <c r="BA708" s="150"/>
      <c r="BB708" s="150"/>
      <c r="BC708" s="150"/>
      <c r="BD708" s="150"/>
      <c r="BE708" s="150"/>
      <c r="BF708" s="150"/>
      <c r="BG708" s="150"/>
      <c r="BH708" s="150"/>
    </row>
    <row r="709" spans="1:60" ht="22.5" outlineLevel="1" x14ac:dyDescent="0.2">
      <c r="A709" s="169">
        <v>180</v>
      </c>
      <c r="B709" s="170" t="s">
        <v>1021</v>
      </c>
      <c r="C709" s="186" t="s">
        <v>1022</v>
      </c>
      <c r="D709" s="171" t="s">
        <v>291</v>
      </c>
      <c r="E709" s="172">
        <v>59.1</v>
      </c>
      <c r="F709" s="173"/>
      <c r="G709" s="174">
        <f>ROUND(E709*F709,2)</f>
        <v>0</v>
      </c>
      <c r="H709" s="173"/>
      <c r="I709" s="174">
        <f>ROUND(E709*H709,2)</f>
        <v>0</v>
      </c>
      <c r="J709" s="173"/>
      <c r="K709" s="174">
        <f>ROUND(E709*J709,2)</f>
        <v>0</v>
      </c>
      <c r="L709" s="174">
        <v>21</v>
      </c>
      <c r="M709" s="174">
        <f>G709*(1+L709/100)</f>
        <v>0</v>
      </c>
      <c r="N709" s="174">
        <v>0</v>
      </c>
      <c r="O709" s="174">
        <f>ROUND(E709*N709,2)</f>
        <v>0</v>
      </c>
      <c r="P709" s="174">
        <v>0</v>
      </c>
      <c r="Q709" s="174">
        <f>ROUND(E709*P709,2)</f>
        <v>0</v>
      </c>
      <c r="R709" s="174"/>
      <c r="S709" s="174" t="s">
        <v>217</v>
      </c>
      <c r="T709" s="175" t="s">
        <v>218</v>
      </c>
      <c r="U709" s="160">
        <v>0</v>
      </c>
      <c r="V709" s="160">
        <f>ROUND(E709*U709,2)</f>
        <v>0</v>
      </c>
      <c r="W709" s="160"/>
      <c r="X709" s="150"/>
      <c r="Y709" s="150"/>
      <c r="Z709" s="150"/>
      <c r="AA709" s="150"/>
      <c r="AB709" s="150"/>
      <c r="AC709" s="150"/>
      <c r="AD709" s="150"/>
      <c r="AE709" s="150"/>
      <c r="AF709" s="150"/>
      <c r="AG709" s="150" t="s">
        <v>262</v>
      </c>
      <c r="AH709" s="150"/>
      <c r="AI709" s="150"/>
      <c r="AJ709" s="150"/>
      <c r="AK709" s="150"/>
      <c r="AL709" s="150"/>
      <c r="AM709" s="150"/>
      <c r="AN709" s="150"/>
      <c r="AO709" s="150"/>
      <c r="AP709" s="150"/>
      <c r="AQ709" s="150"/>
      <c r="AR709" s="150"/>
      <c r="AS709" s="150"/>
      <c r="AT709" s="150"/>
      <c r="AU709" s="150"/>
      <c r="AV709" s="150"/>
      <c r="AW709" s="150"/>
      <c r="AX709" s="150"/>
      <c r="AY709" s="150"/>
      <c r="AZ709" s="150"/>
      <c r="BA709" s="150"/>
      <c r="BB709" s="150"/>
      <c r="BC709" s="150"/>
      <c r="BD709" s="150"/>
      <c r="BE709" s="150"/>
      <c r="BF709" s="150"/>
      <c r="BG709" s="150"/>
      <c r="BH709" s="150"/>
    </row>
    <row r="710" spans="1:60" outlineLevel="1" x14ac:dyDescent="0.2">
      <c r="A710" s="157"/>
      <c r="B710" s="158"/>
      <c r="C710" s="201" t="s">
        <v>1023</v>
      </c>
      <c r="D710" s="190"/>
      <c r="E710" s="191">
        <v>23.7</v>
      </c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50"/>
      <c r="Y710" s="150"/>
      <c r="Z710" s="150"/>
      <c r="AA710" s="150"/>
      <c r="AB710" s="150"/>
      <c r="AC710" s="150"/>
      <c r="AD710" s="150"/>
      <c r="AE710" s="150"/>
      <c r="AF710" s="150"/>
      <c r="AG710" s="150" t="s">
        <v>264</v>
      </c>
      <c r="AH710" s="150">
        <v>0</v>
      </c>
      <c r="AI710" s="150"/>
      <c r="AJ710" s="150"/>
      <c r="AK710" s="150"/>
      <c r="AL710" s="150"/>
      <c r="AM710" s="150"/>
      <c r="AN710" s="150"/>
      <c r="AO710" s="150"/>
      <c r="AP710" s="150"/>
      <c r="AQ710" s="150"/>
      <c r="AR710" s="150"/>
      <c r="AS710" s="150"/>
      <c r="AT710" s="150"/>
      <c r="AU710" s="150"/>
      <c r="AV710" s="150"/>
      <c r="AW710" s="150"/>
      <c r="AX710" s="150"/>
      <c r="AY710" s="150"/>
      <c r="AZ710" s="150"/>
      <c r="BA710" s="150"/>
      <c r="BB710" s="150"/>
      <c r="BC710" s="150"/>
      <c r="BD710" s="150"/>
      <c r="BE710" s="150"/>
      <c r="BF710" s="150"/>
      <c r="BG710" s="150"/>
      <c r="BH710" s="150"/>
    </row>
    <row r="711" spans="1:60" outlineLevel="1" x14ac:dyDescent="0.2">
      <c r="A711" s="157"/>
      <c r="B711" s="158"/>
      <c r="C711" s="201" t="s">
        <v>1024</v>
      </c>
      <c r="D711" s="190"/>
      <c r="E711" s="191">
        <v>35.4</v>
      </c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50"/>
      <c r="Y711" s="150"/>
      <c r="Z711" s="150"/>
      <c r="AA711" s="150"/>
      <c r="AB711" s="150"/>
      <c r="AC711" s="150"/>
      <c r="AD711" s="150"/>
      <c r="AE711" s="150"/>
      <c r="AF711" s="150"/>
      <c r="AG711" s="150" t="s">
        <v>264</v>
      </c>
      <c r="AH711" s="150">
        <v>0</v>
      </c>
      <c r="AI711" s="150"/>
      <c r="AJ711" s="150"/>
      <c r="AK711" s="150"/>
      <c r="AL711" s="150"/>
      <c r="AM711" s="150"/>
      <c r="AN711" s="150"/>
      <c r="AO711" s="150"/>
      <c r="AP711" s="150"/>
      <c r="AQ711" s="150"/>
      <c r="AR711" s="150"/>
      <c r="AS711" s="150"/>
      <c r="AT711" s="150"/>
      <c r="AU711" s="150"/>
      <c r="AV711" s="150"/>
      <c r="AW711" s="150"/>
      <c r="AX711" s="150"/>
      <c r="AY711" s="150"/>
      <c r="AZ711" s="150"/>
      <c r="BA711" s="150"/>
      <c r="BB711" s="150"/>
      <c r="BC711" s="150"/>
      <c r="BD711" s="150"/>
      <c r="BE711" s="150"/>
      <c r="BF711" s="150"/>
      <c r="BG711" s="150"/>
      <c r="BH711" s="150"/>
    </row>
    <row r="712" spans="1:60" outlineLevel="1" x14ac:dyDescent="0.2">
      <c r="A712" s="169">
        <v>181</v>
      </c>
      <c r="B712" s="170" t="s">
        <v>468</v>
      </c>
      <c r="C712" s="186" t="s">
        <v>469</v>
      </c>
      <c r="D712" s="171" t="s">
        <v>291</v>
      </c>
      <c r="E712" s="172">
        <v>27</v>
      </c>
      <c r="F712" s="173"/>
      <c r="G712" s="174">
        <f>ROUND(E712*F712,2)</f>
        <v>0</v>
      </c>
      <c r="H712" s="173"/>
      <c r="I712" s="174">
        <f>ROUND(E712*H712,2)</f>
        <v>0</v>
      </c>
      <c r="J712" s="173"/>
      <c r="K712" s="174">
        <f>ROUND(E712*J712,2)</f>
        <v>0</v>
      </c>
      <c r="L712" s="174">
        <v>21</v>
      </c>
      <c r="M712" s="174">
        <f>G712*(1+L712/100)</f>
        <v>0</v>
      </c>
      <c r="N712" s="174">
        <v>0</v>
      </c>
      <c r="O712" s="174">
        <f>ROUND(E712*N712,2)</f>
        <v>0</v>
      </c>
      <c r="P712" s="174">
        <v>0</v>
      </c>
      <c r="Q712" s="174">
        <f>ROUND(E712*P712,2)</f>
        <v>0</v>
      </c>
      <c r="R712" s="174"/>
      <c r="S712" s="174" t="s">
        <v>217</v>
      </c>
      <c r="T712" s="175" t="s">
        <v>218</v>
      </c>
      <c r="U712" s="160">
        <v>0</v>
      </c>
      <c r="V712" s="160">
        <f>ROUND(E712*U712,2)</f>
        <v>0</v>
      </c>
      <c r="W712" s="160"/>
      <c r="X712" s="150"/>
      <c r="Y712" s="150"/>
      <c r="Z712" s="150"/>
      <c r="AA712" s="150"/>
      <c r="AB712" s="150"/>
      <c r="AC712" s="150"/>
      <c r="AD712" s="150"/>
      <c r="AE712" s="150"/>
      <c r="AF712" s="150"/>
      <c r="AG712" s="150" t="s">
        <v>262</v>
      </c>
      <c r="AH712" s="150"/>
      <c r="AI712" s="150"/>
      <c r="AJ712" s="150"/>
      <c r="AK712" s="150"/>
      <c r="AL712" s="150"/>
      <c r="AM712" s="150"/>
      <c r="AN712" s="150"/>
      <c r="AO712" s="150"/>
      <c r="AP712" s="150"/>
      <c r="AQ712" s="150"/>
      <c r="AR712" s="150"/>
      <c r="AS712" s="150"/>
      <c r="AT712" s="150"/>
      <c r="AU712" s="150"/>
      <c r="AV712" s="150"/>
      <c r="AW712" s="150"/>
      <c r="AX712" s="150"/>
      <c r="AY712" s="150"/>
      <c r="AZ712" s="150"/>
      <c r="BA712" s="150"/>
      <c r="BB712" s="150"/>
      <c r="BC712" s="150"/>
      <c r="BD712" s="150"/>
      <c r="BE712" s="150"/>
      <c r="BF712" s="150"/>
      <c r="BG712" s="150"/>
      <c r="BH712" s="150"/>
    </row>
    <row r="713" spans="1:60" outlineLevel="1" x14ac:dyDescent="0.2">
      <c r="A713" s="157"/>
      <c r="B713" s="158"/>
      <c r="C713" s="201" t="s">
        <v>1025</v>
      </c>
      <c r="D713" s="190"/>
      <c r="E713" s="191">
        <v>19</v>
      </c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50"/>
      <c r="Y713" s="150"/>
      <c r="Z713" s="150"/>
      <c r="AA713" s="150"/>
      <c r="AB713" s="150"/>
      <c r="AC713" s="150"/>
      <c r="AD713" s="150"/>
      <c r="AE713" s="150"/>
      <c r="AF713" s="150"/>
      <c r="AG713" s="150" t="s">
        <v>264</v>
      </c>
      <c r="AH713" s="150">
        <v>0</v>
      </c>
      <c r="AI713" s="150"/>
      <c r="AJ713" s="150"/>
      <c r="AK713" s="150"/>
      <c r="AL713" s="150"/>
      <c r="AM713" s="150"/>
      <c r="AN713" s="150"/>
      <c r="AO713" s="150"/>
      <c r="AP713" s="150"/>
      <c r="AQ713" s="150"/>
      <c r="AR713" s="150"/>
      <c r="AS713" s="150"/>
      <c r="AT713" s="150"/>
      <c r="AU713" s="150"/>
      <c r="AV713" s="150"/>
      <c r="AW713" s="150"/>
      <c r="AX713" s="150"/>
      <c r="AY713" s="150"/>
      <c r="AZ713" s="150"/>
      <c r="BA713" s="150"/>
      <c r="BB713" s="150"/>
      <c r="BC713" s="150"/>
      <c r="BD713" s="150"/>
      <c r="BE713" s="150"/>
      <c r="BF713" s="150"/>
      <c r="BG713" s="150"/>
      <c r="BH713" s="150"/>
    </row>
    <row r="714" spans="1:60" outlineLevel="1" x14ac:dyDescent="0.2">
      <c r="A714" s="157"/>
      <c r="B714" s="158"/>
      <c r="C714" s="201" t="s">
        <v>1026</v>
      </c>
      <c r="D714" s="190"/>
      <c r="E714" s="191">
        <v>8</v>
      </c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50"/>
      <c r="Y714" s="150"/>
      <c r="Z714" s="150"/>
      <c r="AA714" s="150"/>
      <c r="AB714" s="150"/>
      <c r="AC714" s="150"/>
      <c r="AD714" s="150"/>
      <c r="AE714" s="150"/>
      <c r="AF714" s="150"/>
      <c r="AG714" s="150" t="s">
        <v>264</v>
      </c>
      <c r="AH714" s="150">
        <v>0</v>
      </c>
      <c r="AI714" s="150"/>
      <c r="AJ714" s="150"/>
      <c r="AK714" s="150"/>
      <c r="AL714" s="150"/>
      <c r="AM714" s="150"/>
      <c r="AN714" s="150"/>
      <c r="AO714" s="150"/>
      <c r="AP714" s="150"/>
      <c r="AQ714" s="150"/>
      <c r="AR714" s="150"/>
      <c r="AS714" s="150"/>
      <c r="AT714" s="150"/>
      <c r="AU714" s="150"/>
      <c r="AV714" s="150"/>
      <c r="AW714" s="150"/>
      <c r="AX714" s="150"/>
      <c r="AY714" s="150"/>
      <c r="AZ714" s="150"/>
      <c r="BA714" s="150"/>
      <c r="BB714" s="150"/>
      <c r="BC714" s="150"/>
      <c r="BD714" s="150"/>
      <c r="BE714" s="150"/>
      <c r="BF714" s="150"/>
      <c r="BG714" s="150"/>
      <c r="BH714" s="150"/>
    </row>
    <row r="715" spans="1:60" ht="33.75" outlineLevel="1" x14ac:dyDescent="0.2">
      <c r="A715" s="169">
        <v>182</v>
      </c>
      <c r="B715" s="170" t="s">
        <v>1027</v>
      </c>
      <c r="C715" s="186" t="s">
        <v>1028</v>
      </c>
      <c r="D715" s="171" t="s">
        <v>285</v>
      </c>
      <c r="E715" s="172">
        <v>695.65125</v>
      </c>
      <c r="F715" s="173"/>
      <c r="G715" s="174">
        <f>ROUND(E715*F715,2)</f>
        <v>0</v>
      </c>
      <c r="H715" s="173"/>
      <c r="I715" s="174">
        <f>ROUND(E715*H715,2)</f>
        <v>0</v>
      </c>
      <c r="J715" s="173"/>
      <c r="K715" s="174">
        <f>ROUND(E715*J715,2)</f>
        <v>0</v>
      </c>
      <c r="L715" s="174">
        <v>21</v>
      </c>
      <c r="M715" s="174">
        <f>G715*(1+L715/100)</f>
        <v>0</v>
      </c>
      <c r="N715" s="174">
        <v>0</v>
      </c>
      <c r="O715" s="174">
        <f>ROUND(E715*N715,2)</f>
        <v>0</v>
      </c>
      <c r="P715" s="174">
        <v>0</v>
      </c>
      <c r="Q715" s="174">
        <f>ROUND(E715*P715,2)</f>
        <v>0</v>
      </c>
      <c r="R715" s="174"/>
      <c r="S715" s="174" t="s">
        <v>217</v>
      </c>
      <c r="T715" s="175" t="s">
        <v>218</v>
      </c>
      <c r="U715" s="160">
        <v>0</v>
      </c>
      <c r="V715" s="160">
        <f>ROUND(E715*U715,2)</f>
        <v>0</v>
      </c>
      <c r="W715" s="160"/>
      <c r="X715" s="150"/>
      <c r="Y715" s="150"/>
      <c r="Z715" s="150"/>
      <c r="AA715" s="150"/>
      <c r="AB715" s="150"/>
      <c r="AC715" s="150"/>
      <c r="AD715" s="150"/>
      <c r="AE715" s="150"/>
      <c r="AF715" s="150"/>
      <c r="AG715" s="150" t="s">
        <v>262</v>
      </c>
      <c r="AH715" s="150"/>
      <c r="AI715" s="150"/>
      <c r="AJ715" s="150"/>
      <c r="AK715" s="150"/>
      <c r="AL715" s="150"/>
      <c r="AM715" s="150"/>
      <c r="AN715" s="150"/>
      <c r="AO715" s="150"/>
      <c r="AP715" s="150"/>
      <c r="AQ715" s="150"/>
      <c r="AR715" s="150"/>
      <c r="AS715" s="150"/>
      <c r="AT715" s="150"/>
      <c r="AU715" s="150"/>
      <c r="AV715" s="150"/>
      <c r="AW715" s="150"/>
      <c r="AX715" s="150"/>
      <c r="AY715" s="150"/>
      <c r="AZ715" s="150"/>
      <c r="BA715" s="150"/>
      <c r="BB715" s="150"/>
      <c r="BC715" s="150"/>
      <c r="BD715" s="150"/>
      <c r="BE715" s="150"/>
      <c r="BF715" s="150"/>
      <c r="BG715" s="150"/>
      <c r="BH715" s="150"/>
    </row>
    <row r="716" spans="1:60" outlineLevel="1" x14ac:dyDescent="0.2">
      <c r="A716" s="157"/>
      <c r="B716" s="158"/>
      <c r="C716" s="201" t="s">
        <v>1029</v>
      </c>
      <c r="D716" s="190"/>
      <c r="E716" s="191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50"/>
      <c r="Y716" s="150"/>
      <c r="Z716" s="150"/>
      <c r="AA716" s="150"/>
      <c r="AB716" s="150"/>
      <c r="AC716" s="150"/>
      <c r="AD716" s="150"/>
      <c r="AE716" s="150"/>
      <c r="AF716" s="150"/>
      <c r="AG716" s="150" t="s">
        <v>264</v>
      </c>
      <c r="AH716" s="150">
        <v>0</v>
      </c>
      <c r="AI716" s="150"/>
      <c r="AJ716" s="150"/>
      <c r="AK716" s="150"/>
      <c r="AL716" s="150"/>
      <c r="AM716" s="150"/>
      <c r="AN716" s="150"/>
      <c r="AO716" s="150"/>
      <c r="AP716" s="150"/>
      <c r="AQ716" s="150"/>
      <c r="AR716" s="150"/>
      <c r="AS716" s="150"/>
      <c r="AT716" s="150"/>
      <c r="AU716" s="150"/>
      <c r="AV716" s="150"/>
      <c r="AW716" s="150"/>
      <c r="AX716" s="150"/>
      <c r="AY716" s="150"/>
      <c r="AZ716" s="150"/>
      <c r="BA716" s="150"/>
      <c r="BB716" s="150"/>
      <c r="BC716" s="150"/>
      <c r="BD716" s="150"/>
      <c r="BE716" s="150"/>
      <c r="BF716" s="150"/>
      <c r="BG716" s="150"/>
      <c r="BH716" s="150"/>
    </row>
    <row r="717" spans="1:60" outlineLevel="1" x14ac:dyDescent="0.2">
      <c r="A717" s="157"/>
      <c r="B717" s="158"/>
      <c r="C717" s="201" t="s">
        <v>1030</v>
      </c>
      <c r="D717" s="190"/>
      <c r="E717" s="191">
        <v>136.59450000000001</v>
      </c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50"/>
      <c r="Y717" s="150"/>
      <c r="Z717" s="150"/>
      <c r="AA717" s="150"/>
      <c r="AB717" s="150"/>
      <c r="AC717" s="150"/>
      <c r="AD717" s="150"/>
      <c r="AE717" s="150"/>
      <c r="AF717" s="150"/>
      <c r="AG717" s="150" t="s">
        <v>264</v>
      </c>
      <c r="AH717" s="150">
        <v>0</v>
      </c>
      <c r="AI717" s="150"/>
      <c r="AJ717" s="150"/>
      <c r="AK717" s="150"/>
      <c r="AL717" s="150"/>
      <c r="AM717" s="150"/>
      <c r="AN717" s="150"/>
      <c r="AO717" s="150"/>
      <c r="AP717" s="150"/>
      <c r="AQ717" s="150"/>
      <c r="AR717" s="150"/>
      <c r="AS717" s="150"/>
      <c r="AT717" s="150"/>
      <c r="AU717" s="150"/>
      <c r="AV717" s="150"/>
      <c r="AW717" s="150"/>
      <c r="AX717" s="150"/>
      <c r="AY717" s="150"/>
      <c r="AZ717" s="150"/>
      <c r="BA717" s="150"/>
      <c r="BB717" s="150"/>
      <c r="BC717" s="150"/>
      <c r="BD717" s="150"/>
      <c r="BE717" s="150"/>
      <c r="BF717" s="150"/>
      <c r="BG717" s="150"/>
      <c r="BH717" s="150"/>
    </row>
    <row r="718" spans="1:60" outlineLevel="1" x14ac:dyDescent="0.2">
      <c r="A718" s="157"/>
      <c r="B718" s="158"/>
      <c r="C718" s="201" t="s">
        <v>1031</v>
      </c>
      <c r="D718" s="190"/>
      <c r="E718" s="191">
        <v>559.05674999999997</v>
      </c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50"/>
      <c r="Y718" s="150"/>
      <c r="Z718" s="150"/>
      <c r="AA718" s="150"/>
      <c r="AB718" s="150"/>
      <c r="AC718" s="150"/>
      <c r="AD718" s="150"/>
      <c r="AE718" s="150"/>
      <c r="AF718" s="150"/>
      <c r="AG718" s="150" t="s">
        <v>264</v>
      </c>
      <c r="AH718" s="150">
        <v>0</v>
      </c>
      <c r="AI718" s="150"/>
      <c r="AJ718" s="150"/>
      <c r="AK718" s="150"/>
      <c r="AL718" s="150"/>
      <c r="AM718" s="150"/>
      <c r="AN718" s="150"/>
      <c r="AO718" s="150"/>
      <c r="AP718" s="150"/>
      <c r="AQ718" s="150"/>
      <c r="AR718" s="150"/>
      <c r="AS718" s="150"/>
      <c r="AT718" s="150"/>
      <c r="AU718" s="150"/>
      <c r="AV718" s="150"/>
      <c r="AW718" s="150"/>
      <c r="AX718" s="150"/>
      <c r="AY718" s="150"/>
      <c r="AZ718" s="150"/>
      <c r="BA718" s="150"/>
      <c r="BB718" s="150"/>
      <c r="BC718" s="150"/>
      <c r="BD718" s="150"/>
      <c r="BE718" s="150"/>
      <c r="BF718" s="150"/>
      <c r="BG718" s="150"/>
      <c r="BH718" s="150"/>
    </row>
    <row r="719" spans="1:60" ht="45" outlineLevel="1" x14ac:dyDescent="0.2">
      <c r="A719" s="169">
        <v>183</v>
      </c>
      <c r="B719" s="170" t="s">
        <v>1032</v>
      </c>
      <c r="C719" s="186" t="s">
        <v>1033</v>
      </c>
      <c r="D719" s="171" t="s">
        <v>285</v>
      </c>
      <c r="E719" s="172">
        <v>874.47220000000004</v>
      </c>
      <c r="F719" s="173"/>
      <c r="G719" s="174">
        <f>ROUND(E719*F719,2)</f>
        <v>0</v>
      </c>
      <c r="H719" s="173"/>
      <c r="I719" s="174">
        <f>ROUND(E719*H719,2)</f>
        <v>0</v>
      </c>
      <c r="J719" s="173"/>
      <c r="K719" s="174">
        <f>ROUND(E719*J719,2)</f>
        <v>0</v>
      </c>
      <c r="L719" s="174">
        <v>21</v>
      </c>
      <c r="M719" s="174">
        <f>G719*(1+L719/100)</f>
        <v>0</v>
      </c>
      <c r="N719" s="174">
        <v>0</v>
      </c>
      <c r="O719" s="174">
        <f>ROUND(E719*N719,2)</f>
        <v>0</v>
      </c>
      <c r="P719" s="174">
        <v>0</v>
      </c>
      <c r="Q719" s="174">
        <f>ROUND(E719*P719,2)</f>
        <v>0</v>
      </c>
      <c r="R719" s="174"/>
      <c r="S719" s="174" t="s">
        <v>217</v>
      </c>
      <c r="T719" s="175" t="s">
        <v>218</v>
      </c>
      <c r="U719" s="160">
        <v>0</v>
      </c>
      <c r="V719" s="160">
        <f>ROUND(E719*U719,2)</f>
        <v>0</v>
      </c>
      <c r="W719" s="160"/>
      <c r="X719" s="150"/>
      <c r="Y719" s="150"/>
      <c r="Z719" s="150"/>
      <c r="AA719" s="150"/>
      <c r="AB719" s="150"/>
      <c r="AC719" s="150"/>
      <c r="AD719" s="150"/>
      <c r="AE719" s="150"/>
      <c r="AF719" s="150"/>
      <c r="AG719" s="150" t="s">
        <v>262</v>
      </c>
      <c r="AH719" s="150"/>
      <c r="AI719" s="150"/>
      <c r="AJ719" s="150"/>
      <c r="AK719" s="150"/>
      <c r="AL719" s="150"/>
      <c r="AM719" s="150"/>
      <c r="AN719" s="150"/>
      <c r="AO719" s="150"/>
      <c r="AP719" s="150"/>
      <c r="AQ719" s="150"/>
      <c r="AR719" s="150"/>
      <c r="AS719" s="150"/>
      <c r="AT719" s="150"/>
      <c r="AU719" s="150"/>
      <c r="AV719" s="150"/>
      <c r="AW719" s="150"/>
      <c r="AX719" s="150"/>
      <c r="AY719" s="150"/>
      <c r="AZ719" s="150"/>
      <c r="BA719" s="150"/>
      <c r="BB719" s="150"/>
      <c r="BC719" s="150"/>
      <c r="BD719" s="150"/>
      <c r="BE719" s="150"/>
      <c r="BF719" s="150"/>
      <c r="BG719" s="150"/>
      <c r="BH719" s="150"/>
    </row>
    <row r="720" spans="1:60" outlineLevel="1" x14ac:dyDescent="0.2">
      <c r="A720" s="157"/>
      <c r="B720" s="158"/>
      <c r="C720" s="201" t="s">
        <v>796</v>
      </c>
      <c r="D720" s="190"/>
      <c r="E720" s="191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50"/>
      <c r="Y720" s="150"/>
      <c r="Z720" s="150"/>
      <c r="AA720" s="150"/>
      <c r="AB720" s="150"/>
      <c r="AC720" s="150"/>
      <c r="AD720" s="150"/>
      <c r="AE720" s="150"/>
      <c r="AF720" s="150"/>
      <c r="AG720" s="150" t="s">
        <v>264</v>
      </c>
      <c r="AH720" s="150">
        <v>0</v>
      </c>
      <c r="AI720" s="150"/>
      <c r="AJ720" s="150"/>
      <c r="AK720" s="150"/>
      <c r="AL720" s="150"/>
      <c r="AM720" s="150"/>
      <c r="AN720" s="150"/>
      <c r="AO720" s="150"/>
      <c r="AP720" s="150"/>
      <c r="AQ720" s="150"/>
      <c r="AR720" s="150"/>
      <c r="AS720" s="150"/>
      <c r="AT720" s="150"/>
      <c r="AU720" s="150"/>
      <c r="AV720" s="150"/>
      <c r="AW720" s="150"/>
      <c r="AX720" s="150"/>
      <c r="AY720" s="150"/>
      <c r="AZ720" s="150"/>
      <c r="BA720" s="150"/>
      <c r="BB720" s="150"/>
      <c r="BC720" s="150"/>
      <c r="BD720" s="150"/>
      <c r="BE720" s="150"/>
      <c r="BF720" s="150"/>
      <c r="BG720" s="150"/>
      <c r="BH720" s="150"/>
    </row>
    <row r="721" spans="1:60" ht="22.5" outlineLevel="1" x14ac:dyDescent="0.2">
      <c r="A721" s="157"/>
      <c r="B721" s="158"/>
      <c r="C721" s="201" t="s">
        <v>747</v>
      </c>
      <c r="D721" s="190"/>
      <c r="E721" s="191">
        <v>162.59325000000001</v>
      </c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50"/>
      <c r="Y721" s="150"/>
      <c r="Z721" s="150"/>
      <c r="AA721" s="150"/>
      <c r="AB721" s="150"/>
      <c r="AC721" s="150"/>
      <c r="AD721" s="150"/>
      <c r="AE721" s="150"/>
      <c r="AF721" s="150"/>
      <c r="AG721" s="150" t="s">
        <v>264</v>
      </c>
      <c r="AH721" s="150">
        <v>0</v>
      </c>
      <c r="AI721" s="150"/>
      <c r="AJ721" s="150"/>
      <c r="AK721" s="150"/>
      <c r="AL721" s="150"/>
      <c r="AM721" s="150"/>
      <c r="AN721" s="150"/>
      <c r="AO721" s="150"/>
      <c r="AP721" s="150"/>
      <c r="AQ721" s="150"/>
      <c r="AR721" s="150"/>
      <c r="AS721" s="150"/>
      <c r="AT721" s="150"/>
      <c r="AU721" s="150"/>
      <c r="AV721" s="150"/>
      <c r="AW721" s="150"/>
      <c r="AX721" s="150"/>
      <c r="AY721" s="150"/>
      <c r="AZ721" s="150"/>
      <c r="BA721" s="150"/>
      <c r="BB721" s="150"/>
      <c r="BC721" s="150"/>
      <c r="BD721" s="150"/>
      <c r="BE721" s="150"/>
      <c r="BF721" s="150"/>
      <c r="BG721" s="150"/>
      <c r="BH721" s="150"/>
    </row>
    <row r="722" spans="1:60" outlineLevel="1" x14ac:dyDescent="0.2">
      <c r="A722" s="157"/>
      <c r="B722" s="158"/>
      <c r="C722" s="201" t="s">
        <v>748</v>
      </c>
      <c r="D722" s="190"/>
      <c r="E722" s="191">
        <v>12.4452</v>
      </c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50"/>
      <c r="Y722" s="150"/>
      <c r="Z722" s="150"/>
      <c r="AA722" s="150"/>
      <c r="AB722" s="150"/>
      <c r="AC722" s="150"/>
      <c r="AD722" s="150"/>
      <c r="AE722" s="150"/>
      <c r="AF722" s="150"/>
      <c r="AG722" s="150" t="s">
        <v>264</v>
      </c>
      <c r="AH722" s="150">
        <v>0</v>
      </c>
      <c r="AI722" s="150"/>
      <c r="AJ722" s="150"/>
      <c r="AK722" s="150"/>
      <c r="AL722" s="150"/>
      <c r="AM722" s="150"/>
      <c r="AN722" s="150"/>
      <c r="AO722" s="150"/>
      <c r="AP722" s="150"/>
      <c r="AQ722" s="150"/>
      <c r="AR722" s="150"/>
      <c r="AS722" s="150"/>
      <c r="AT722" s="150"/>
      <c r="AU722" s="150"/>
      <c r="AV722" s="150"/>
      <c r="AW722" s="150"/>
      <c r="AX722" s="150"/>
      <c r="AY722" s="150"/>
      <c r="AZ722" s="150"/>
      <c r="BA722" s="150"/>
      <c r="BB722" s="150"/>
      <c r="BC722" s="150"/>
      <c r="BD722" s="150"/>
      <c r="BE722" s="150"/>
      <c r="BF722" s="150"/>
      <c r="BG722" s="150"/>
      <c r="BH722" s="150"/>
    </row>
    <row r="723" spans="1:60" ht="33.75" outlineLevel="1" x14ac:dyDescent="0.2">
      <c r="A723" s="157"/>
      <c r="B723" s="158"/>
      <c r="C723" s="201" t="s">
        <v>749</v>
      </c>
      <c r="D723" s="190"/>
      <c r="E723" s="191">
        <v>146.89625000000001</v>
      </c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50"/>
      <c r="Y723" s="150"/>
      <c r="Z723" s="150"/>
      <c r="AA723" s="150"/>
      <c r="AB723" s="150"/>
      <c r="AC723" s="150"/>
      <c r="AD723" s="150"/>
      <c r="AE723" s="150"/>
      <c r="AF723" s="150"/>
      <c r="AG723" s="150" t="s">
        <v>264</v>
      </c>
      <c r="AH723" s="150">
        <v>0</v>
      </c>
      <c r="AI723" s="150"/>
      <c r="AJ723" s="150"/>
      <c r="AK723" s="150"/>
      <c r="AL723" s="150"/>
      <c r="AM723" s="150"/>
      <c r="AN723" s="150"/>
      <c r="AO723" s="150"/>
      <c r="AP723" s="150"/>
      <c r="AQ723" s="150"/>
      <c r="AR723" s="150"/>
      <c r="AS723" s="150"/>
      <c r="AT723" s="150"/>
      <c r="AU723" s="150"/>
      <c r="AV723" s="150"/>
      <c r="AW723" s="150"/>
      <c r="AX723" s="150"/>
      <c r="AY723" s="150"/>
      <c r="AZ723" s="150"/>
      <c r="BA723" s="150"/>
      <c r="BB723" s="150"/>
      <c r="BC723" s="150"/>
      <c r="BD723" s="150"/>
      <c r="BE723" s="150"/>
      <c r="BF723" s="150"/>
      <c r="BG723" s="150"/>
      <c r="BH723" s="150"/>
    </row>
    <row r="724" spans="1:60" ht="22.5" outlineLevel="1" x14ac:dyDescent="0.2">
      <c r="A724" s="157"/>
      <c r="B724" s="158"/>
      <c r="C724" s="201" t="s">
        <v>797</v>
      </c>
      <c r="D724" s="190"/>
      <c r="E724" s="191">
        <v>69.650000000000006</v>
      </c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50"/>
      <c r="Y724" s="150"/>
      <c r="Z724" s="150"/>
      <c r="AA724" s="150"/>
      <c r="AB724" s="150"/>
      <c r="AC724" s="150"/>
      <c r="AD724" s="150"/>
      <c r="AE724" s="150"/>
      <c r="AF724" s="150"/>
      <c r="AG724" s="150" t="s">
        <v>264</v>
      </c>
      <c r="AH724" s="150">
        <v>0</v>
      </c>
      <c r="AI724" s="150"/>
      <c r="AJ724" s="150"/>
      <c r="AK724" s="150"/>
      <c r="AL724" s="150"/>
      <c r="AM724" s="150"/>
      <c r="AN724" s="150"/>
      <c r="AO724" s="150"/>
      <c r="AP724" s="150"/>
      <c r="AQ724" s="150"/>
      <c r="AR724" s="150"/>
      <c r="AS724" s="150"/>
      <c r="AT724" s="150"/>
      <c r="AU724" s="150"/>
      <c r="AV724" s="150"/>
      <c r="AW724" s="150"/>
      <c r="AX724" s="150"/>
      <c r="AY724" s="150"/>
      <c r="AZ724" s="150"/>
      <c r="BA724" s="150"/>
      <c r="BB724" s="150"/>
      <c r="BC724" s="150"/>
      <c r="BD724" s="150"/>
      <c r="BE724" s="150"/>
      <c r="BF724" s="150"/>
      <c r="BG724" s="150"/>
      <c r="BH724" s="150"/>
    </row>
    <row r="725" spans="1:60" outlineLevel="1" x14ac:dyDescent="0.2">
      <c r="A725" s="157"/>
      <c r="B725" s="158"/>
      <c r="C725" s="201" t="s">
        <v>751</v>
      </c>
      <c r="D725" s="190"/>
      <c r="E725" s="191">
        <v>47.891249999999999</v>
      </c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50"/>
      <c r="Y725" s="150"/>
      <c r="Z725" s="150"/>
      <c r="AA725" s="150"/>
      <c r="AB725" s="150"/>
      <c r="AC725" s="150"/>
      <c r="AD725" s="150"/>
      <c r="AE725" s="150"/>
      <c r="AF725" s="150"/>
      <c r="AG725" s="150" t="s">
        <v>264</v>
      </c>
      <c r="AH725" s="150">
        <v>0</v>
      </c>
      <c r="AI725" s="150"/>
      <c r="AJ725" s="150"/>
      <c r="AK725" s="150"/>
      <c r="AL725" s="150"/>
      <c r="AM725" s="150"/>
      <c r="AN725" s="150"/>
      <c r="AO725" s="150"/>
      <c r="AP725" s="150"/>
      <c r="AQ725" s="150"/>
      <c r="AR725" s="150"/>
      <c r="AS725" s="150"/>
      <c r="AT725" s="150"/>
      <c r="AU725" s="150"/>
      <c r="AV725" s="150"/>
      <c r="AW725" s="150"/>
      <c r="AX725" s="150"/>
      <c r="AY725" s="150"/>
      <c r="AZ725" s="150"/>
      <c r="BA725" s="150"/>
      <c r="BB725" s="150"/>
      <c r="BC725" s="150"/>
      <c r="BD725" s="150"/>
      <c r="BE725" s="150"/>
      <c r="BF725" s="150"/>
      <c r="BG725" s="150"/>
      <c r="BH725" s="150"/>
    </row>
    <row r="726" spans="1:60" outlineLevel="1" x14ac:dyDescent="0.2">
      <c r="A726" s="157"/>
      <c r="B726" s="158"/>
      <c r="C726" s="201" t="s">
        <v>739</v>
      </c>
      <c r="D726" s="190"/>
      <c r="E726" s="191">
        <v>57.54</v>
      </c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50"/>
      <c r="Y726" s="150"/>
      <c r="Z726" s="150"/>
      <c r="AA726" s="150"/>
      <c r="AB726" s="150"/>
      <c r="AC726" s="150"/>
      <c r="AD726" s="150"/>
      <c r="AE726" s="150"/>
      <c r="AF726" s="150"/>
      <c r="AG726" s="150" t="s">
        <v>264</v>
      </c>
      <c r="AH726" s="150">
        <v>0</v>
      </c>
      <c r="AI726" s="150"/>
      <c r="AJ726" s="150"/>
      <c r="AK726" s="150"/>
      <c r="AL726" s="150"/>
      <c r="AM726" s="150"/>
      <c r="AN726" s="150"/>
      <c r="AO726" s="150"/>
      <c r="AP726" s="150"/>
      <c r="AQ726" s="150"/>
      <c r="AR726" s="150"/>
      <c r="AS726" s="150"/>
      <c r="AT726" s="150"/>
      <c r="AU726" s="150"/>
      <c r="AV726" s="150"/>
      <c r="AW726" s="150"/>
      <c r="AX726" s="150"/>
      <c r="AY726" s="150"/>
      <c r="AZ726" s="150"/>
      <c r="BA726" s="150"/>
      <c r="BB726" s="150"/>
      <c r="BC726" s="150"/>
      <c r="BD726" s="150"/>
      <c r="BE726" s="150"/>
      <c r="BF726" s="150"/>
      <c r="BG726" s="150"/>
      <c r="BH726" s="150"/>
    </row>
    <row r="727" spans="1:60" outlineLevel="1" x14ac:dyDescent="0.2">
      <c r="A727" s="157"/>
      <c r="B727" s="158"/>
      <c r="C727" s="205" t="s">
        <v>404</v>
      </c>
      <c r="D727" s="196"/>
      <c r="E727" s="197">
        <v>497.01594999999998</v>
      </c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50"/>
      <c r="Y727" s="150"/>
      <c r="Z727" s="150"/>
      <c r="AA727" s="150"/>
      <c r="AB727" s="150"/>
      <c r="AC727" s="150"/>
      <c r="AD727" s="150"/>
      <c r="AE727" s="150"/>
      <c r="AF727" s="150"/>
      <c r="AG727" s="150" t="s">
        <v>264</v>
      </c>
      <c r="AH727" s="150">
        <v>1</v>
      </c>
      <c r="AI727" s="150"/>
      <c r="AJ727" s="150"/>
      <c r="AK727" s="150"/>
      <c r="AL727" s="150"/>
      <c r="AM727" s="150"/>
      <c r="AN727" s="150"/>
      <c r="AO727" s="150"/>
      <c r="AP727" s="150"/>
      <c r="AQ727" s="150"/>
      <c r="AR727" s="150"/>
      <c r="AS727" s="150"/>
      <c r="AT727" s="150"/>
      <c r="AU727" s="150"/>
      <c r="AV727" s="150"/>
      <c r="AW727" s="150"/>
      <c r="AX727" s="150"/>
      <c r="AY727" s="150"/>
      <c r="AZ727" s="150"/>
      <c r="BA727" s="150"/>
      <c r="BB727" s="150"/>
      <c r="BC727" s="150"/>
      <c r="BD727" s="150"/>
      <c r="BE727" s="150"/>
      <c r="BF727" s="150"/>
      <c r="BG727" s="150"/>
      <c r="BH727" s="150"/>
    </row>
    <row r="728" spans="1:60" outlineLevel="1" x14ac:dyDescent="0.2">
      <c r="A728" s="157"/>
      <c r="B728" s="158"/>
      <c r="C728" s="201" t="s">
        <v>1034</v>
      </c>
      <c r="D728" s="190"/>
      <c r="E728" s="191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50"/>
      <c r="Y728" s="150"/>
      <c r="Z728" s="150"/>
      <c r="AA728" s="150"/>
      <c r="AB728" s="150"/>
      <c r="AC728" s="150"/>
      <c r="AD728" s="150"/>
      <c r="AE728" s="150"/>
      <c r="AF728" s="150"/>
      <c r="AG728" s="150" t="s">
        <v>264</v>
      </c>
      <c r="AH728" s="150">
        <v>0</v>
      </c>
      <c r="AI728" s="150"/>
      <c r="AJ728" s="150"/>
      <c r="AK728" s="150"/>
      <c r="AL728" s="150"/>
      <c r="AM728" s="150"/>
      <c r="AN728" s="150"/>
      <c r="AO728" s="150"/>
      <c r="AP728" s="150"/>
      <c r="AQ728" s="150"/>
      <c r="AR728" s="150"/>
      <c r="AS728" s="150"/>
      <c r="AT728" s="150"/>
      <c r="AU728" s="150"/>
      <c r="AV728" s="150"/>
      <c r="AW728" s="150"/>
      <c r="AX728" s="150"/>
      <c r="AY728" s="150"/>
      <c r="AZ728" s="150"/>
      <c r="BA728" s="150"/>
      <c r="BB728" s="150"/>
      <c r="BC728" s="150"/>
      <c r="BD728" s="150"/>
      <c r="BE728" s="150"/>
      <c r="BF728" s="150"/>
      <c r="BG728" s="150"/>
      <c r="BH728" s="150"/>
    </row>
    <row r="729" spans="1:60" ht="22.5" outlineLevel="1" x14ac:dyDescent="0.2">
      <c r="A729" s="157"/>
      <c r="B729" s="158"/>
      <c r="C729" s="201" t="s">
        <v>1035</v>
      </c>
      <c r="D729" s="190"/>
      <c r="E729" s="191">
        <v>41.395000000000003</v>
      </c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50"/>
      <c r="Y729" s="150"/>
      <c r="Z729" s="150"/>
      <c r="AA729" s="150"/>
      <c r="AB729" s="150"/>
      <c r="AC729" s="150"/>
      <c r="AD729" s="150"/>
      <c r="AE729" s="150"/>
      <c r="AF729" s="150"/>
      <c r="AG729" s="150" t="s">
        <v>264</v>
      </c>
      <c r="AH729" s="150">
        <v>0</v>
      </c>
      <c r="AI729" s="150"/>
      <c r="AJ729" s="150"/>
      <c r="AK729" s="150"/>
      <c r="AL729" s="150"/>
      <c r="AM729" s="150"/>
      <c r="AN729" s="150"/>
      <c r="AO729" s="150"/>
      <c r="AP729" s="150"/>
      <c r="AQ729" s="150"/>
      <c r="AR729" s="150"/>
      <c r="AS729" s="150"/>
      <c r="AT729" s="150"/>
      <c r="AU729" s="150"/>
      <c r="AV729" s="150"/>
      <c r="AW729" s="150"/>
      <c r="AX729" s="150"/>
      <c r="AY729" s="150"/>
      <c r="AZ729" s="150"/>
      <c r="BA729" s="150"/>
      <c r="BB729" s="150"/>
      <c r="BC729" s="150"/>
      <c r="BD729" s="150"/>
      <c r="BE729" s="150"/>
      <c r="BF729" s="150"/>
      <c r="BG729" s="150"/>
      <c r="BH729" s="150"/>
    </row>
    <row r="730" spans="1:60" outlineLevel="1" x14ac:dyDescent="0.2">
      <c r="A730" s="157"/>
      <c r="B730" s="158"/>
      <c r="C730" s="201" t="s">
        <v>1036</v>
      </c>
      <c r="D730" s="190"/>
      <c r="E730" s="191">
        <v>15.295</v>
      </c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50"/>
      <c r="Y730" s="150"/>
      <c r="Z730" s="150"/>
      <c r="AA730" s="150"/>
      <c r="AB730" s="150"/>
      <c r="AC730" s="150"/>
      <c r="AD730" s="150"/>
      <c r="AE730" s="150"/>
      <c r="AF730" s="150"/>
      <c r="AG730" s="150" t="s">
        <v>264</v>
      </c>
      <c r="AH730" s="150">
        <v>0</v>
      </c>
      <c r="AI730" s="150"/>
      <c r="AJ730" s="150"/>
      <c r="AK730" s="150"/>
      <c r="AL730" s="150"/>
      <c r="AM730" s="150"/>
      <c r="AN730" s="150"/>
      <c r="AO730" s="150"/>
      <c r="AP730" s="150"/>
      <c r="AQ730" s="150"/>
      <c r="AR730" s="150"/>
      <c r="AS730" s="150"/>
      <c r="AT730" s="150"/>
      <c r="AU730" s="150"/>
      <c r="AV730" s="150"/>
      <c r="AW730" s="150"/>
      <c r="AX730" s="150"/>
      <c r="AY730" s="150"/>
      <c r="AZ730" s="150"/>
      <c r="BA730" s="150"/>
      <c r="BB730" s="150"/>
      <c r="BC730" s="150"/>
      <c r="BD730" s="150"/>
      <c r="BE730" s="150"/>
      <c r="BF730" s="150"/>
      <c r="BG730" s="150"/>
      <c r="BH730" s="150"/>
    </row>
    <row r="731" spans="1:60" outlineLevel="1" x14ac:dyDescent="0.2">
      <c r="A731" s="157"/>
      <c r="B731" s="158"/>
      <c r="C731" s="201" t="s">
        <v>1037</v>
      </c>
      <c r="D731" s="190"/>
      <c r="E731" s="191">
        <v>30.03</v>
      </c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50"/>
      <c r="Y731" s="150"/>
      <c r="Z731" s="150"/>
      <c r="AA731" s="150"/>
      <c r="AB731" s="150"/>
      <c r="AC731" s="150"/>
      <c r="AD731" s="150"/>
      <c r="AE731" s="150"/>
      <c r="AF731" s="150"/>
      <c r="AG731" s="150" t="s">
        <v>264</v>
      </c>
      <c r="AH731" s="150">
        <v>0</v>
      </c>
      <c r="AI731" s="150"/>
      <c r="AJ731" s="150"/>
      <c r="AK731" s="150"/>
      <c r="AL731" s="150"/>
      <c r="AM731" s="150"/>
      <c r="AN731" s="150"/>
      <c r="AO731" s="150"/>
      <c r="AP731" s="150"/>
      <c r="AQ731" s="150"/>
      <c r="AR731" s="150"/>
      <c r="AS731" s="150"/>
      <c r="AT731" s="150"/>
      <c r="AU731" s="150"/>
      <c r="AV731" s="150"/>
      <c r="AW731" s="150"/>
      <c r="AX731" s="150"/>
      <c r="AY731" s="150"/>
      <c r="AZ731" s="150"/>
      <c r="BA731" s="150"/>
      <c r="BB731" s="150"/>
      <c r="BC731" s="150"/>
      <c r="BD731" s="150"/>
      <c r="BE731" s="150"/>
      <c r="BF731" s="150"/>
      <c r="BG731" s="150"/>
      <c r="BH731" s="150"/>
    </row>
    <row r="732" spans="1:60" outlineLevel="1" x14ac:dyDescent="0.2">
      <c r="A732" s="157"/>
      <c r="B732" s="158"/>
      <c r="C732" s="201" t="s">
        <v>1038</v>
      </c>
      <c r="D732" s="190"/>
      <c r="E732" s="191">
        <v>40.914999999999999</v>
      </c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50"/>
      <c r="Y732" s="150"/>
      <c r="Z732" s="150"/>
      <c r="AA732" s="150"/>
      <c r="AB732" s="150"/>
      <c r="AC732" s="150"/>
      <c r="AD732" s="150"/>
      <c r="AE732" s="150"/>
      <c r="AF732" s="150"/>
      <c r="AG732" s="150" t="s">
        <v>264</v>
      </c>
      <c r="AH732" s="150">
        <v>0</v>
      </c>
      <c r="AI732" s="150"/>
      <c r="AJ732" s="150"/>
      <c r="AK732" s="150"/>
      <c r="AL732" s="150"/>
      <c r="AM732" s="150"/>
      <c r="AN732" s="150"/>
      <c r="AO732" s="150"/>
      <c r="AP732" s="150"/>
      <c r="AQ732" s="150"/>
      <c r="AR732" s="150"/>
      <c r="AS732" s="150"/>
      <c r="AT732" s="150"/>
      <c r="AU732" s="150"/>
      <c r="AV732" s="150"/>
      <c r="AW732" s="150"/>
      <c r="AX732" s="150"/>
      <c r="AY732" s="150"/>
      <c r="AZ732" s="150"/>
      <c r="BA732" s="150"/>
      <c r="BB732" s="150"/>
      <c r="BC732" s="150"/>
      <c r="BD732" s="150"/>
      <c r="BE732" s="150"/>
      <c r="BF732" s="150"/>
      <c r="BG732" s="150"/>
      <c r="BH732" s="150"/>
    </row>
    <row r="733" spans="1:60" outlineLevel="1" x14ac:dyDescent="0.2">
      <c r="A733" s="157"/>
      <c r="B733" s="158"/>
      <c r="C733" s="201" t="s">
        <v>1039</v>
      </c>
      <c r="D733" s="190"/>
      <c r="E733" s="191">
        <v>17.010000000000002</v>
      </c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50"/>
      <c r="Y733" s="150"/>
      <c r="Z733" s="150"/>
      <c r="AA733" s="150"/>
      <c r="AB733" s="150"/>
      <c r="AC733" s="150"/>
      <c r="AD733" s="150"/>
      <c r="AE733" s="150"/>
      <c r="AF733" s="150"/>
      <c r="AG733" s="150" t="s">
        <v>264</v>
      </c>
      <c r="AH733" s="150">
        <v>0</v>
      </c>
      <c r="AI733" s="150"/>
      <c r="AJ733" s="150"/>
      <c r="AK733" s="150"/>
      <c r="AL733" s="150"/>
      <c r="AM733" s="150"/>
      <c r="AN733" s="150"/>
      <c r="AO733" s="150"/>
      <c r="AP733" s="150"/>
      <c r="AQ733" s="150"/>
      <c r="AR733" s="150"/>
      <c r="AS733" s="150"/>
      <c r="AT733" s="150"/>
      <c r="AU733" s="150"/>
      <c r="AV733" s="150"/>
      <c r="AW733" s="150"/>
      <c r="AX733" s="150"/>
      <c r="AY733" s="150"/>
      <c r="AZ733" s="150"/>
      <c r="BA733" s="150"/>
      <c r="BB733" s="150"/>
      <c r="BC733" s="150"/>
      <c r="BD733" s="150"/>
      <c r="BE733" s="150"/>
      <c r="BF733" s="150"/>
      <c r="BG733" s="150"/>
      <c r="BH733" s="150"/>
    </row>
    <row r="734" spans="1:60" outlineLevel="1" x14ac:dyDescent="0.2">
      <c r="A734" s="157"/>
      <c r="B734" s="158"/>
      <c r="C734" s="201" t="s">
        <v>760</v>
      </c>
      <c r="D734" s="190"/>
      <c r="E734" s="191">
        <v>187.5</v>
      </c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50"/>
      <c r="Y734" s="150"/>
      <c r="Z734" s="150"/>
      <c r="AA734" s="150"/>
      <c r="AB734" s="150"/>
      <c r="AC734" s="150"/>
      <c r="AD734" s="150"/>
      <c r="AE734" s="150"/>
      <c r="AF734" s="150"/>
      <c r="AG734" s="150" t="s">
        <v>264</v>
      </c>
      <c r="AH734" s="150">
        <v>0</v>
      </c>
      <c r="AI734" s="150"/>
      <c r="AJ734" s="150"/>
      <c r="AK734" s="150"/>
      <c r="AL734" s="150"/>
      <c r="AM734" s="150"/>
      <c r="AN734" s="150"/>
      <c r="AO734" s="150"/>
      <c r="AP734" s="150"/>
      <c r="AQ734" s="150"/>
      <c r="AR734" s="150"/>
      <c r="AS734" s="150"/>
      <c r="AT734" s="150"/>
      <c r="AU734" s="150"/>
      <c r="AV734" s="150"/>
      <c r="AW734" s="150"/>
      <c r="AX734" s="150"/>
      <c r="AY734" s="150"/>
      <c r="AZ734" s="150"/>
      <c r="BA734" s="150"/>
      <c r="BB734" s="150"/>
      <c r="BC734" s="150"/>
      <c r="BD734" s="150"/>
      <c r="BE734" s="150"/>
      <c r="BF734" s="150"/>
      <c r="BG734" s="150"/>
      <c r="BH734" s="150"/>
    </row>
    <row r="735" spans="1:60" outlineLevel="1" x14ac:dyDescent="0.2">
      <c r="A735" s="157"/>
      <c r="B735" s="158"/>
      <c r="C735" s="201" t="s">
        <v>761</v>
      </c>
      <c r="D735" s="190"/>
      <c r="E735" s="191">
        <v>45.311250000000001</v>
      </c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50"/>
      <c r="Y735" s="150"/>
      <c r="Z735" s="150"/>
      <c r="AA735" s="150"/>
      <c r="AB735" s="150"/>
      <c r="AC735" s="150"/>
      <c r="AD735" s="150"/>
      <c r="AE735" s="150"/>
      <c r="AF735" s="150"/>
      <c r="AG735" s="150" t="s">
        <v>264</v>
      </c>
      <c r="AH735" s="150">
        <v>0</v>
      </c>
      <c r="AI735" s="150"/>
      <c r="AJ735" s="150"/>
      <c r="AK735" s="150"/>
      <c r="AL735" s="150"/>
      <c r="AM735" s="150"/>
      <c r="AN735" s="150"/>
      <c r="AO735" s="150"/>
      <c r="AP735" s="150"/>
      <c r="AQ735" s="150"/>
      <c r="AR735" s="150"/>
      <c r="AS735" s="150"/>
      <c r="AT735" s="150"/>
      <c r="AU735" s="150"/>
      <c r="AV735" s="150"/>
      <c r="AW735" s="150"/>
      <c r="AX735" s="150"/>
      <c r="AY735" s="150"/>
      <c r="AZ735" s="150"/>
      <c r="BA735" s="150"/>
      <c r="BB735" s="150"/>
      <c r="BC735" s="150"/>
      <c r="BD735" s="150"/>
      <c r="BE735" s="150"/>
      <c r="BF735" s="150"/>
      <c r="BG735" s="150"/>
      <c r="BH735" s="150"/>
    </row>
    <row r="736" spans="1:60" outlineLevel="1" x14ac:dyDescent="0.2">
      <c r="A736" s="157"/>
      <c r="B736" s="158"/>
      <c r="C736" s="205" t="s">
        <v>404</v>
      </c>
      <c r="D736" s="196"/>
      <c r="E736" s="197">
        <v>377.45625000000001</v>
      </c>
      <c r="F736" s="160"/>
      <c r="G736" s="160"/>
      <c r="H736" s="160"/>
      <c r="I736" s="160"/>
      <c r="J736" s="160"/>
      <c r="K736" s="160"/>
      <c r="L736" s="160"/>
      <c r="M736" s="160"/>
      <c r="N736" s="160"/>
      <c r="O736" s="160"/>
      <c r="P736" s="160"/>
      <c r="Q736" s="160"/>
      <c r="R736" s="160"/>
      <c r="S736" s="160"/>
      <c r="T736" s="160"/>
      <c r="U736" s="160"/>
      <c r="V736" s="160"/>
      <c r="W736" s="160"/>
      <c r="X736" s="150"/>
      <c r="Y736" s="150"/>
      <c r="Z736" s="150"/>
      <c r="AA736" s="150"/>
      <c r="AB736" s="150"/>
      <c r="AC736" s="150"/>
      <c r="AD736" s="150"/>
      <c r="AE736" s="150"/>
      <c r="AF736" s="150"/>
      <c r="AG736" s="150" t="s">
        <v>264</v>
      </c>
      <c r="AH736" s="150">
        <v>1</v>
      </c>
      <c r="AI736" s="150"/>
      <c r="AJ736" s="150"/>
      <c r="AK736" s="150"/>
      <c r="AL736" s="150"/>
      <c r="AM736" s="150"/>
      <c r="AN736" s="150"/>
      <c r="AO736" s="150"/>
      <c r="AP736" s="150"/>
      <c r="AQ736" s="150"/>
      <c r="AR736" s="150"/>
      <c r="AS736" s="150"/>
      <c r="AT736" s="150"/>
      <c r="AU736" s="150"/>
      <c r="AV736" s="150"/>
      <c r="AW736" s="150"/>
      <c r="AX736" s="150"/>
      <c r="AY736" s="150"/>
      <c r="AZ736" s="150"/>
      <c r="BA736" s="150"/>
      <c r="BB736" s="150"/>
      <c r="BC736" s="150"/>
      <c r="BD736" s="150"/>
      <c r="BE736" s="150"/>
      <c r="BF736" s="150"/>
      <c r="BG736" s="150"/>
      <c r="BH736" s="150"/>
    </row>
    <row r="737" spans="1:60" ht="33.75" outlineLevel="1" x14ac:dyDescent="0.2">
      <c r="A737" s="169">
        <v>184</v>
      </c>
      <c r="B737" s="170" t="s">
        <v>1040</v>
      </c>
      <c r="C737" s="186" t="s">
        <v>1041</v>
      </c>
      <c r="D737" s="171" t="s">
        <v>285</v>
      </c>
      <c r="E737" s="172">
        <v>272</v>
      </c>
      <c r="F737" s="173"/>
      <c r="G737" s="174">
        <f>ROUND(E737*F737,2)</f>
        <v>0</v>
      </c>
      <c r="H737" s="173"/>
      <c r="I737" s="174">
        <f>ROUND(E737*H737,2)</f>
        <v>0</v>
      </c>
      <c r="J737" s="173"/>
      <c r="K737" s="174">
        <f>ROUND(E737*J737,2)</f>
        <v>0</v>
      </c>
      <c r="L737" s="174">
        <v>21</v>
      </c>
      <c r="M737" s="174">
        <f>G737*(1+L737/100)</f>
        <v>0</v>
      </c>
      <c r="N737" s="174">
        <v>0</v>
      </c>
      <c r="O737" s="174">
        <f>ROUND(E737*N737,2)</f>
        <v>0</v>
      </c>
      <c r="P737" s="174">
        <v>0</v>
      </c>
      <c r="Q737" s="174">
        <f>ROUND(E737*P737,2)</f>
        <v>0</v>
      </c>
      <c r="R737" s="174"/>
      <c r="S737" s="174" t="s">
        <v>217</v>
      </c>
      <c r="T737" s="175" t="s">
        <v>218</v>
      </c>
      <c r="U737" s="160">
        <v>0</v>
      </c>
      <c r="V737" s="160">
        <f>ROUND(E737*U737,2)</f>
        <v>0</v>
      </c>
      <c r="W737" s="160"/>
      <c r="X737" s="150"/>
      <c r="Y737" s="150"/>
      <c r="Z737" s="150"/>
      <c r="AA737" s="150"/>
      <c r="AB737" s="150"/>
      <c r="AC737" s="150"/>
      <c r="AD737" s="150"/>
      <c r="AE737" s="150"/>
      <c r="AF737" s="150"/>
      <c r="AG737" s="150" t="s">
        <v>262</v>
      </c>
      <c r="AH737" s="150"/>
      <c r="AI737" s="150"/>
      <c r="AJ737" s="150"/>
      <c r="AK737" s="150"/>
      <c r="AL737" s="150"/>
      <c r="AM737" s="150"/>
      <c r="AN737" s="150"/>
      <c r="AO737" s="150"/>
      <c r="AP737" s="150"/>
      <c r="AQ737" s="150"/>
      <c r="AR737" s="150"/>
      <c r="AS737" s="150"/>
      <c r="AT737" s="150"/>
      <c r="AU737" s="150"/>
      <c r="AV737" s="150"/>
      <c r="AW737" s="150"/>
      <c r="AX737" s="150"/>
      <c r="AY737" s="150"/>
      <c r="AZ737" s="150"/>
      <c r="BA737" s="150"/>
      <c r="BB737" s="150"/>
      <c r="BC737" s="150"/>
      <c r="BD737" s="150"/>
      <c r="BE737" s="150"/>
      <c r="BF737" s="150"/>
      <c r="BG737" s="150"/>
      <c r="BH737" s="150"/>
    </row>
    <row r="738" spans="1:60" outlineLevel="1" x14ac:dyDescent="0.2">
      <c r="A738" s="157"/>
      <c r="B738" s="158"/>
      <c r="C738" s="201" t="s">
        <v>1042</v>
      </c>
      <c r="D738" s="190"/>
      <c r="E738" s="191">
        <v>272</v>
      </c>
      <c r="F738" s="160"/>
      <c r="G738" s="160"/>
      <c r="H738" s="160"/>
      <c r="I738" s="160"/>
      <c r="J738" s="160"/>
      <c r="K738" s="160"/>
      <c r="L738" s="160"/>
      <c r="M738" s="160"/>
      <c r="N738" s="160"/>
      <c r="O738" s="160"/>
      <c r="P738" s="160"/>
      <c r="Q738" s="160"/>
      <c r="R738" s="160"/>
      <c r="S738" s="160"/>
      <c r="T738" s="160"/>
      <c r="U738" s="160"/>
      <c r="V738" s="160"/>
      <c r="W738" s="160"/>
      <c r="X738" s="150"/>
      <c r="Y738" s="150"/>
      <c r="Z738" s="150"/>
      <c r="AA738" s="150"/>
      <c r="AB738" s="150"/>
      <c r="AC738" s="150"/>
      <c r="AD738" s="150"/>
      <c r="AE738" s="150"/>
      <c r="AF738" s="150"/>
      <c r="AG738" s="150" t="s">
        <v>264</v>
      </c>
      <c r="AH738" s="150">
        <v>0</v>
      </c>
      <c r="AI738" s="150"/>
      <c r="AJ738" s="150"/>
      <c r="AK738" s="150"/>
      <c r="AL738" s="150"/>
      <c r="AM738" s="150"/>
      <c r="AN738" s="150"/>
      <c r="AO738" s="150"/>
      <c r="AP738" s="150"/>
      <c r="AQ738" s="150"/>
      <c r="AR738" s="150"/>
      <c r="AS738" s="150"/>
      <c r="AT738" s="150"/>
      <c r="AU738" s="150"/>
      <c r="AV738" s="150"/>
      <c r="AW738" s="150"/>
      <c r="AX738" s="150"/>
      <c r="AY738" s="150"/>
      <c r="AZ738" s="150"/>
      <c r="BA738" s="150"/>
      <c r="BB738" s="150"/>
      <c r="BC738" s="150"/>
      <c r="BD738" s="150"/>
      <c r="BE738" s="150"/>
      <c r="BF738" s="150"/>
      <c r="BG738" s="150"/>
      <c r="BH738" s="150"/>
    </row>
    <row r="739" spans="1:60" ht="22.5" outlineLevel="1" x14ac:dyDescent="0.2">
      <c r="A739" s="169">
        <v>185</v>
      </c>
      <c r="B739" s="170" t="s">
        <v>1043</v>
      </c>
      <c r="C739" s="186" t="s">
        <v>1044</v>
      </c>
      <c r="D739" s="171" t="s">
        <v>285</v>
      </c>
      <c r="E739" s="172">
        <v>225.02</v>
      </c>
      <c r="F739" s="173"/>
      <c r="G739" s="174">
        <f>ROUND(E739*F739,2)</f>
        <v>0</v>
      </c>
      <c r="H739" s="173"/>
      <c r="I739" s="174">
        <f>ROUND(E739*H739,2)</f>
        <v>0</v>
      </c>
      <c r="J739" s="173"/>
      <c r="K739" s="174">
        <f>ROUND(E739*J739,2)</f>
        <v>0</v>
      </c>
      <c r="L739" s="174">
        <v>21</v>
      </c>
      <c r="M739" s="174">
        <f>G739*(1+L739/100)</f>
        <v>0</v>
      </c>
      <c r="N739" s="174">
        <v>0</v>
      </c>
      <c r="O739" s="174">
        <f>ROUND(E739*N739,2)</f>
        <v>0</v>
      </c>
      <c r="P739" s="174">
        <v>0</v>
      </c>
      <c r="Q739" s="174">
        <f>ROUND(E739*P739,2)</f>
        <v>0</v>
      </c>
      <c r="R739" s="174"/>
      <c r="S739" s="174" t="s">
        <v>217</v>
      </c>
      <c r="T739" s="175" t="s">
        <v>218</v>
      </c>
      <c r="U739" s="160">
        <v>0</v>
      </c>
      <c r="V739" s="160">
        <f>ROUND(E739*U739,2)</f>
        <v>0</v>
      </c>
      <c r="W739" s="160"/>
      <c r="X739" s="150"/>
      <c r="Y739" s="150"/>
      <c r="Z739" s="150"/>
      <c r="AA739" s="150"/>
      <c r="AB739" s="150"/>
      <c r="AC739" s="150"/>
      <c r="AD739" s="150"/>
      <c r="AE739" s="150"/>
      <c r="AF739" s="150"/>
      <c r="AG739" s="150" t="s">
        <v>262</v>
      </c>
      <c r="AH739" s="150"/>
      <c r="AI739" s="150"/>
      <c r="AJ739" s="150"/>
      <c r="AK739" s="150"/>
      <c r="AL739" s="150"/>
      <c r="AM739" s="150"/>
      <c r="AN739" s="150"/>
      <c r="AO739" s="150"/>
      <c r="AP739" s="150"/>
      <c r="AQ739" s="150"/>
      <c r="AR739" s="150"/>
      <c r="AS739" s="150"/>
      <c r="AT739" s="150"/>
      <c r="AU739" s="150"/>
      <c r="AV739" s="150"/>
      <c r="AW739" s="150"/>
      <c r="AX739" s="150"/>
      <c r="AY739" s="150"/>
      <c r="AZ739" s="150"/>
      <c r="BA739" s="150"/>
      <c r="BB739" s="150"/>
      <c r="BC739" s="150"/>
      <c r="BD739" s="150"/>
      <c r="BE739" s="150"/>
      <c r="BF739" s="150"/>
      <c r="BG739" s="150"/>
      <c r="BH739" s="150"/>
    </row>
    <row r="740" spans="1:60" outlineLevel="1" x14ac:dyDescent="0.2">
      <c r="A740" s="157"/>
      <c r="B740" s="158"/>
      <c r="C740" s="201" t="s">
        <v>1045</v>
      </c>
      <c r="D740" s="190"/>
      <c r="E740" s="191">
        <v>96.6</v>
      </c>
      <c r="F740" s="160"/>
      <c r="G740" s="160"/>
      <c r="H740" s="160"/>
      <c r="I740" s="160"/>
      <c r="J740" s="160"/>
      <c r="K740" s="160"/>
      <c r="L740" s="160"/>
      <c r="M740" s="160"/>
      <c r="N740" s="160"/>
      <c r="O740" s="160"/>
      <c r="P740" s="160"/>
      <c r="Q740" s="160"/>
      <c r="R740" s="160"/>
      <c r="S740" s="160"/>
      <c r="T740" s="160"/>
      <c r="U740" s="160"/>
      <c r="V740" s="160"/>
      <c r="W740" s="160"/>
      <c r="X740" s="150"/>
      <c r="Y740" s="150"/>
      <c r="Z740" s="150"/>
      <c r="AA740" s="150"/>
      <c r="AB740" s="150"/>
      <c r="AC740" s="150"/>
      <c r="AD740" s="150"/>
      <c r="AE740" s="150"/>
      <c r="AF740" s="150"/>
      <c r="AG740" s="150" t="s">
        <v>264</v>
      </c>
      <c r="AH740" s="150">
        <v>0</v>
      </c>
      <c r="AI740" s="150"/>
      <c r="AJ740" s="150"/>
      <c r="AK740" s="150"/>
      <c r="AL740" s="150"/>
      <c r="AM740" s="150"/>
      <c r="AN740" s="150"/>
      <c r="AO740" s="150"/>
      <c r="AP740" s="150"/>
      <c r="AQ740" s="150"/>
      <c r="AR740" s="150"/>
      <c r="AS740" s="150"/>
      <c r="AT740" s="150"/>
      <c r="AU740" s="150"/>
      <c r="AV740" s="150"/>
      <c r="AW740" s="150"/>
      <c r="AX740" s="150"/>
      <c r="AY740" s="150"/>
      <c r="AZ740" s="150"/>
      <c r="BA740" s="150"/>
      <c r="BB740" s="150"/>
      <c r="BC740" s="150"/>
      <c r="BD740" s="150"/>
      <c r="BE740" s="150"/>
      <c r="BF740" s="150"/>
      <c r="BG740" s="150"/>
      <c r="BH740" s="150"/>
    </row>
    <row r="741" spans="1:60" outlineLevel="1" x14ac:dyDescent="0.2">
      <c r="A741" s="157"/>
      <c r="B741" s="158"/>
      <c r="C741" s="201" t="s">
        <v>1046</v>
      </c>
      <c r="D741" s="190"/>
      <c r="E741" s="191">
        <v>124.02</v>
      </c>
      <c r="F741" s="160"/>
      <c r="G741" s="160"/>
      <c r="H741" s="160"/>
      <c r="I741" s="160"/>
      <c r="J741" s="160"/>
      <c r="K741" s="160"/>
      <c r="L741" s="160"/>
      <c r="M741" s="160"/>
      <c r="N741" s="160"/>
      <c r="O741" s="160"/>
      <c r="P741" s="160"/>
      <c r="Q741" s="160"/>
      <c r="R741" s="160"/>
      <c r="S741" s="160"/>
      <c r="T741" s="160"/>
      <c r="U741" s="160"/>
      <c r="V741" s="160"/>
      <c r="W741" s="160"/>
      <c r="X741" s="150"/>
      <c r="Y741" s="150"/>
      <c r="Z741" s="150"/>
      <c r="AA741" s="150"/>
      <c r="AB741" s="150"/>
      <c r="AC741" s="150"/>
      <c r="AD741" s="150"/>
      <c r="AE741" s="150"/>
      <c r="AF741" s="150"/>
      <c r="AG741" s="150" t="s">
        <v>264</v>
      </c>
      <c r="AH741" s="150">
        <v>0</v>
      </c>
      <c r="AI741" s="150"/>
      <c r="AJ741" s="150"/>
      <c r="AK741" s="150"/>
      <c r="AL741" s="150"/>
      <c r="AM741" s="150"/>
      <c r="AN741" s="150"/>
      <c r="AO741" s="150"/>
      <c r="AP741" s="150"/>
      <c r="AQ741" s="150"/>
      <c r="AR741" s="150"/>
      <c r="AS741" s="150"/>
      <c r="AT741" s="150"/>
      <c r="AU741" s="150"/>
      <c r="AV741" s="150"/>
      <c r="AW741" s="150"/>
      <c r="AX741" s="150"/>
      <c r="AY741" s="150"/>
      <c r="AZ741" s="150"/>
      <c r="BA741" s="150"/>
      <c r="BB741" s="150"/>
      <c r="BC741" s="150"/>
      <c r="BD741" s="150"/>
      <c r="BE741" s="150"/>
      <c r="BF741" s="150"/>
      <c r="BG741" s="150"/>
      <c r="BH741" s="150"/>
    </row>
    <row r="742" spans="1:60" outlineLevel="1" x14ac:dyDescent="0.2">
      <c r="A742" s="157"/>
      <c r="B742" s="158"/>
      <c r="C742" s="201" t="s">
        <v>1047</v>
      </c>
      <c r="D742" s="190"/>
      <c r="E742" s="191">
        <v>4.4000000000000004</v>
      </c>
      <c r="F742" s="160"/>
      <c r="G742" s="160"/>
      <c r="H742" s="160"/>
      <c r="I742" s="160"/>
      <c r="J742" s="160"/>
      <c r="K742" s="160"/>
      <c r="L742" s="160"/>
      <c r="M742" s="160"/>
      <c r="N742" s="160"/>
      <c r="O742" s="160"/>
      <c r="P742" s="160"/>
      <c r="Q742" s="160"/>
      <c r="R742" s="160"/>
      <c r="S742" s="160"/>
      <c r="T742" s="160"/>
      <c r="U742" s="160"/>
      <c r="V742" s="160"/>
      <c r="W742" s="160"/>
      <c r="X742" s="150"/>
      <c r="Y742" s="150"/>
      <c r="Z742" s="150"/>
      <c r="AA742" s="150"/>
      <c r="AB742" s="150"/>
      <c r="AC742" s="150"/>
      <c r="AD742" s="150"/>
      <c r="AE742" s="150"/>
      <c r="AF742" s="150"/>
      <c r="AG742" s="150" t="s">
        <v>264</v>
      </c>
      <c r="AH742" s="150">
        <v>0</v>
      </c>
      <c r="AI742" s="150"/>
      <c r="AJ742" s="150"/>
      <c r="AK742" s="150"/>
      <c r="AL742" s="150"/>
      <c r="AM742" s="150"/>
      <c r="AN742" s="150"/>
      <c r="AO742" s="150"/>
      <c r="AP742" s="150"/>
      <c r="AQ742" s="150"/>
      <c r="AR742" s="150"/>
      <c r="AS742" s="150"/>
      <c r="AT742" s="150"/>
      <c r="AU742" s="150"/>
      <c r="AV742" s="150"/>
      <c r="AW742" s="150"/>
      <c r="AX742" s="150"/>
      <c r="AY742" s="150"/>
      <c r="AZ742" s="150"/>
      <c r="BA742" s="150"/>
      <c r="BB742" s="150"/>
      <c r="BC742" s="150"/>
      <c r="BD742" s="150"/>
      <c r="BE742" s="150"/>
      <c r="BF742" s="150"/>
      <c r="BG742" s="150"/>
      <c r="BH742" s="150"/>
    </row>
    <row r="743" spans="1:60" ht="22.5" outlineLevel="1" x14ac:dyDescent="0.2">
      <c r="A743" s="169">
        <v>186</v>
      </c>
      <c r="B743" s="170" t="s">
        <v>1048</v>
      </c>
      <c r="C743" s="186" t="s">
        <v>1049</v>
      </c>
      <c r="D743" s="171" t="s">
        <v>285</v>
      </c>
      <c r="E743" s="172">
        <v>740.46</v>
      </c>
      <c r="F743" s="173"/>
      <c r="G743" s="174">
        <f>ROUND(E743*F743,2)</f>
        <v>0</v>
      </c>
      <c r="H743" s="173"/>
      <c r="I743" s="174">
        <f>ROUND(E743*H743,2)</f>
        <v>0</v>
      </c>
      <c r="J743" s="173"/>
      <c r="K743" s="174">
        <f>ROUND(E743*J743,2)</f>
        <v>0</v>
      </c>
      <c r="L743" s="174">
        <v>21</v>
      </c>
      <c r="M743" s="174">
        <f>G743*(1+L743/100)</f>
        <v>0</v>
      </c>
      <c r="N743" s="174">
        <v>0</v>
      </c>
      <c r="O743" s="174">
        <f>ROUND(E743*N743,2)</f>
        <v>0</v>
      </c>
      <c r="P743" s="174">
        <v>0</v>
      </c>
      <c r="Q743" s="174">
        <f>ROUND(E743*P743,2)</f>
        <v>0</v>
      </c>
      <c r="R743" s="174"/>
      <c r="S743" s="174" t="s">
        <v>217</v>
      </c>
      <c r="T743" s="175" t="s">
        <v>218</v>
      </c>
      <c r="U743" s="160">
        <v>0</v>
      </c>
      <c r="V743" s="160">
        <f>ROUND(E743*U743,2)</f>
        <v>0</v>
      </c>
      <c r="W743" s="160"/>
      <c r="X743" s="150"/>
      <c r="Y743" s="150"/>
      <c r="Z743" s="150"/>
      <c r="AA743" s="150"/>
      <c r="AB743" s="150"/>
      <c r="AC743" s="150"/>
      <c r="AD743" s="150"/>
      <c r="AE743" s="150"/>
      <c r="AF743" s="150"/>
      <c r="AG743" s="150" t="s">
        <v>262</v>
      </c>
      <c r="AH743" s="150"/>
      <c r="AI743" s="150"/>
      <c r="AJ743" s="150"/>
      <c r="AK743" s="150"/>
      <c r="AL743" s="150"/>
      <c r="AM743" s="150"/>
      <c r="AN743" s="150"/>
      <c r="AO743" s="150"/>
      <c r="AP743" s="150"/>
      <c r="AQ743" s="150"/>
      <c r="AR743" s="150"/>
      <c r="AS743" s="150"/>
      <c r="AT743" s="150"/>
      <c r="AU743" s="150"/>
      <c r="AV743" s="150"/>
      <c r="AW743" s="150"/>
      <c r="AX743" s="150"/>
      <c r="AY743" s="150"/>
      <c r="AZ743" s="150"/>
      <c r="BA743" s="150"/>
      <c r="BB743" s="150"/>
      <c r="BC743" s="150"/>
      <c r="BD743" s="150"/>
      <c r="BE743" s="150"/>
      <c r="BF743" s="150"/>
      <c r="BG743" s="150"/>
      <c r="BH743" s="150"/>
    </row>
    <row r="744" spans="1:60" outlineLevel="1" x14ac:dyDescent="0.2">
      <c r="A744" s="157"/>
      <c r="B744" s="158"/>
      <c r="C744" s="201" t="s">
        <v>1050</v>
      </c>
      <c r="D744" s="190"/>
      <c r="E744" s="191">
        <v>740.46</v>
      </c>
      <c r="F744" s="160"/>
      <c r="G744" s="160"/>
      <c r="H744" s="160"/>
      <c r="I744" s="160"/>
      <c r="J744" s="160"/>
      <c r="K744" s="160"/>
      <c r="L744" s="160"/>
      <c r="M744" s="160"/>
      <c r="N744" s="160"/>
      <c r="O744" s="160"/>
      <c r="P744" s="160"/>
      <c r="Q744" s="160"/>
      <c r="R744" s="160"/>
      <c r="S744" s="160"/>
      <c r="T744" s="160"/>
      <c r="U744" s="160"/>
      <c r="V744" s="160"/>
      <c r="W744" s="160"/>
      <c r="X744" s="150"/>
      <c r="Y744" s="150"/>
      <c r="Z744" s="150"/>
      <c r="AA744" s="150"/>
      <c r="AB744" s="150"/>
      <c r="AC744" s="150"/>
      <c r="AD744" s="150"/>
      <c r="AE744" s="150"/>
      <c r="AF744" s="150"/>
      <c r="AG744" s="150" t="s">
        <v>264</v>
      </c>
      <c r="AH744" s="150">
        <v>0</v>
      </c>
      <c r="AI744" s="150"/>
      <c r="AJ744" s="150"/>
      <c r="AK744" s="150"/>
      <c r="AL744" s="150"/>
      <c r="AM744" s="150"/>
      <c r="AN744" s="150"/>
      <c r="AO744" s="150"/>
      <c r="AP744" s="150"/>
      <c r="AQ744" s="150"/>
      <c r="AR744" s="150"/>
      <c r="AS744" s="150"/>
      <c r="AT744" s="150"/>
      <c r="AU744" s="150"/>
      <c r="AV744" s="150"/>
      <c r="AW744" s="150"/>
      <c r="AX744" s="150"/>
      <c r="AY744" s="150"/>
      <c r="AZ744" s="150"/>
      <c r="BA744" s="150"/>
      <c r="BB744" s="150"/>
      <c r="BC744" s="150"/>
      <c r="BD744" s="150"/>
      <c r="BE744" s="150"/>
      <c r="BF744" s="150"/>
      <c r="BG744" s="150"/>
      <c r="BH744" s="150"/>
    </row>
    <row r="745" spans="1:60" outlineLevel="1" x14ac:dyDescent="0.2">
      <c r="A745" s="169">
        <v>187</v>
      </c>
      <c r="B745" s="170" t="s">
        <v>1051</v>
      </c>
      <c r="C745" s="186" t="s">
        <v>1052</v>
      </c>
      <c r="D745" s="171" t="s">
        <v>291</v>
      </c>
      <c r="E745" s="172">
        <v>30</v>
      </c>
      <c r="F745" s="173"/>
      <c r="G745" s="174">
        <f>ROUND(E745*F745,2)</f>
        <v>0</v>
      </c>
      <c r="H745" s="173"/>
      <c r="I745" s="174">
        <f>ROUND(E745*H745,2)</f>
        <v>0</v>
      </c>
      <c r="J745" s="173"/>
      <c r="K745" s="174">
        <f>ROUND(E745*J745,2)</f>
        <v>0</v>
      </c>
      <c r="L745" s="174">
        <v>21</v>
      </c>
      <c r="M745" s="174">
        <f>G745*(1+L745/100)</f>
        <v>0</v>
      </c>
      <c r="N745" s="174">
        <v>0</v>
      </c>
      <c r="O745" s="174">
        <f>ROUND(E745*N745,2)</f>
        <v>0</v>
      </c>
      <c r="P745" s="174">
        <v>0</v>
      </c>
      <c r="Q745" s="174">
        <f>ROUND(E745*P745,2)</f>
        <v>0</v>
      </c>
      <c r="R745" s="174"/>
      <c r="S745" s="174" t="s">
        <v>217</v>
      </c>
      <c r="T745" s="175" t="s">
        <v>218</v>
      </c>
      <c r="U745" s="160">
        <v>0</v>
      </c>
      <c r="V745" s="160">
        <f>ROUND(E745*U745,2)</f>
        <v>0</v>
      </c>
      <c r="W745" s="160"/>
      <c r="X745" s="150"/>
      <c r="Y745" s="150"/>
      <c r="Z745" s="150"/>
      <c r="AA745" s="150"/>
      <c r="AB745" s="150"/>
      <c r="AC745" s="150"/>
      <c r="AD745" s="150"/>
      <c r="AE745" s="150"/>
      <c r="AF745" s="150"/>
      <c r="AG745" s="150" t="s">
        <v>262</v>
      </c>
      <c r="AH745" s="150"/>
      <c r="AI745" s="150"/>
      <c r="AJ745" s="150"/>
      <c r="AK745" s="150"/>
      <c r="AL745" s="150"/>
      <c r="AM745" s="150"/>
      <c r="AN745" s="150"/>
      <c r="AO745" s="150"/>
      <c r="AP745" s="150"/>
      <c r="AQ745" s="150"/>
      <c r="AR745" s="150"/>
      <c r="AS745" s="150"/>
      <c r="AT745" s="150"/>
      <c r="AU745" s="150"/>
      <c r="AV745" s="150"/>
      <c r="AW745" s="150"/>
      <c r="AX745" s="150"/>
      <c r="AY745" s="150"/>
      <c r="AZ745" s="150"/>
      <c r="BA745" s="150"/>
      <c r="BB745" s="150"/>
      <c r="BC745" s="150"/>
      <c r="BD745" s="150"/>
      <c r="BE745" s="150"/>
      <c r="BF745" s="150"/>
      <c r="BG745" s="150"/>
      <c r="BH745" s="150"/>
    </row>
    <row r="746" spans="1:60" outlineLevel="1" x14ac:dyDescent="0.2">
      <c r="A746" s="157"/>
      <c r="B746" s="158"/>
      <c r="C746" s="201" t="s">
        <v>1053</v>
      </c>
      <c r="D746" s="190"/>
      <c r="E746" s="191">
        <v>30</v>
      </c>
      <c r="F746" s="160"/>
      <c r="G746" s="160"/>
      <c r="H746" s="160"/>
      <c r="I746" s="160"/>
      <c r="J746" s="160"/>
      <c r="K746" s="160"/>
      <c r="L746" s="160"/>
      <c r="M746" s="160"/>
      <c r="N746" s="160"/>
      <c r="O746" s="160"/>
      <c r="P746" s="160"/>
      <c r="Q746" s="160"/>
      <c r="R746" s="160"/>
      <c r="S746" s="160"/>
      <c r="T746" s="160"/>
      <c r="U746" s="160"/>
      <c r="V746" s="160"/>
      <c r="W746" s="160"/>
      <c r="X746" s="150"/>
      <c r="Y746" s="150"/>
      <c r="Z746" s="150"/>
      <c r="AA746" s="150"/>
      <c r="AB746" s="150"/>
      <c r="AC746" s="150"/>
      <c r="AD746" s="150"/>
      <c r="AE746" s="150"/>
      <c r="AF746" s="150"/>
      <c r="AG746" s="150" t="s">
        <v>264</v>
      </c>
      <c r="AH746" s="150">
        <v>0</v>
      </c>
      <c r="AI746" s="150"/>
      <c r="AJ746" s="150"/>
      <c r="AK746" s="150"/>
      <c r="AL746" s="150"/>
      <c r="AM746" s="150"/>
      <c r="AN746" s="150"/>
      <c r="AO746" s="150"/>
      <c r="AP746" s="150"/>
      <c r="AQ746" s="150"/>
      <c r="AR746" s="150"/>
      <c r="AS746" s="150"/>
      <c r="AT746" s="150"/>
      <c r="AU746" s="150"/>
      <c r="AV746" s="150"/>
      <c r="AW746" s="150"/>
      <c r="AX746" s="150"/>
      <c r="AY746" s="150"/>
      <c r="AZ746" s="150"/>
      <c r="BA746" s="150"/>
      <c r="BB746" s="150"/>
      <c r="BC746" s="150"/>
      <c r="BD746" s="150"/>
      <c r="BE746" s="150"/>
      <c r="BF746" s="150"/>
      <c r="BG746" s="150"/>
      <c r="BH746" s="150"/>
    </row>
    <row r="747" spans="1:60" ht="22.5" outlineLevel="1" x14ac:dyDescent="0.2">
      <c r="A747" s="176">
        <v>188</v>
      </c>
      <c r="B747" s="177" t="s">
        <v>1054</v>
      </c>
      <c r="C747" s="185" t="s">
        <v>1055</v>
      </c>
      <c r="D747" s="178" t="s">
        <v>291</v>
      </c>
      <c r="E747" s="179">
        <v>60</v>
      </c>
      <c r="F747" s="180"/>
      <c r="G747" s="181">
        <f>ROUND(E747*F747,2)</f>
        <v>0</v>
      </c>
      <c r="H747" s="180"/>
      <c r="I747" s="181">
        <f>ROUND(E747*H747,2)</f>
        <v>0</v>
      </c>
      <c r="J747" s="180"/>
      <c r="K747" s="181">
        <f>ROUND(E747*J747,2)</f>
        <v>0</v>
      </c>
      <c r="L747" s="181">
        <v>21</v>
      </c>
      <c r="M747" s="181">
        <f>G747*(1+L747/100)</f>
        <v>0</v>
      </c>
      <c r="N747" s="181">
        <v>0</v>
      </c>
      <c r="O747" s="181">
        <f>ROUND(E747*N747,2)</f>
        <v>0</v>
      </c>
      <c r="P747" s="181">
        <v>0</v>
      </c>
      <c r="Q747" s="181">
        <f>ROUND(E747*P747,2)</f>
        <v>0</v>
      </c>
      <c r="R747" s="181"/>
      <c r="S747" s="181" t="s">
        <v>217</v>
      </c>
      <c r="T747" s="182" t="s">
        <v>218</v>
      </c>
      <c r="U747" s="160">
        <v>0</v>
      </c>
      <c r="V747" s="160">
        <f>ROUND(E747*U747,2)</f>
        <v>0</v>
      </c>
      <c r="W747" s="160"/>
      <c r="X747" s="150"/>
      <c r="Y747" s="150"/>
      <c r="Z747" s="150"/>
      <c r="AA747" s="150"/>
      <c r="AB747" s="150"/>
      <c r="AC747" s="150"/>
      <c r="AD747" s="150"/>
      <c r="AE747" s="150"/>
      <c r="AF747" s="150"/>
      <c r="AG747" s="150" t="s">
        <v>262</v>
      </c>
      <c r="AH747" s="150"/>
      <c r="AI747" s="150"/>
      <c r="AJ747" s="150"/>
      <c r="AK747" s="150"/>
      <c r="AL747" s="150"/>
      <c r="AM747" s="150"/>
      <c r="AN747" s="150"/>
      <c r="AO747" s="150"/>
      <c r="AP747" s="150"/>
      <c r="AQ747" s="150"/>
      <c r="AR747" s="150"/>
      <c r="AS747" s="150"/>
      <c r="AT747" s="150"/>
      <c r="AU747" s="150"/>
      <c r="AV747" s="150"/>
      <c r="AW747" s="150"/>
      <c r="AX747" s="150"/>
      <c r="AY747" s="150"/>
      <c r="AZ747" s="150"/>
      <c r="BA747" s="150"/>
      <c r="BB747" s="150"/>
      <c r="BC747" s="150"/>
      <c r="BD747" s="150"/>
      <c r="BE747" s="150"/>
      <c r="BF747" s="150"/>
      <c r="BG747" s="150"/>
      <c r="BH747" s="150"/>
    </row>
    <row r="748" spans="1:60" ht="22.5" outlineLevel="1" x14ac:dyDescent="0.2">
      <c r="A748" s="176">
        <v>189</v>
      </c>
      <c r="B748" s="177" t="s">
        <v>1056</v>
      </c>
      <c r="C748" s="185" t="s">
        <v>1057</v>
      </c>
      <c r="D748" s="178" t="s">
        <v>298</v>
      </c>
      <c r="E748" s="179">
        <v>4</v>
      </c>
      <c r="F748" s="180"/>
      <c r="G748" s="181">
        <f>ROUND(E748*F748,2)</f>
        <v>0</v>
      </c>
      <c r="H748" s="180"/>
      <c r="I748" s="181">
        <f>ROUND(E748*H748,2)</f>
        <v>0</v>
      </c>
      <c r="J748" s="180"/>
      <c r="K748" s="181">
        <f>ROUND(E748*J748,2)</f>
        <v>0</v>
      </c>
      <c r="L748" s="181">
        <v>21</v>
      </c>
      <c r="M748" s="181">
        <f>G748*(1+L748/100)</f>
        <v>0</v>
      </c>
      <c r="N748" s="181">
        <v>0</v>
      </c>
      <c r="O748" s="181">
        <f>ROUND(E748*N748,2)</f>
        <v>0</v>
      </c>
      <c r="P748" s="181">
        <v>0</v>
      </c>
      <c r="Q748" s="181">
        <f>ROUND(E748*P748,2)</f>
        <v>0</v>
      </c>
      <c r="R748" s="181"/>
      <c r="S748" s="181" t="s">
        <v>217</v>
      </c>
      <c r="T748" s="182" t="s">
        <v>218</v>
      </c>
      <c r="U748" s="160">
        <v>0</v>
      </c>
      <c r="V748" s="160">
        <f>ROUND(E748*U748,2)</f>
        <v>0</v>
      </c>
      <c r="W748" s="160"/>
      <c r="X748" s="150"/>
      <c r="Y748" s="150"/>
      <c r="Z748" s="150"/>
      <c r="AA748" s="150"/>
      <c r="AB748" s="150"/>
      <c r="AC748" s="150"/>
      <c r="AD748" s="150"/>
      <c r="AE748" s="150"/>
      <c r="AF748" s="150"/>
      <c r="AG748" s="150" t="s">
        <v>262</v>
      </c>
      <c r="AH748" s="150"/>
      <c r="AI748" s="150"/>
      <c r="AJ748" s="150"/>
      <c r="AK748" s="150"/>
      <c r="AL748" s="150"/>
      <c r="AM748" s="150"/>
      <c r="AN748" s="150"/>
      <c r="AO748" s="150"/>
      <c r="AP748" s="150"/>
      <c r="AQ748" s="150"/>
      <c r="AR748" s="150"/>
      <c r="AS748" s="150"/>
      <c r="AT748" s="150"/>
      <c r="AU748" s="150"/>
      <c r="AV748" s="150"/>
      <c r="AW748" s="150"/>
      <c r="AX748" s="150"/>
      <c r="AY748" s="150"/>
      <c r="AZ748" s="150"/>
      <c r="BA748" s="150"/>
      <c r="BB748" s="150"/>
      <c r="BC748" s="150"/>
      <c r="BD748" s="150"/>
      <c r="BE748" s="150"/>
      <c r="BF748" s="150"/>
      <c r="BG748" s="150"/>
      <c r="BH748" s="150"/>
    </row>
    <row r="749" spans="1:60" ht="22.5" outlineLevel="1" x14ac:dyDescent="0.2">
      <c r="A749" s="176">
        <v>190</v>
      </c>
      <c r="B749" s="177" t="s">
        <v>1058</v>
      </c>
      <c r="C749" s="185" t="s">
        <v>1059</v>
      </c>
      <c r="D749" s="178" t="s">
        <v>291</v>
      </c>
      <c r="E749" s="179">
        <v>36</v>
      </c>
      <c r="F749" s="180"/>
      <c r="G749" s="181">
        <f>ROUND(E749*F749,2)</f>
        <v>0</v>
      </c>
      <c r="H749" s="180"/>
      <c r="I749" s="181">
        <f>ROUND(E749*H749,2)</f>
        <v>0</v>
      </c>
      <c r="J749" s="180"/>
      <c r="K749" s="181">
        <f>ROUND(E749*J749,2)</f>
        <v>0</v>
      </c>
      <c r="L749" s="181">
        <v>21</v>
      </c>
      <c r="M749" s="181">
        <f>G749*(1+L749/100)</f>
        <v>0</v>
      </c>
      <c r="N749" s="181">
        <v>0</v>
      </c>
      <c r="O749" s="181">
        <f>ROUND(E749*N749,2)</f>
        <v>0</v>
      </c>
      <c r="P749" s="181">
        <v>0</v>
      </c>
      <c r="Q749" s="181">
        <f>ROUND(E749*P749,2)</f>
        <v>0</v>
      </c>
      <c r="R749" s="181"/>
      <c r="S749" s="181" t="s">
        <v>217</v>
      </c>
      <c r="T749" s="182" t="s">
        <v>218</v>
      </c>
      <c r="U749" s="160">
        <v>0</v>
      </c>
      <c r="V749" s="160">
        <f>ROUND(E749*U749,2)</f>
        <v>0</v>
      </c>
      <c r="W749" s="160"/>
      <c r="X749" s="150"/>
      <c r="Y749" s="150"/>
      <c r="Z749" s="150"/>
      <c r="AA749" s="150"/>
      <c r="AB749" s="150"/>
      <c r="AC749" s="150"/>
      <c r="AD749" s="150"/>
      <c r="AE749" s="150"/>
      <c r="AF749" s="150"/>
      <c r="AG749" s="150" t="s">
        <v>262</v>
      </c>
      <c r="AH749" s="150"/>
      <c r="AI749" s="150"/>
      <c r="AJ749" s="150"/>
      <c r="AK749" s="150"/>
      <c r="AL749" s="150"/>
      <c r="AM749" s="150"/>
      <c r="AN749" s="150"/>
      <c r="AO749" s="150"/>
      <c r="AP749" s="150"/>
      <c r="AQ749" s="150"/>
      <c r="AR749" s="150"/>
      <c r="AS749" s="150"/>
      <c r="AT749" s="150"/>
      <c r="AU749" s="150"/>
      <c r="AV749" s="150"/>
      <c r="AW749" s="150"/>
      <c r="AX749" s="150"/>
      <c r="AY749" s="150"/>
      <c r="AZ749" s="150"/>
      <c r="BA749" s="150"/>
      <c r="BB749" s="150"/>
      <c r="BC749" s="150"/>
      <c r="BD749" s="150"/>
      <c r="BE749" s="150"/>
      <c r="BF749" s="150"/>
      <c r="BG749" s="150"/>
      <c r="BH749" s="150"/>
    </row>
    <row r="750" spans="1:60" ht="22.5" outlineLevel="1" x14ac:dyDescent="0.2">
      <c r="A750" s="169">
        <v>191</v>
      </c>
      <c r="B750" s="170" t="s">
        <v>1060</v>
      </c>
      <c r="C750" s="186" t="s">
        <v>1061</v>
      </c>
      <c r="D750" s="171" t="s">
        <v>291</v>
      </c>
      <c r="E750" s="172">
        <v>59.1</v>
      </c>
      <c r="F750" s="173"/>
      <c r="G750" s="174">
        <f>ROUND(E750*F750,2)</f>
        <v>0</v>
      </c>
      <c r="H750" s="173"/>
      <c r="I750" s="174">
        <f>ROUND(E750*H750,2)</f>
        <v>0</v>
      </c>
      <c r="J750" s="173"/>
      <c r="K750" s="174">
        <f>ROUND(E750*J750,2)</f>
        <v>0</v>
      </c>
      <c r="L750" s="174">
        <v>21</v>
      </c>
      <c r="M750" s="174">
        <f>G750*(1+L750/100)</f>
        <v>0</v>
      </c>
      <c r="N750" s="174">
        <v>0</v>
      </c>
      <c r="O750" s="174">
        <f>ROUND(E750*N750,2)</f>
        <v>0</v>
      </c>
      <c r="P750" s="174">
        <v>0</v>
      </c>
      <c r="Q750" s="174">
        <f>ROUND(E750*P750,2)</f>
        <v>0</v>
      </c>
      <c r="R750" s="174"/>
      <c r="S750" s="174" t="s">
        <v>217</v>
      </c>
      <c r="T750" s="175" t="s">
        <v>218</v>
      </c>
      <c r="U750" s="160">
        <v>0</v>
      </c>
      <c r="V750" s="160">
        <f>ROUND(E750*U750,2)</f>
        <v>0</v>
      </c>
      <c r="W750" s="160"/>
      <c r="X750" s="150"/>
      <c r="Y750" s="150"/>
      <c r="Z750" s="150"/>
      <c r="AA750" s="150"/>
      <c r="AB750" s="150"/>
      <c r="AC750" s="150"/>
      <c r="AD750" s="150"/>
      <c r="AE750" s="150"/>
      <c r="AF750" s="150"/>
      <c r="AG750" s="150" t="s">
        <v>262</v>
      </c>
      <c r="AH750" s="150"/>
      <c r="AI750" s="150"/>
      <c r="AJ750" s="150"/>
      <c r="AK750" s="150"/>
      <c r="AL750" s="150"/>
      <c r="AM750" s="150"/>
      <c r="AN750" s="150"/>
      <c r="AO750" s="150"/>
      <c r="AP750" s="150"/>
      <c r="AQ750" s="150"/>
      <c r="AR750" s="150"/>
      <c r="AS750" s="150"/>
      <c r="AT750" s="150"/>
      <c r="AU750" s="150"/>
      <c r="AV750" s="150"/>
      <c r="AW750" s="150"/>
      <c r="AX750" s="150"/>
      <c r="AY750" s="150"/>
      <c r="AZ750" s="150"/>
      <c r="BA750" s="150"/>
      <c r="BB750" s="150"/>
      <c r="BC750" s="150"/>
      <c r="BD750" s="150"/>
      <c r="BE750" s="150"/>
      <c r="BF750" s="150"/>
      <c r="BG750" s="150"/>
      <c r="BH750" s="150"/>
    </row>
    <row r="751" spans="1:60" outlineLevel="1" x14ac:dyDescent="0.2">
      <c r="A751" s="157"/>
      <c r="B751" s="158"/>
      <c r="C751" s="201" t="s">
        <v>1023</v>
      </c>
      <c r="D751" s="190"/>
      <c r="E751" s="191">
        <v>23.7</v>
      </c>
      <c r="F751" s="160"/>
      <c r="G751" s="160"/>
      <c r="H751" s="160"/>
      <c r="I751" s="160"/>
      <c r="J751" s="160"/>
      <c r="K751" s="160"/>
      <c r="L751" s="160"/>
      <c r="M751" s="160"/>
      <c r="N751" s="160"/>
      <c r="O751" s="160"/>
      <c r="P751" s="160"/>
      <c r="Q751" s="160"/>
      <c r="R751" s="160"/>
      <c r="S751" s="160"/>
      <c r="T751" s="160"/>
      <c r="U751" s="160"/>
      <c r="V751" s="160"/>
      <c r="W751" s="160"/>
      <c r="X751" s="150"/>
      <c r="Y751" s="150"/>
      <c r="Z751" s="150"/>
      <c r="AA751" s="150"/>
      <c r="AB751" s="150"/>
      <c r="AC751" s="150"/>
      <c r="AD751" s="150"/>
      <c r="AE751" s="150"/>
      <c r="AF751" s="150"/>
      <c r="AG751" s="150" t="s">
        <v>264</v>
      </c>
      <c r="AH751" s="150">
        <v>0</v>
      </c>
      <c r="AI751" s="150"/>
      <c r="AJ751" s="150"/>
      <c r="AK751" s="150"/>
      <c r="AL751" s="150"/>
      <c r="AM751" s="150"/>
      <c r="AN751" s="150"/>
      <c r="AO751" s="150"/>
      <c r="AP751" s="150"/>
      <c r="AQ751" s="150"/>
      <c r="AR751" s="150"/>
      <c r="AS751" s="150"/>
      <c r="AT751" s="150"/>
      <c r="AU751" s="150"/>
      <c r="AV751" s="150"/>
      <c r="AW751" s="150"/>
      <c r="AX751" s="150"/>
      <c r="AY751" s="150"/>
      <c r="AZ751" s="150"/>
      <c r="BA751" s="150"/>
      <c r="BB751" s="150"/>
      <c r="BC751" s="150"/>
      <c r="BD751" s="150"/>
      <c r="BE751" s="150"/>
      <c r="BF751" s="150"/>
      <c r="BG751" s="150"/>
      <c r="BH751" s="150"/>
    </row>
    <row r="752" spans="1:60" outlineLevel="1" x14ac:dyDescent="0.2">
      <c r="A752" s="157"/>
      <c r="B752" s="158"/>
      <c r="C752" s="201" t="s">
        <v>1024</v>
      </c>
      <c r="D752" s="190"/>
      <c r="E752" s="191">
        <v>35.4</v>
      </c>
      <c r="F752" s="160"/>
      <c r="G752" s="160"/>
      <c r="H752" s="160"/>
      <c r="I752" s="160"/>
      <c r="J752" s="160"/>
      <c r="K752" s="160"/>
      <c r="L752" s="160"/>
      <c r="M752" s="160"/>
      <c r="N752" s="160"/>
      <c r="O752" s="160"/>
      <c r="P752" s="160"/>
      <c r="Q752" s="160"/>
      <c r="R752" s="160"/>
      <c r="S752" s="160"/>
      <c r="T752" s="160"/>
      <c r="U752" s="160"/>
      <c r="V752" s="160"/>
      <c r="W752" s="160"/>
      <c r="X752" s="150"/>
      <c r="Y752" s="150"/>
      <c r="Z752" s="150"/>
      <c r="AA752" s="150"/>
      <c r="AB752" s="150"/>
      <c r="AC752" s="150"/>
      <c r="AD752" s="150"/>
      <c r="AE752" s="150"/>
      <c r="AF752" s="150"/>
      <c r="AG752" s="150" t="s">
        <v>264</v>
      </c>
      <c r="AH752" s="150">
        <v>0</v>
      </c>
      <c r="AI752" s="150"/>
      <c r="AJ752" s="150"/>
      <c r="AK752" s="150"/>
      <c r="AL752" s="150"/>
      <c r="AM752" s="150"/>
      <c r="AN752" s="150"/>
      <c r="AO752" s="150"/>
      <c r="AP752" s="150"/>
      <c r="AQ752" s="150"/>
      <c r="AR752" s="150"/>
      <c r="AS752" s="150"/>
      <c r="AT752" s="150"/>
      <c r="AU752" s="150"/>
      <c r="AV752" s="150"/>
      <c r="AW752" s="150"/>
      <c r="AX752" s="150"/>
      <c r="AY752" s="150"/>
      <c r="AZ752" s="150"/>
      <c r="BA752" s="150"/>
      <c r="BB752" s="150"/>
      <c r="BC752" s="150"/>
      <c r="BD752" s="150"/>
      <c r="BE752" s="150"/>
      <c r="BF752" s="150"/>
      <c r="BG752" s="150"/>
      <c r="BH752" s="150"/>
    </row>
    <row r="753" spans="1:60" ht="22.5" outlineLevel="1" x14ac:dyDescent="0.2">
      <c r="A753" s="176">
        <v>192</v>
      </c>
      <c r="B753" s="177" t="s">
        <v>1062</v>
      </c>
      <c r="C753" s="185" t="s">
        <v>1063</v>
      </c>
      <c r="D753" s="178" t="s">
        <v>291</v>
      </c>
      <c r="E753" s="179">
        <v>30</v>
      </c>
      <c r="F753" s="180"/>
      <c r="G753" s="181">
        <f>ROUND(E753*F753,2)</f>
        <v>0</v>
      </c>
      <c r="H753" s="180"/>
      <c r="I753" s="181">
        <f>ROUND(E753*H753,2)</f>
        <v>0</v>
      </c>
      <c r="J753" s="180"/>
      <c r="K753" s="181">
        <f>ROUND(E753*J753,2)</f>
        <v>0</v>
      </c>
      <c r="L753" s="181">
        <v>21</v>
      </c>
      <c r="M753" s="181">
        <f>G753*(1+L753/100)</f>
        <v>0</v>
      </c>
      <c r="N753" s="181">
        <v>0</v>
      </c>
      <c r="O753" s="181">
        <f>ROUND(E753*N753,2)</f>
        <v>0</v>
      </c>
      <c r="P753" s="181">
        <v>0</v>
      </c>
      <c r="Q753" s="181">
        <f>ROUND(E753*P753,2)</f>
        <v>0</v>
      </c>
      <c r="R753" s="181"/>
      <c r="S753" s="181" t="s">
        <v>217</v>
      </c>
      <c r="T753" s="182" t="s">
        <v>218</v>
      </c>
      <c r="U753" s="160">
        <v>0</v>
      </c>
      <c r="V753" s="160">
        <f>ROUND(E753*U753,2)</f>
        <v>0</v>
      </c>
      <c r="W753" s="160"/>
      <c r="X753" s="150"/>
      <c r="Y753" s="150"/>
      <c r="Z753" s="150"/>
      <c r="AA753" s="150"/>
      <c r="AB753" s="150"/>
      <c r="AC753" s="150"/>
      <c r="AD753" s="150"/>
      <c r="AE753" s="150"/>
      <c r="AF753" s="150"/>
      <c r="AG753" s="150" t="s">
        <v>262</v>
      </c>
      <c r="AH753" s="150"/>
      <c r="AI753" s="150"/>
      <c r="AJ753" s="150"/>
      <c r="AK753" s="150"/>
      <c r="AL753" s="150"/>
      <c r="AM753" s="150"/>
      <c r="AN753" s="150"/>
      <c r="AO753" s="150"/>
      <c r="AP753" s="150"/>
      <c r="AQ753" s="150"/>
      <c r="AR753" s="150"/>
      <c r="AS753" s="150"/>
      <c r="AT753" s="150"/>
      <c r="AU753" s="150"/>
      <c r="AV753" s="150"/>
      <c r="AW753" s="150"/>
      <c r="AX753" s="150"/>
      <c r="AY753" s="150"/>
      <c r="AZ753" s="150"/>
      <c r="BA753" s="150"/>
      <c r="BB753" s="150"/>
      <c r="BC753" s="150"/>
      <c r="BD753" s="150"/>
      <c r="BE753" s="150"/>
      <c r="BF753" s="150"/>
      <c r="BG753" s="150"/>
      <c r="BH753" s="150"/>
    </row>
    <row r="754" spans="1:60" ht="22.5" outlineLevel="1" x14ac:dyDescent="0.2">
      <c r="A754" s="169">
        <v>193</v>
      </c>
      <c r="B754" s="170" t="s">
        <v>1064</v>
      </c>
      <c r="C754" s="186" t="s">
        <v>1065</v>
      </c>
      <c r="D754" s="171" t="s">
        <v>285</v>
      </c>
      <c r="E754" s="172">
        <v>121</v>
      </c>
      <c r="F754" s="173"/>
      <c r="G754" s="174">
        <f>ROUND(E754*F754,2)</f>
        <v>0</v>
      </c>
      <c r="H754" s="173"/>
      <c r="I754" s="174">
        <f>ROUND(E754*H754,2)</f>
        <v>0</v>
      </c>
      <c r="J754" s="173"/>
      <c r="K754" s="174">
        <f>ROUND(E754*J754,2)</f>
        <v>0</v>
      </c>
      <c r="L754" s="174">
        <v>21</v>
      </c>
      <c r="M754" s="174">
        <f>G754*(1+L754/100)</f>
        <v>0</v>
      </c>
      <c r="N754" s="174">
        <v>0</v>
      </c>
      <c r="O754" s="174">
        <f>ROUND(E754*N754,2)</f>
        <v>0</v>
      </c>
      <c r="P754" s="174">
        <v>0</v>
      </c>
      <c r="Q754" s="174">
        <f>ROUND(E754*P754,2)</f>
        <v>0</v>
      </c>
      <c r="R754" s="174"/>
      <c r="S754" s="174" t="s">
        <v>217</v>
      </c>
      <c r="T754" s="175" t="s">
        <v>218</v>
      </c>
      <c r="U754" s="160">
        <v>0</v>
      </c>
      <c r="V754" s="160">
        <f>ROUND(E754*U754,2)</f>
        <v>0</v>
      </c>
      <c r="W754" s="160"/>
      <c r="X754" s="150"/>
      <c r="Y754" s="150"/>
      <c r="Z754" s="150"/>
      <c r="AA754" s="150"/>
      <c r="AB754" s="150"/>
      <c r="AC754" s="150"/>
      <c r="AD754" s="150"/>
      <c r="AE754" s="150"/>
      <c r="AF754" s="150"/>
      <c r="AG754" s="150" t="s">
        <v>262</v>
      </c>
      <c r="AH754" s="150"/>
      <c r="AI754" s="150"/>
      <c r="AJ754" s="150"/>
      <c r="AK754" s="150"/>
      <c r="AL754" s="150"/>
      <c r="AM754" s="150"/>
      <c r="AN754" s="150"/>
      <c r="AO754" s="150"/>
      <c r="AP754" s="150"/>
      <c r="AQ754" s="150"/>
      <c r="AR754" s="150"/>
      <c r="AS754" s="150"/>
      <c r="AT754" s="150"/>
      <c r="AU754" s="150"/>
      <c r="AV754" s="150"/>
      <c r="AW754" s="150"/>
      <c r="AX754" s="150"/>
      <c r="AY754" s="150"/>
      <c r="AZ754" s="150"/>
      <c r="BA754" s="150"/>
      <c r="BB754" s="150"/>
      <c r="BC754" s="150"/>
      <c r="BD754" s="150"/>
      <c r="BE754" s="150"/>
      <c r="BF754" s="150"/>
      <c r="BG754" s="150"/>
      <c r="BH754" s="150"/>
    </row>
    <row r="755" spans="1:60" outlineLevel="1" x14ac:dyDescent="0.2">
      <c r="A755" s="157"/>
      <c r="B755" s="158"/>
      <c r="C755" s="201" t="s">
        <v>1066</v>
      </c>
      <c r="D755" s="190"/>
      <c r="E755" s="191">
        <v>121</v>
      </c>
      <c r="F755" s="160"/>
      <c r="G755" s="160"/>
      <c r="H755" s="160"/>
      <c r="I755" s="160"/>
      <c r="J755" s="160"/>
      <c r="K755" s="160"/>
      <c r="L755" s="160"/>
      <c r="M755" s="160"/>
      <c r="N755" s="160"/>
      <c r="O755" s="160"/>
      <c r="P755" s="160"/>
      <c r="Q755" s="160"/>
      <c r="R755" s="160"/>
      <c r="S755" s="160"/>
      <c r="T755" s="160"/>
      <c r="U755" s="160"/>
      <c r="V755" s="160"/>
      <c r="W755" s="160"/>
      <c r="X755" s="150"/>
      <c r="Y755" s="150"/>
      <c r="Z755" s="150"/>
      <c r="AA755" s="150"/>
      <c r="AB755" s="150"/>
      <c r="AC755" s="150"/>
      <c r="AD755" s="150"/>
      <c r="AE755" s="150"/>
      <c r="AF755" s="150"/>
      <c r="AG755" s="150" t="s">
        <v>264</v>
      </c>
      <c r="AH755" s="150">
        <v>0</v>
      </c>
      <c r="AI755" s="150"/>
      <c r="AJ755" s="150"/>
      <c r="AK755" s="150"/>
      <c r="AL755" s="150"/>
      <c r="AM755" s="150"/>
      <c r="AN755" s="150"/>
      <c r="AO755" s="150"/>
      <c r="AP755" s="150"/>
      <c r="AQ755" s="150"/>
      <c r="AR755" s="150"/>
      <c r="AS755" s="150"/>
      <c r="AT755" s="150"/>
      <c r="AU755" s="150"/>
      <c r="AV755" s="150"/>
      <c r="AW755" s="150"/>
      <c r="AX755" s="150"/>
      <c r="AY755" s="150"/>
      <c r="AZ755" s="150"/>
      <c r="BA755" s="150"/>
      <c r="BB755" s="150"/>
      <c r="BC755" s="150"/>
      <c r="BD755" s="150"/>
      <c r="BE755" s="150"/>
      <c r="BF755" s="150"/>
      <c r="BG755" s="150"/>
      <c r="BH755" s="150"/>
    </row>
    <row r="756" spans="1:60" outlineLevel="1" x14ac:dyDescent="0.2">
      <c r="A756" s="169">
        <v>194</v>
      </c>
      <c r="B756" s="170" t="s">
        <v>1067</v>
      </c>
      <c r="C756" s="186" t="s">
        <v>1068</v>
      </c>
      <c r="D756" s="171" t="s">
        <v>908</v>
      </c>
      <c r="E756" s="172">
        <v>16</v>
      </c>
      <c r="F756" s="173"/>
      <c r="G756" s="174">
        <f>ROUND(E756*F756,2)</f>
        <v>0</v>
      </c>
      <c r="H756" s="173"/>
      <c r="I756" s="174">
        <f>ROUND(E756*H756,2)</f>
        <v>0</v>
      </c>
      <c r="J756" s="173"/>
      <c r="K756" s="174">
        <f>ROUND(E756*J756,2)</f>
        <v>0</v>
      </c>
      <c r="L756" s="174">
        <v>21</v>
      </c>
      <c r="M756" s="174">
        <f>G756*(1+L756/100)</f>
        <v>0</v>
      </c>
      <c r="N756" s="174">
        <v>0</v>
      </c>
      <c r="O756" s="174">
        <f>ROUND(E756*N756,2)</f>
        <v>0</v>
      </c>
      <c r="P756" s="174">
        <v>0</v>
      </c>
      <c r="Q756" s="174">
        <f>ROUND(E756*P756,2)</f>
        <v>0</v>
      </c>
      <c r="R756" s="174"/>
      <c r="S756" s="174" t="s">
        <v>240</v>
      </c>
      <c r="T756" s="175" t="s">
        <v>218</v>
      </c>
      <c r="U756" s="160">
        <v>0</v>
      </c>
      <c r="V756" s="160">
        <f>ROUND(E756*U756,2)</f>
        <v>0</v>
      </c>
      <c r="W756" s="160"/>
      <c r="X756" s="150"/>
      <c r="Y756" s="150"/>
      <c r="Z756" s="150"/>
      <c r="AA756" s="150"/>
      <c r="AB756" s="150"/>
      <c r="AC756" s="150"/>
      <c r="AD756" s="150"/>
      <c r="AE756" s="150"/>
      <c r="AF756" s="150"/>
      <c r="AG756" s="150" t="s">
        <v>279</v>
      </c>
      <c r="AH756" s="150"/>
      <c r="AI756" s="150"/>
      <c r="AJ756" s="150"/>
      <c r="AK756" s="150"/>
      <c r="AL756" s="150"/>
      <c r="AM756" s="150"/>
      <c r="AN756" s="150"/>
      <c r="AO756" s="150"/>
      <c r="AP756" s="150"/>
      <c r="AQ756" s="150"/>
      <c r="AR756" s="150"/>
      <c r="AS756" s="150"/>
      <c r="AT756" s="150"/>
      <c r="AU756" s="150"/>
      <c r="AV756" s="150"/>
      <c r="AW756" s="150"/>
      <c r="AX756" s="150"/>
      <c r="AY756" s="150"/>
      <c r="AZ756" s="150"/>
      <c r="BA756" s="150"/>
      <c r="BB756" s="150"/>
      <c r="BC756" s="150"/>
      <c r="BD756" s="150"/>
      <c r="BE756" s="150"/>
      <c r="BF756" s="150"/>
      <c r="BG756" s="150"/>
      <c r="BH756" s="150"/>
    </row>
    <row r="757" spans="1:60" outlineLevel="1" x14ac:dyDescent="0.2">
      <c r="A757" s="157"/>
      <c r="B757" s="158"/>
      <c r="C757" s="201" t="s">
        <v>1069</v>
      </c>
      <c r="D757" s="190"/>
      <c r="E757" s="191">
        <v>16</v>
      </c>
      <c r="F757" s="160"/>
      <c r="G757" s="160"/>
      <c r="H757" s="160"/>
      <c r="I757" s="160"/>
      <c r="J757" s="160"/>
      <c r="K757" s="160"/>
      <c r="L757" s="160"/>
      <c r="M757" s="160"/>
      <c r="N757" s="160"/>
      <c r="O757" s="160"/>
      <c r="P757" s="160"/>
      <c r="Q757" s="160"/>
      <c r="R757" s="160"/>
      <c r="S757" s="160"/>
      <c r="T757" s="160"/>
      <c r="U757" s="160"/>
      <c r="V757" s="160"/>
      <c r="W757" s="160"/>
      <c r="X757" s="150"/>
      <c r="Y757" s="150"/>
      <c r="Z757" s="150"/>
      <c r="AA757" s="150"/>
      <c r="AB757" s="150"/>
      <c r="AC757" s="150"/>
      <c r="AD757" s="150"/>
      <c r="AE757" s="150"/>
      <c r="AF757" s="150"/>
      <c r="AG757" s="150" t="s">
        <v>264</v>
      </c>
      <c r="AH757" s="150">
        <v>0</v>
      </c>
      <c r="AI757" s="150"/>
      <c r="AJ757" s="150"/>
      <c r="AK757" s="150"/>
      <c r="AL757" s="150"/>
      <c r="AM757" s="150"/>
      <c r="AN757" s="150"/>
      <c r="AO757" s="150"/>
      <c r="AP757" s="150"/>
      <c r="AQ757" s="150"/>
      <c r="AR757" s="150"/>
      <c r="AS757" s="150"/>
      <c r="AT757" s="150"/>
      <c r="AU757" s="150"/>
      <c r="AV757" s="150"/>
      <c r="AW757" s="150"/>
      <c r="AX757" s="150"/>
      <c r="AY757" s="150"/>
      <c r="AZ757" s="150"/>
      <c r="BA757" s="150"/>
      <c r="BB757" s="150"/>
      <c r="BC757" s="150"/>
      <c r="BD757" s="150"/>
      <c r="BE757" s="150"/>
      <c r="BF757" s="150"/>
      <c r="BG757" s="150"/>
      <c r="BH757" s="150"/>
    </row>
    <row r="758" spans="1:60" ht="22.5" outlineLevel="1" x14ac:dyDescent="0.2">
      <c r="A758" s="169">
        <v>195</v>
      </c>
      <c r="B758" s="170" t="s">
        <v>1070</v>
      </c>
      <c r="C758" s="186" t="s">
        <v>1071</v>
      </c>
      <c r="D758" s="171" t="s">
        <v>285</v>
      </c>
      <c r="E758" s="172">
        <v>408.48</v>
      </c>
      <c r="F758" s="173"/>
      <c r="G758" s="174">
        <f>ROUND(E758*F758,2)</f>
        <v>0</v>
      </c>
      <c r="H758" s="173"/>
      <c r="I758" s="174">
        <f>ROUND(E758*H758,2)</f>
        <v>0</v>
      </c>
      <c r="J758" s="173"/>
      <c r="K758" s="174">
        <f>ROUND(E758*J758,2)</f>
        <v>0</v>
      </c>
      <c r="L758" s="174">
        <v>21</v>
      </c>
      <c r="M758" s="174">
        <f>G758*(1+L758/100)</f>
        <v>0</v>
      </c>
      <c r="N758" s="174">
        <v>0</v>
      </c>
      <c r="O758" s="174">
        <f>ROUND(E758*N758,2)</f>
        <v>0</v>
      </c>
      <c r="P758" s="174">
        <v>0</v>
      </c>
      <c r="Q758" s="174">
        <f>ROUND(E758*P758,2)</f>
        <v>0</v>
      </c>
      <c r="R758" s="174"/>
      <c r="S758" s="174" t="s">
        <v>217</v>
      </c>
      <c r="T758" s="175" t="s">
        <v>218</v>
      </c>
      <c r="U758" s="160">
        <v>0</v>
      </c>
      <c r="V758" s="160">
        <f>ROUND(E758*U758,2)</f>
        <v>0</v>
      </c>
      <c r="W758" s="160"/>
      <c r="X758" s="150"/>
      <c r="Y758" s="150"/>
      <c r="Z758" s="150"/>
      <c r="AA758" s="150"/>
      <c r="AB758" s="150"/>
      <c r="AC758" s="150"/>
      <c r="AD758" s="150"/>
      <c r="AE758" s="150"/>
      <c r="AF758" s="150"/>
      <c r="AG758" s="150" t="s">
        <v>412</v>
      </c>
      <c r="AH758" s="150"/>
      <c r="AI758" s="150"/>
      <c r="AJ758" s="150"/>
      <c r="AK758" s="150"/>
      <c r="AL758" s="150"/>
      <c r="AM758" s="150"/>
      <c r="AN758" s="150"/>
      <c r="AO758" s="150"/>
      <c r="AP758" s="150"/>
      <c r="AQ758" s="150"/>
      <c r="AR758" s="150"/>
      <c r="AS758" s="150"/>
      <c r="AT758" s="150"/>
      <c r="AU758" s="150"/>
      <c r="AV758" s="150"/>
      <c r="AW758" s="150"/>
      <c r="AX758" s="150"/>
      <c r="AY758" s="150"/>
      <c r="AZ758" s="150"/>
      <c r="BA758" s="150"/>
      <c r="BB758" s="150"/>
      <c r="BC758" s="150"/>
      <c r="BD758" s="150"/>
      <c r="BE758" s="150"/>
      <c r="BF758" s="150"/>
      <c r="BG758" s="150"/>
      <c r="BH758" s="150"/>
    </row>
    <row r="759" spans="1:60" outlineLevel="1" x14ac:dyDescent="0.2">
      <c r="A759" s="157"/>
      <c r="B759" s="158"/>
      <c r="C759" s="201" t="s">
        <v>1072</v>
      </c>
      <c r="D759" s="190"/>
      <c r="E759" s="191">
        <v>408.48</v>
      </c>
      <c r="F759" s="160"/>
      <c r="G759" s="160"/>
      <c r="H759" s="160"/>
      <c r="I759" s="160"/>
      <c r="J759" s="160"/>
      <c r="K759" s="160"/>
      <c r="L759" s="160"/>
      <c r="M759" s="160"/>
      <c r="N759" s="160"/>
      <c r="O759" s="160"/>
      <c r="P759" s="160"/>
      <c r="Q759" s="160"/>
      <c r="R759" s="160"/>
      <c r="S759" s="160"/>
      <c r="T759" s="160"/>
      <c r="U759" s="160"/>
      <c r="V759" s="160"/>
      <c r="W759" s="160"/>
      <c r="X759" s="150"/>
      <c r="Y759" s="150"/>
      <c r="Z759" s="150"/>
      <c r="AA759" s="150"/>
      <c r="AB759" s="150"/>
      <c r="AC759" s="150"/>
      <c r="AD759" s="150"/>
      <c r="AE759" s="150"/>
      <c r="AF759" s="150"/>
      <c r="AG759" s="150" t="s">
        <v>264</v>
      </c>
      <c r="AH759" s="150">
        <v>0</v>
      </c>
      <c r="AI759" s="150"/>
      <c r="AJ759" s="150"/>
      <c r="AK759" s="150"/>
      <c r="AL759" s="150"/>
      <c r="AM759" s="150"/>
      <c r="AN759" s="150"/>
      <c r="AO759" s="150"/>
      <c r="AP759" s="150"/>
      <c r="AQ759" s="150"/>
      <c r="AR759" s="150"/>
      <c r="AS759" s="150"/>
      <c r="AT759" s="150"/>
      <c r="AU759" s="150"/>
      <c r="AV759" s="150"/>
      <c r="AW759" s="150"/>
      <c r="AX759" s="150"/>
      <c r="AY759" s="150"/>
      <c r="AZ759" s="150"/>
      <c r="BA759" s="150"/>
      <c r="BB759" s="150"/>
      <c r="BC759" s="150"/>
      <c r="BD759" s="150"/>
      <c r="BE759" s="150"/>
      <c r="BF759" s="150"/>
      <c r="BG759" s="150"/>
      <c r="BH759" s="150"/>
    </row>
    <row r="760" spans="1:60" x14ac:dyDescent="0.2">
      <c r="A760" s="163" t="s">
        <v>211</v>
      </c>
      <c r="B760" s="164" t="s">
        <v>113</v>
      </c>
      <c r="C760" s="184" t="s">
        <v>114</v>
      </c>
      <c r="D760" s="165"/>
      <c r="E760" s="166"/>
      <c r="F760" s="167"/>
      <c r="G760" s="167">
        <f>SUMIF(AG761:AG766,"&lt;&gt;NOR",G761:G766)</f>
        <v>0</v>
      </c>
      <c r="H760" s="167"/>
      <c r="I760" s="167">
        <f>SUM(I761:I766)</f>
        <v>0</v>
      </c>
      <c r="J760" s="167"/>
      <c r="K760" s="167">
        <f>SUM(K761:K766)</f>
        <v>0</v>
      </c>
      <c r="L760" s="167"/>
      <c r="M760" s="167">
        <f>SUM(M761:M766)</f>
        <v>0</v>
      </c>
      <c r="N760" s="167"/>
      <c r="O760" s="167">
        <f>SUM(O761:O766)</f>
        <v>0</v>
      </c>
      <c r="P760" s="167"/>
      <c r="Q760" s="167">
        <f>SUM(Q761:Q766)</f>
        <v>0</v>
      </c>
      <c r="R760" s="167"/>
      <c r="S760" s="167"/>
      <c r="T760" s="168"/>
      <c r="U760" s="162"/>
      <c r="V760" s="162">
        <f>SUM(V761:V766)</f>
        <v>0</v>
      </c>
      <c r="W760" s="162"/>
      <c r="AG760" t="s">
        <v>212</v>
      </c>
    </row>
    <row r="761" spans="1:60" ht="33.75" outlineLevel="1" x14ac:dyDescent="0.2">
      <c r="A761" s="169">
        <v>196</v>
      </c>
      <c r="B761" s="170" t="s">
        <v>1073</v>
      </c>
      <c r="C761" s="186" t="s">
        <v>1074</v>
      </c>
      <c r="D761" s="171" t="s">
        <v>291</v>
      </c>
      <c r="E761" s="172">
        <v>66.2</v>
      </c>
      <c r="F761" s="173"/>
      <c r="G761" s="174">
        <f>ROUND(E761*F761,2)</f>
        <v>0</v>
      </c>
      <c r="H761" s="173"/>
      <c r="I761" s="174">
        <f>ROUND(E761*H761,2)</f>
        <v>0</v>
      </c>
      <c r="J761" s="173"/>
      <c r="K761" s="174">
        <f>ROUND(E761*J761,2)</f>
        <v>0</v>
      </c>
      <c r="L761" s="174">
        <v>21</v>
      </c>
      <c r="M761" s="174">
        <f>G761*(1+L761/100)</f>
        <v>0</v>
      </c>
      <c r="N761" s="174">
        <v>0</v>
      </c>
      <c r="O761" s="174">
        <f>ROUND(E761*N761,2)</f>
        <v>0</v>
      </c>
      <c r="P761" s="174">
        <v>0</v>
      </c>
      <c r="Q761" s="174">
        <f>ROUND(E761*P761,2)</f>
        <v>0</v>
      </c>
      <c r="R761" s="174"/>
      <c r="S761" s="174" t="s">
        <v>217</v>
      </c>
      <c r="T761" s="175" t="s">
        <v>218</v>
      </c>
      <c r="U761" s="160">
        <v>0</v>
      </c>
      <c r="V761" s="160">
        <f>ROUND(E761*U761,2)</f>
        <v>0</v>
      </c>
      <c r="W761" s="160"/>
      <c r="X761" s="150"/>
      <c r="Y761" s="150"/>
      <c r="Z761" s="150"/>
      <c r="AA761" s="150"/>
      <c r="AB761" s="150"/>
      <c r="AC761" s="150"/>
      <c r="AD761" s="150"/>
      <c r="AE761" s="150"/>
      <c r="AF761" s="150"/>
      <c r="AG761" s="150" t="s">
        <v>262</v>
      </c>
      <c r="AH761" s="150"/>
      <c r="AI761" s="150"/>
      <c r="AJ761" s="150"/>
      <c r="AK761" s="150"/>
      <c r="AL761" s="150"/>
      <c r="AM761" s="150"/>
      <c r="AN761" s="150"/>
      <c r="AO761" s="150"/>
      <c r="AP761" s="150"/>
      <c r="AQ761" s="150"/>
      <c r="AR761" s="150"/>
      <c r="AS761" s="150"/>
      <c r="AT761" s="150"/>
      <c r="AU761" s="150"/>
      <c r="AV761" s="150"/>
      <c r="AW761" s="150"/>
      <c r="AX761" s="150"/>
      <c r="AY761" s="150"/>
      <c r="AZ761" s="150"/>
      <c r="BA761" s="150"/>
      <c r="BB761" s="150"/>
      <c r="BC761" s="150"/>
      <c r="BD761" s="150"/>
      <c r="BE761" s="150"/>
      <c r="BF761" s="150"/>
      <c r="BG761" s="150"/>
      <c r="BH761" s="150"/>
    </row>
    <row r="762" spans="1:60" outlineLevel="1" x14ac:dyDescent="0.2">
      <c r="A762" s="157"/>
      <c r="B762" s="158"/>
      <c r="C762" s="201" t="s">
        <v>1075</v>
      </c>
      <c r="D762" s="190"/>
      <c r="E762" s="191">
        <v>29.4</v>
      </c>
      <c r="F762" s="160"/>
      <c r="G762" s="160"/>
      <c r="H762" s="160"/>
      <c r="I762" s="160"/>
      <c r="J762" s="160"/>
      <c r="K762" s="160"/>
      <c r="L762" s="160"/>
      <c r="M762" s="160"/>
      <c r="N762" s="160"/>
      <c r="O762" s="160"/>
      <c r="P762" s="160"/>
      <c r="Q762" s="160"/>
      <c r="R762" s="160"/>
      <c r="S762" s="160"/>
      <c r="T762" s="160"/>
      <c r="U762" s="160"/>
      <c r="V762" s="160"/>
      <c r="W762" s="160"/>
      <c r="X762" s="150"/>
      <c r="Y762" s="150"/>
      <c r="Z762" s="150"/>
      <c r="AA762" s="150"/>
      <c r="AB762" s="150"/>
      <c r="AC762" s="150"/>
      <c r="AD762" s="150"/>
      <c r="AE762" s="150"/>
      <c r="AF762" s="150"/>
      <c r="AG762" s="150" t="s">
        <v>264</v>
      </c>
      <c r="AH762" s="150">
        <v>0</v>
      </c>
      <c r="AI762" s="150"/>
      <c r="AJ762" s="150"/>
      <c r="AK762" s="150"/>
      <c r="AL762" s="150"/>
      <c r="AM762" s="150"/>
      <c r="AN762" s="150"/>
      <c r="AO762" s="150"/>
      <c r="AP762" s="150"/>
      <c r="AQ762" s="150"/>
      <c r="AR762" s="150"/>
      <c r="AS762" s="150"/>
      <c r="AT762" s="150"/>
      <c r="AU762" s="150"/>
      <c r="AV762" s="150"/>
      <c r="AW762" s="150"/>
      <c r="AX762" s="150"/>
      <c r="AY762" s="150"/>
      <c r="AZ762" s="150"/>
      <c r="BA762" s="150"/>
      <c r="BB762" s="150"/>
      <c r="BC762" s="150"/>
      <c r="BD762" s="150"/>
      <c r="BE762" s="150"/>
      <c r="BF762" s="150"/>
      <c r="BG762" s="150"/>
      <c r="BH762" s="150"/>
    </row>
    <row r="763" spans="1:60" outlineLevel="1" x14ac:dyDescent="0.2">
      <c r="A763" s="157"/>
      <c r="B763" s="158"/>
      <c r="C763" s="201" t="s">
        <v>1076</v>
      </c>
      <c r="D763" s="190"/>
      <c r="E763" s="191">
        <v>36.799999999999997</v>
      </c>
      <c r="F763" s="160"/>
      <c r="G763" s="160"/>
      <c r="H763" s="160"/>
      <c r="I763" s="160"/>
      <c r="J763" s="160"/>
      <c r="K763" s="160"/>
      <c r="L763" s="160"/>
      <c r="M763" s="160"/>
      <c r="N763" s="160"/>
      <c r="O763" s="160"/>
      <c r="P763" s="160"/>
      <c r="Q763" s="160"/>
      <c r="R763" s="160"/>
      <c r="S763" s="160"/>
      <c r="T763" s="160"/>
      <c r="U763" s="160"/>
      <c r="V763" s="160"/>
      <c r="W763" s="160"/>
      <c r="X763" s="150"/>
      <c r="Y763" s="150"/>
      <c r="Z763" s="150"/>
      <c r="AA763" s="150"/>
      <c r="AB763" s="150"/>
      <c r="AC763" s="150"/>
      <c r="AD763" s="150"/>
      <c r="AE763" s="150"/>
      <c r="AF763" s="150"/>
      <c r="AG763" s="150" t="s">
        <v>264</v>
      </c>
      <c r="AH763" s="150">
        <v>0</v>
      </c>
      <c r="AI763" s="150"/>
      <c r="AJ763" s="150"/>
      <c r="AK763" s="150"/>
      <c r="AL763" s="150"/>
      <c r="AM763" s="150"/>
      <c r="AN763" s="150"/>
      <c r="AO763" s="150"/>
      <c r="AP763" s="150"/>
      <c r="AQ763" s="150"/>
      <c r="AR763" s="150"/>
      <c r="AS763" s="150"/>
      <c r="AT763" s="150"/>
      <c r="AU763" s="150"/>
      <c r="AV763" s="150"/>
      <c r="AW763" s="150"/>
      <c r="AX763" s="150"/>
      <c r="AY763" s="150"/>
      <c r="AZ763" s="150"/>
      <c r="BA763" s="150"/>
      <c r="BB763" s="150"/>
      <c r="BC763" s="150"/>
      <c r="BD763" s="150"/>
      <c r="BE763" s="150"/>
      <c r="BF763" s="150"/>
      <c r="BG763" s="150"/>
      <c r="BH763" s="150"/>
    </row>
    <row r="764" spans="1:60" ht="33.75" outlineLevel="1" x14ac:dyDescent="0.2">
      <c r="A764" s="169">
        <v>197</v>
      </c>
      <c r="B764" s="170" t="s">
        <v>1077</v>
      </c>
      <c r="C764" s="186" t="s">
        <v>1078</v>
      </c>
      <c r="D764" s="171" t="s">
        <v>291</v>
      </c>
      <c r="E764" s="172">
        <v>66.2</v>
      </c>
      <c r="F764" s="173"/>
      <c r="G764" s="174">
        <f>ROUND(E764*F764,2)</f>
        <v>0</v>
      </c>
      <c r="H764" s="173"/>
      <c r="I764" s="174">
        <f>ROUND(E764*H764,2)</f>
        <v>0</v>
      </c>
      <c r="J764" s="173"/>
      <c r="K764" s="174">
        <f>ROUND(E764*J764,2)</f>
        <v>0</v>
      </c>
      <c r="L764" s="174">
        <v>21</v>
      </c>
      <c r="M764" s="174">
        <f>G764*(1+L764/100)</f>
        <v>0</v>
      </c>
      <c r="N764" s="174">
        <v>0</v>
      </c>
      <c r="O764" s="174">
        <f>ROUND(E764*N764,2)</f>
        <v>0</v>
      </c>
      <c r="P764" s="174">
        <v>0</v>
      </c>
      <c r="Q764" s="174">
        <f>ROUND(E764*P764,2)</f>
        <v>0</v>
      </c>
      <c r="R764" s="174"/>
      <c r="S764" s="174" t="s">
        <v>217</v>
      </c>
      <c r="T764" s="175" t="s">
        <v>218</v>
      </c>
      <c r="U764" s="160">
        <v>0</v>
      </c>
      <c r="V764" s="160">
        <f>ROUND(E764*U764,2)</f>
        <v>0</v>
      </c>
      <c r="W764" s="160"/>
      <c r="X764" s="150"/>
      <c r="Y764" s="150"/>
      <c r="Z764" s="150"/>
      <c r="AA764" s="150"/>
      <c r="AB764" s="150"/>
      <c r="AC764" s="150"/>
      <c r="AD764" s="150"/>
      <c r="AE764" s="150"/>
      <c r="AF764" s="150"/>
      <c r="AG764" s="150" t="s">
        <v>262</v>
      </c>
      <c r="AH764" s="150"/>
      <c r="AI764" s="150"/>
      <c r="AJ764" s="150"/>
      <c r="AK764" s="150"/>
      <c r="AL764" s="150"/>
      <c r="AM764" s="150"/>
      <c r="AN764" s="150"/>
      <c r="AO764" s="150"/>
      <c r="AP764" s="150"/>
      <c r="AQ764" s="150"/>
      <c r="AR764" s="150"/>
      <c r="AS764" s="150"/>
      <c r="AT764" s="150"/>
      <c r="AU764" s="150"/>
      <c r="AV764" s="150"/>
      <c r="AW764" s="150"/>
      <c r="AX764" s="150"/>
      <c r="AY764" s="150"/>
      <c r="AZ764" s="150"/>
      <c r="BA764" s="150"/>
      <c r="BB764" s="150"/>
      <c r="BC764" s="150"/>
      <c r="BD764" s="150"/>
      <c r="BE764" s="150"/>
      <c r="BF764" s="150"/>
      <c r="BG764" s="150"/>
      <c r="BH764" s="150"/>
    </row>
    <row r="765" spans="1:60" outlineLevel="1" x14ac:dyDescent="0.2">
      <c r="A765" s="157"/>
      <c r="B765" s="158"/>
      <c r="C765" s="201" t="s">
        <v>1075</v>
      </c>
      <c r="D765" s="190"/>
      <c r="E765" s="191">
        <v>29.4</v>
      </c>
      <c r="F765" s="160"/>
      <c r="G765" s="160"/>
      <c r="H765" s="160"/>
      <c r="I765" s="160"/>
      <c r="J765" s="160"/>
      <c r="K765" s="160"/>
      <c r="L765" s="160"/>
      <c r="M765" s="160"/>
      <c r="N765" s="160"/>
      <c r="O765" s="160"/>
      <c r="P765" s="160"/>
      <c r="Q765" s="160"/>
      <c r="R765" s="160"/>
      <c r="S765" s="160"/>
      <c r="T765" s="160"/>
      <c r="U765" s="160"/>
      <c r="V765" s="160"/>
      <c r="W765" s="160"/>
      <c r="X765" s="150"/>
      <c r="Y765" s="150"/>
      <c r="Z765" s="150"/>
      <c r="AA765" s="150"/>
      <c r="AB765" s="150"/>
      <c r="AC765" s="150"/>
      <c r="AD765" s="150"/>
      <c r="AE765" s="150"/>
      <c r="AF765" s="150"/>
      <c r="AG765" s="150" t="s">
        <v>264</v>
      </c>
      <c r="AH765" s="150">
        <v>0</v>
      </c>
      <c r="AI765" s="150"/>
      <c r="AJ765" s="150"/>
      <c r="AK765" s="150"/>
      <c r="AL765" s="150"/>
      <c r="AM765" s="150"/>
      <c r="AN765" s="150"/>
      <c r="AO765" s="150"/>
      <c r="AP765" s="150"/>
      <c r="AQ765" s="150"/>
      <c r="AR765" s="150"/>
      <c r="AS765" s="150"/>
      <c r="AT765" s="150"/>
      <c r="AU765" s="150"/>
      <c r="AV765" s="150"/>
      <c r="AW765" s="150"/>
      <c r="AX765" s="150"/>
      <c r="AY765" s="150"/>
      <c r="AZ765" s="150"/>
      <c r="BA765" s="150"/>
      <c r="BB765" s="150"/>
      <c r="BC765" s="150"/>
      <c r="BD765" s="150"/>
      <c r="BE765" s="150"/>
      <c r="BF765" s="150"/>
      <c r="BG765" s="150"/>
      <c r="BH765" s="150"/>
    </row>
    <row r="766" spans="1:60" outlineLevel="1" x14ac:dyDescent="0.2">
      <c r="A766" s="157"/>
      <c r="B766" s="158"/>
      <c r="C766" s="201" t="s">
        <v>1076</v>
      </c>
      <c r="D766" s="190"/>
      <c r="E766" s="191">
        <v>36.799999999999997</v>
      </c>
      <c r="F766" s="160"/>
      <c r="G766" s="160"/>
      <c r="H766" s="160"/>
      <c r="I766" s="160"/>
      <c r="J766" s="160"/>
      <c r="K766" s="160"/>
      <c r="L766" s="160"/>
      <c r="M766" s="160"/>
      <c r="N766" s="160"/>
      <c r="O766" s="160"/>
      <c r="P766" s="160"/>
      <c r="Q766" s="160"/>
      <c r="R766" s="160"/>
      <c r="S766" s="160"/>
      <c r="T766" s="160"/>
      <c r="U766" s="160"/>
      <c r="V766" s="160"/>
      <c r="W766" s="160"/>
      <c r="X766" s="150"/>
      <c r="Y766" s="150"/>
      <c r="Z766" s="150"/>
      <c r="AA766" s="150"/>
      <c r="AB766" s="150"/>
      <c r="AC766" s="150"/>
      <c r="AD766" s="150"/>
      <c r="AE766" s="150"/>
      <c r="AF766" s="150"/>
      <c r="AG766" s="150" t="s">
        <v>264</v>
      </c>
      <c r="AH766" s="150">
        <v>0</v>
      </c>
      <c r="AI766" s="150"/>
      <c r="AJ766" s="150"/>
      <c r="AK766" s="150"/>
      <c r="AL766" s="150"/>
      <c r="AM766" s="150"/>
      <c r="AN766" s="150"/>
      <c r="AO766" s="150"/>
      <c r="AP766" s="150"/>
      <c r="AQ766" s="150"/>
      <c r="AR766" s="150"/>
      <c r="AS766" s="150"/>
      <c r="AT766" s="150"/>
      <c r="AU766" s="150"/>
      <c r="AV766" s="150"/>
      <c r="AW766" s="150"/>
      <c r="AX766" s="150"/>
      <c r="AY766" s="150"/>
      <c r="AZ766" s="150"/>
      <c r="BA766" s="150"/>
      <c r="BB766" s="150"/>
      <c r="BC766" s="150"/>
      <c r="BD766" s="150"/>
      <c r="BE766" s="150"/>
      <c r="BF766" s="150"/>
      <c r="BG766" s="150"/>
      <c r="BH766" s="150"/>
    </row>
    <row r="767" spans="1:60" x14ac:dyDescent="0.2">
      <c r="A767" s="163" t="s">
        <v>211</v>
      </c>
      <c r="B767" s="164" t="s">
        <v>115</v>
      </c>
      <c r="C767" s="184" t="s">
        <v>116</v>
      </c>
      <c r="D767" s="165"/>
      <c r="E767" s="166"/>
      <c r="F767" s="167"/>
      <c r="G767" s="167">
        <f>SUMIF(AG768:AG768,"&lt;&gt;NOR",G768:G768)</f>
        <v>0</v>
      </c>
      <c r="H767" s="167"/>
      <c r="I767" s="167">
        <f>SUM(I768:I768)</f>
        <v>0</v>
      </c>
      <c r="J767" s="167"/>
      <c r="K767" s="167">
        <f>SUM(K768:K768)</f>
        <v>0</v>
      </c>
      <c r="L767" s="167"/>
      <c r="M767" s="167">
        <f>SUM(M768:M768)</f>
        <v>0</v>
      </c>
      <c r="N767" s="167"/>
      <c r="O767" s="167">
        <f>SUM(O768:O768)</f>
        <v>0</v>
      </c>
      <c r="P767" s="167"/>
      <c r="Q767" s="167">
        <f>SUM(Q768:Q768)</f>
        <v>0</v>
      </c>
      <c r="R767" s="167"/>
      <c r="S767" s="167"/>
      <c r="T767" s="168"/>
      <c r="U767" s="162"/>
      <c r="V767" s="162">
        <f>SUM(V768:V768)</f>
        <v>0</v>
      </c>
      <c r="W767" s="162"/>
      <c r="AG767" t="s">
        <v>212</v>
      </c>
    </row>
    <row r="768" spans="1:60" ht="33.75" outlineLevel="1" x14ac:dyDescent="0.2">
      <c r="A768" s="176">
        <v>198</v>
      </c>
      <c r="B768" s="177" t="s">
        <v>1079</v>
      </c>
      <c r="C768" s="185" t="s">
        <v>1080</v>
      </c>
      <c r="D768" s="178" t="s">
        <v>363</v>
      </c>
      <c r="E768" s="179">
        <v>1072.8715500000001</v>
      </c>
      <c r="F768" s="180"/>
      <c r="G768" s="181">
        <f>ROUND(E768*F768,2)</f>
        <v>0</v>
      </c>
      <c r="H768" s="180"/>
      <c r="I768" s="181">
        <f>ROUND(E768*H768,2)</f>
        <v>0</v>
      </c>
      <c r="J768" s="180"/>
      <c r="K768" s="181">
        <f>ROUND(E768*J768,2)</f>
        <v>0</v>
      </c>
      <c r="L768" s="181">
        <v>21</v>
      </c>
      <c r="M768" s="181">
        <f>G768*(1+L768/100)</f>
        <v>0</v>
      </c>
      <c r="N768" s="181">
        <v>0</v>
      </c>
      <c r="O768" s="181">
        <f>ROUND(E768*N768,2)</f>
        <v>0</v>
      </c>
      <c r="P768" s="181">
        <v>0</v>
      </c>
      <c r="Q768" s="181">
        <f>ROUND(E768*P768,2)</f>
        <v>0</v>
      </c>
      <c r="R768" s="181"/>
      <c r="S768" s="181" t="s">
        <v>217</v>
      </c>
      <c r="T768" s="182" t="s">
        <v>218</v>
      </c>
      <c r="U768" s="160">
        <v>0</v>
      </c>
      <c r="V768" s="160">
        <f>ROUND(E768*U768,2)</f>
        <v>0</v>
      </c>
      <c r="W768" s="160"/>
      <c r="X768" s="150"/>
      <c r="Y768" s="150"/>
      <c r="Z768" s="150"/>
      <c r="AA768" s="150"/>
      <c r="AB768" s="150"/>
      <c r="AC768" s="150"/>
      <c r="AD768" s="150"/>
      <c r="AE768" s="150"/>
      <c r="AF768" s="150"/>
      <c r="AG768" s="150" t="s">
        <v>262</v>
      </c>
      <c r="AH768" s="150"/>
      <c r="AI768" s="150"/>
      <c r="AJ768" s="150"/>
      <c r="AK768" s="150"/>
      <c r="AL768" s="150"/>
      <c r="AM768" s="150"/>
      <c r="AN768" s="150"/>
      <c r="AO768" s="150"/>
      <c r="AP768" s="150"/>
      <c r="AQ768" s="150"/>
      <c r="AR768" s="150"/>
      <c r="AS768" s="150"/>
      <c r="AT768" s="150"/>
      <c r="AU768" s="150"/>
      <c r="AV768" s="150"/>
      <c r="AW768" s="150"/>
      <c r="AX768" s="150"/>
      <c r="AY768" s="150"/>
      <c r="AZ768" s="150"/>
      <c r="BA768" s="150"/>
      <c r="BB768" s="150"/>
      <c r="BC768" s="150"/>
      <c r="BD768" s="150"/>
      <c r="BE768" s="150"/>
      <c r="BF768" s="150"/>
      <c r="BG768" s="150"/>
      <c r="BH768" s="150"/>
    </row>
    <row r="769" spans="1:60" x14ac:dyDescent="0.2">
      <c r="A769" s="163" t="s">
        <v>211</v>
      </c>
      <c r="B769" s="164" t="s">
        <v>117</v>
      </c>
      <c r="C769" s="184" t="s">
        <v>118</v>
      </c>
      <c r="D769" s="165"/>
      <c r="E769" s="166"/>
      <c r="F769" s="167"/>
      <c r="G769" s="167">
        <f>SUMIF(AG770:AG782,"&lt;&gt;NOR",G770:G782)</f>
        <v>0</v>
      </c>
      <c r="H769" s="167"/>
      <c r="I769" s="167">
        <f>SUM(I770:I782)</f>
        <v>0</v>
      </c>
      <c r="J769" s="167"/>
      <c r="K769" s="167">
        <f>SUM(K770:K782)</f>
        <v>0</v>
      </c>
      <c r="L769" s="167"/>
      <c r="M769" s="167">
        <f>SUM(M770:M782)</f>
        <v>0</v>
      </c>
      <c r="N769" s="167"/>
      <c r="O769" s="167">
        <f>SUM(O770:O782)</f>
        <v>0.13</v>
      </c>
      <c r="P769" s="167"/>
      <c r="Q769" s="167">
        <f>SUM(Q770:Q782)</f>
        <v>0</v>
      </c>
      <c r="R769" s="167"/>
      <c r="S769" s="167"/>
      <c r="T769" s="168"/>
      <c r="U769" s="162"/>
      <c r="V769" s="162">
        <f>SUM(V770:V782)</f>
        <v>67.38</v>
      </c>
      <c r="W769" s="162"/>
      <c r="AG769" t="s">
        <v>212</v>
      </c>
    </row>
    <row r="770" spans="1:60" ht="22.5" outlineLevel="1" x14ac:dyDescent="0.2">
      <c r="A770" s="169">
        <v>199</v>
      </c>
      <c r="B770" s="170" t="s">
        <v>1081</v>
      </c>
      <c r="C770" s="186" t="s">
        <v>1082</v>
      </c>
      <c r="D770" s="171" t="s">
        <v>285</v>
      </c>
      <c r="E770" s="172">
        <v>371.7</v>
      </c>
      <c r="F770" s="173"/>
      <c r="G770" s="174">
        <f>ROUND(E770*F770,2)</f>
        <v>0</v>
      </c>
      <c r="H770" s="173"/>
      <c r="I770" s="174">
        <f>ROUND(E770*H770,2)</f>
        <v>0</v>
      </c>
      <c r="J770" s="173"/>
      <c r="K770" s="174">
        <f>ROUND(E770*J770,2)</f>
        <v>0</v>
      </c>
      <c r="L770" s="174">
        <v>21</v>
      </c>
      <c r="M770" s="174">
        <f>G770*(1+L770/100)</f>
        <v>0</v>
      </c>
      <c r="N770" s="174">
        <v>0</v>
      </c>
      <c r="O770" s="174">
        <f>ROUND(E770*N770,2)</f>
        <v>0</v>
      </c>
      <c r="P770" s="174">
        <v>0</v>
      </c>
      <c r="Q770" s="174">
        <f>ROUND(E770*P770,2)</f>
        <v>0</v>
      </c>
      <c r="R770" s="174"/>
      <c r="S770" s="174" t="s">
        <v>240</v>
      </c>
      <c r="T770" s="175" t="s">
        <v>218</v>
      </c>
      <c r="U770" s="160">
        <v>0</v>
      </c>
      <c r="V770" s="160">
        <f>ROUND(E770*U770,2)</f>
        <v>0</v>
      </c>
      <c r="W770" s="160"/>
      <c r="X770" s="150"/>
      <c r="Y770" s="150"/>
      <c r="Z770" s="150"/>
      <c r="AA770" s="150"/>
      <c r="AB770" s="150"/>
      <c r="AC770" s="150"/>
      <c r="AD770" s="150"/>
      <c r="AE770" s="150"/>
      <c r="AF770" s="150"/>
      <c r="AG770" s="150" t="s">
        <v>279</v>
      </c>
      <c r="AH770" s="150"/>
      <c r="AI770" s="150"/>
      <c r="AJ770" s="150"/>
      <c r="AK770" s="150"/>
      <c r="AL770" s="150"/>
      <c r="AM770" s="150"/>
      <c r="AN770" s="150"/>
      <c r="AO770" s="150"/>
      <c r="AP770" s="150"/>
      <c r="AQ770" s="150"/>
      <c r="AR770" s="150"/>
      <c r="AS770" s="150"/>
      <c r="AT770" s="150"/>
      <c r="AU770" s="150"/>
      <c r="AV770" s="150"/>
      <c r="AW770" s="150"/>
      <c r="AX770" s="150"/>
      <c r="AY770" s="150"/>
      <c r="AZ770" s="150"/>
      <c r="BA770" s="150"/>
      <c r="BB770" s="150"/>
      <c r="BC770" s="150"/>
      <c r="BD770" s="150"/>
      <c r="BE770" s="150"/>
      <c r="BF770" s="150"/>
      <c r="BG770" s="150"/>
      <c r="BH770" s="150"/>
    </row>
    <row r="771" spans="1:60" outlineLevel="1" x14ac:dyDescent="0.2">
      <c r="A771" s="157"/>
      <c r="B771" s="158"/>
      <c r="C771" s="201" t="s">
        <v>845</v>
      </c>
      <c r="D771" s="190"/>
      <c r="E771" s="191">
        <v>371.7</v>
      </c>
      <c r="F771" s="160"/>
      <c r="G771" s="160"/>
      <c r="H771" s="160"/>
      <c r="I771" s="160"/>
      <c r="J771" s="160"/>
      <c r="K771" s="160"/>
      <c r="L771" s="160"/>
      <c r="M771" s="160"/>
      <c r="N771" s="160"/>
      <c r="O771" s="160"/>
      <c r="P771" s="160"/>
      <c r="Q771" s="160"/>
      <c r="R771" s="160"/>
      <c r="S771" s="160"/>
      <c r="T771" s="160"/>
      <c r="U771" s="160"/>
      <c r="V771" s="160"/>
      <c r="W771" s="160"/>
      <c r="X771" s="150"/>
      <c r="Y771" s="150"/>
      <c r="Z771" s="150"/>
      <c r="AA771" s="150"/>
      <c r="AB771" s="150"/>
      <c r="AC771" s="150"/>
      <c r="AD771" s="150"/>
      <c r="AE771" s="150"/>
      <c r="AF771" s="150"/>
      <c r="AG771" s="150" t="s">
        <v>264</v>
      </c>
      <c r="AH771" s="150">
        <v>0</v>
      </c>
      <c r="AI771" s="150"/>
      <c r="AJ771" s="150"/>
      <c r="AK771" s="150"/>
      <c r="AL771" s="150"/>
      <c r="AM771" s="150"/>
      <c r="AN771" s="150"/>
      <c r="AO771" s="150"/>
      <c r="AP771" s="150"/>
      <c r="AQ771" s="150"/>
      <c r="AR771" s="150"/>
      <c r="AS771" s="150"/>
      <c r="AT771" s="150"/>
      <c r="AU771" s="150"/>
      <c r="AV771" s="150"/>
      <c r="AW771" s="150"/>
      <c r="AX771" s="150"/>
      <c r="AY771" s="150"/>
      <c r="AZ771" s="150"/>
      <c r="BA771" s="150"/>
      <c r="BB771" s="150"/>
      <c r="BC771" s="150"/>
      <c r="BD771" s="150"/>
      <c r="BE771" s="150"/>
      <c r="BF771" s="150"/>
      <c r="BG771" s="150"/>
      <c r="BH771" s="150"/>
    </row>
    <row r="772" spans="1:60" ht="22.5" outlineLevel="1" x14ac:dyDescent="0.2">
      <c r="A772" s="169">
        <v>200</v>
      </c>
      <c r="B772" s="170" t="s">
        <v>1083</v>
      </c>
      <c r="C772" s="186" t="s">
        <v>1084</v>
      </c>
      <c r="D772" s="171" t="s">
        <v>285</v>
      </c>
      <c r="E772" s="172">
        <v>66.7</v>
      </c>
      <c r="F772" s="173"/>
      <c r="G772" s="174">
        <f>ROUND(E772*F772,2)</f>
        <v>0</v>
      </c>
      <c r="H772" s="173"/>
      <c r="I772" s="174">
        <f>ROUND(E772*H772,2)</f>
        <v>0</v>
      </c>
      <c r="J772" s="173"/>
      <c r="K772" s="174">
        <f>ROUND(E772*J772,2)</f>
        <v>0</v>
      </c>
      <c r="L772" s="174">
        <v>21</v>
      </c>
      <c r="M772" s="174">
        <f>G772*(1+L772/100)</f>
        <v>0</v>
      </c>
      <c r="N772" s="174">
        <v>0</v>
      </c>
      <c r="O772" s="174">
        <f>ROUND(E772*N772,2)</f>
        <v>0</v>
      </c>
      <c r="P772" s="174">
        <v>0</v>
      </c>
      <c r="Q772" s="174">
        <f>ROUND(E772*P772,2)</f>
        <v>0</v>
      </c>
      <c r="R772" s="174"/>
      <c r="S772" s="174" t="s">
        <v>240</v>
      </c>
      <c r="T772" s="175" t="s">
        <v>218</v>
      </c>
      <c r="U772" s="160">
        <v>0</v>
      </c>
      <c r="V772" s="160">
        <f>ROUND(E772*U772,2)</f>
        <v>0</v>
      </c>
      <c r="W772" s="160"/>
      <c r="X772" s="150"/>
      <c r="Y772" s="150"/>
      <c r="Z772" s="150"/>
      <c r="AA772" s="150"/>
      <c r="AB772" s="150"/>
      <c r="AC772" s="150"/>
      <c r="AD772" s="150"/>
      <c r="AE772" s="150"/>
      <c r="AF772" s="150"/>
      <c r="AG772" s="150" t="s">
        <v>279</v>
      </c>
      <c r="AH772" s="150"/>
      <c r="AI772" s="150"/>
      <c r="AJ772" s="150"/>
      <c r="AK772" s="150"/>
      <c r="AL772" s="150"/>
      <c r="AM772" s="150"/>
      <c r="AN772" s="150"/>
      <c r="AO772" s="150"/>
      <c r="AP772" s="150"/>
      <c r="AQ772" s="150"/>
      <c r="AR772" s="150"/>
      <c r="AS772" s="150"/>
      <c r="AT772" s="150"/>
      <c r="AU772" s="150"/>
      <c r="AV772" s="150"/>
      <c r="AW772" s="150"/>
      <c r="AX772" s="150"/>
      <c r="AY772" s="150"/>
      <c r="AZ772" s="150"/>
      <c r="BA772" s="150"/>
      <c r="BB772" s="150"/>
      <c r="BC772" s="150"/>
      <c r="BD772" s="150"/>
      <c r="BE772" s="150"/>
      <c r="BF772" s="150"/>
      <c r="BG772" s="150"/>
      <c r="BH772" s="150"/>
    </row>
    <row r="773" spans="1:60" outlineLevel="1" x14ac:dyDescent="0.2">
      <c r="A773" s="157"/>
      <c r="B773" s="158"/>
      <c r="C773" s="201" t="s">
        <v>1085</v>
      </c>
      <c r="D773" s="190"/>
      <c r="E773" s="191">
        <v>66.7</v>
      </c>
      <c r="F773" s="160"/>
      <c r="G773" s="160"/>
      <c r="H773" s="160"/>
      <c r="I773" s="160"/>
      <c r="J773" s="160"/>
      <c r="K773" s="160"/>
      <c r="L773" s="160"/>
      <c r="M773" s="160"/>
      <c r="N773" s="160"/>
      <c r="O773" s="160"/>
      <c r="P773" s="160"/>
      <c r="Q773" s="160"/>
      <c r="R773" s="160"/>
      <c r="S773" s="160"/>
      <c r="T773" s="160"/>
      <c r="U773" s="160"/>
      <c r="V773" s="160"/>
      <c r="W773" s="160"/>
      <c r="X773" s="150"/>
      <c r="Y773" s="150"/>
      <c r="Z773" s="150"/>
      <c r="AA773" s="150"/>
      <c r="AB773" s="150"/>
      <c r="AC773" s="150"/>
      <c r="AD773" s="150"/>
      <c r="AE773" s="150"/>
      <c r="AF773" s="150"/>
      <c r="AG773" s="150" t="s">
        <v>264</v>
      </c>
      <c r="AH773" s="150">
        <v>0</v>
      </c>
      <c r="AI773" s="150"/>
      <c r="AJ773" s="150"/>
      <c r="AK773" s="150"/>
      <c r="AL773" s="150"/>
      <c r="AM773" s="150"/>
      <c r="AN773" s="150"/>
      <c r="AO773" s="150"/>
      <c r="AP773" s="150"/>
      <c r="AQ773" s="150"/>
      <c r="AR773" s="150"/>
      <c r="AS773" s="150"/>
      <c r="AT773" s="150"/>
      <c r="AU773" s="150"/>
      <c r="AV773" s="150"/>
      <c r="AW773" s="150"/>
      <c r="AX773" s="150"/>
      <c r="AY773" s="150"/>
      <c r="AZ773" s="150"/>
      <c r="BA773" s="150"/>
      <c r="BB773" s="150"/>
      <c r="BC773" s="150"/>
      <c r="BD773" s="150"/>
      <c r="BE773" s="150"/>
      <c r="BF773" s="150"/>
      <c r="BG773" s="150"/>
      <c r="BH773" s="150"/>
    </row>
    <row r="774" spans="1:60" ht="22.5" outlineLevel="1" x14ac:dyDescent="0.2">
      <c r="A774" s="176">
        <v>201</v>
      </c>
      <c r="B774" s="177" t="s">
        <v>1086</v>
      </c>
      <c r="C774" s="185" t="s">
        <v>1087</v>
      </c>
      <c r="D774" s="178" t="s">
        <v>285</v>
      </c>
      <c r="E774" s="179">
        <v>371.7</v>
      </c>
      <c r="F774" s="180"/>
      <c r="G774" s="181">
        <f>ROUND(E774*F774,2)</f>
        <v>0</v>
      </c>
      <c r="H774" s="180"/>
      <c r="I774" s="181">
        <f>ROUND(E774*H774,2)</f>
        <v>0</v>
      </c>
      <c r="J774" s="180"/>
      <c r="K774" s="181">
        <f>ROUND(E774*J774,2)</f>
        <v>0</v>
      </c>
      <c r="L774" s="181">
        <v>21</v>
      </c>
      <c r="M774" s="181">
        <f>G774*(1+L774/100)</f>
        <v>0</v>
      </c>
      <c r="N774" s="181">
        <v>0</v>
      </c>
      <c r="O774" s="181">
        <f>ROUND(E774*N774,2)</f>
        <v>0</v>
      </c>
      <c r="P774" s="181">
        <v>0</v>
      </c>
      <c r="Q774" s="181">
        <f>ROUND(E774*P774,2)</f>
        <v>0</v>
      </c>
      <c r="R774" s="181"/>
      <c r="S774" s="181" t="s">
        <v>240</v>
      </c>
      <c r="T774" s="182" t="s">
        <v>218</v>
      </c>
      <c r="U774" s="160">
        <v>0</v>
      </c>
      <c r="V774" s="160">
        <f>ROUND(E774*U774,2)</f>
        <v>0</v>
      </c>
      <c r="W774" s="160"/>
      <c r="X774" s="150"/>
      <c r="Y774" s="150"/>
      <c r="Z774" s="150"/>
      <c r="AA774" s="150"/>
      <c r="AB774" s="150"/>
      <c r="AC774" s="150"/>
      <c r="AD774" s="150"/>
      <c r="AE774" s="150"/>
      <c r="AF774" s="150"/>
      <c r="AG774" s="150" t="s">
        <v>279</v>
      </c>
      <c r="AH774" s="150"/>
      <c r="AI774" s="150"/>
      <c r="AJ774" s="150"/>
      <c r="AK774" s="150"/>
      <c r="AL774" s="150"/>
      <c r="AM774" s="150"/>
      <c r="AN774" s="150"/>
      <c r="AO774" s="150"/>
      <c r="AP774" s="150"/>
      <c r="AQ774" s="150"/>
      <c r="AR774" s="150"/>
      <c r="AS774" s="150"/>
      <c r="AT774" s="150"/>
      <c r="AU774" s="150"/>
      <c r="AV774" s="150"/>
      <c r="AW774" s="150"/>
      <c r="AX774" s="150"/>
      <c r="AY774" s="150"/>
      <c r="AZ774" s="150"/>
      <c r="BA774" s="150"/>
      <c r="BB774" s="150"/>
      <c r="BC774" s="150"/>
      <c r="BD774" s="150"/>
      <c r="BE774" s="150"/>
      <c r="BF774" s="150"/>
      <c r="BG774" s="150"/>
      <c r="BH774" s="150"/>
    </row>
    <row r="775" spans="1:60" ht="22.5" outlineLevel="1" x14ac:dyDescent="0.2">
      <c r="A775" s="176">
        <v>202</v>
      </c>
      <c r="B775" s="177" t="s">
        <v>1088</v>
      </c>
      <c r="C775" s="185" t="s">
        <v>1089</v>
      </c>
      <c r="D775" s="178" t="s">
        <v>285</v>
      </c>
      <c r="E775" s="179">
        <v>371.7</v>
      </c>
      <c r="F775" s="180"/>
      <c r="G775" s="181">
        <f>ROUND(E775*F775,2)</f>
        <v>0</v>
      </c>
      <c r="H775" s="180"/>
      <c r="I775" s="181">
        <f>ROUND(E775*H775,2)</f>
        <v>0</v>
      </c>
      <c r="J775" s="180"/>
      <c r="K775" s="181">
        <f>ROUND(E775*J775,2)</f>
        <v>0</v>
      </c>
      <c r="L775" s="181">
        <v>21</v>
      </c>
      <c r="M775" s="181">
        <f>G775*(1+L775/100)</f>
        <v>0</v>
      </c>
      <c r="N775" s="181">
        <v>0</v>
      </c>
      <c r="O775" s="181">
        <f>ROUND(E775*N775,2)</f>
        <v>0</v>
      </c>
      <c r="P775" s="181">
        <v>0</v>
      </c>
      <c r="Q775" s="181">
        <f>ROUND(E775*P775,2)</f>
        <v>0</v>
      </c>
      <c r="R775" s="181"/>
      <c r="S775" s="181" t="s">
        <v>240</v>
      </c>
      <c r="T775" s="182" t="s">
        <v>218</v>
      </c>
      <c r="U775" s="160">
        <v>0</v>
      </c>
      <c r="V775" s="160">
        <f>ROUND(E775*U775,2)</f>
        <v>0</v>
      </c>
      <c r="W775" s="160"/>
      <c r="X775" s="150"/>
      <c r="Y775" s="150"/>
      <c r="Z775" s="150"/>
      <c r="AA775" s="150"/>
      <c r="AB775" s="150"/>
      <c r="AC775" s="150"/>
      <c r="AD775" s="150"/>
      <c r="AE775" s="150"/>
      <c r="AF775" s="150"/>
      <c r="AG775" s="150" t="s">
        <v>279</v>
      </c>
      <c r="AH775" s="150"/>
      <c r="AI775" s="150"/>
      <c r="AJ775" s="150"/>
      <c r="AK775" s="150"/>
      <c r="AL775" s="150"/>
      <c r="AM775" s="150"/>
      <c r="AN775" s="150"/>
      <c r="AO775" s="150"/>
      <c r="AP775" s="150"/>
      <c r="AQ775" s="150"/>
      <c r="AR775" s="150"/>
      <c r="AS775" s="150"/>
      <c r="AT775" s="150"/>
      <c r="AU775" s="150"/>
      <c r="AV775" s="150"/>
      <c r="AW775" s="150"/>
      <c r="AX775" s="150"/>
      <c r="AY775" s="150"/>
      <c r="AZ775" s="150"/>
      <c r="BA775" s="150"/>
      <c r="BB775" s="150"/>
      <c r="BC775" s="150"/>
      <c r="BD775" s="150"/>
      <c r="BE775" s="150"/>
      <c r="BF775" s="150"/>
      <c r="BG775" s="150"/>
      <c r="BH775" s="150"/>
    </row>
    <row r="776" spans="1:60" ht="22.5" outlineLevel="1" x14ac:dyDescent="0.2">
      <c r="A776" s="176">
        <v>203</v>
      </c>
      <c r="B776" s="177" t="s">
        <v>1090</v>
      </c>
      <c r="C776" s="185" t="s">
        <v>1091</v>
      </c>
      <c r="D776" s="178" t="s">
        <v>285</v>
      </c>
      <c r="E776" s="179">
        <v>66.7</v>
      </c>
      <c r="F776" s="180"/>
      <c r="G776" s="181">
        <f>ROUND(E776*F776,2)</f>
        <v>0</v>
      </c>
      <c r="H776" s="180"/>
      <c r="I776" s="181">
        <f>ROUND(E776*H776,2)</f>
        <v>0</v>
      </c>
      <c r="J776" s="180"/>
      <c r="K776" s="181">
        <f>ROUND(E776*J776,2)</f>
        <v>0</v>
      </c>
      <c r="L776" s="181">
        <v>21</v>
      </c>
      <c r="M776" s="181">
        <f>G776*(1+L776/100)</f>
        <v>0</v>
      </c>
      <c r="N776" s="181">
        <v>0</v>
      </c>
      <c r="O776" s="181">
        <f>ROUND(E776*N776,2)</f>
        <v>0</v>
      </c>
      <c r="P776" s="181">
        <v>0</v>
      </c>
      <c r="Q776" s="181">
        <f>ROUND(E776*P776,2)</f>
        <v>0</v>
      </c>
      <c r="R776" s="181"/>
      <c r="S776" s="181" t="s">
        <v>240</v>
      </c>
      <c r="T776" s="182" t="s">
        <v>218</v>
      </c>
      <c r="U776" s="160">
        <v>0</v>
      </c>
      <c r="V776" s="160">
        <f>ROUND(E776*U776,2)</f>
        <v>0</v>
      </c>
      <c r="W776" s="160"/>
      <c r="X776" s="150"/>
      <c r="Y776" s="150"/>
      <c r="Z776" s="150"/>
      <c r="AA776" s="150"/>
      <c r="AB776" s="150"/>
      <c r="AC776" s="150"/>
      <c r="AD776" s="150"/>
      <c r="AE776" s="150"/>
      <c r="AF776" s="150"/>
      <c r="AG776" s="150" t="s">
        <v>279</v>
      </c>
      <c r="AH776" s="150"/>
      <c r="AI776" s="150"/>
      <c r="AJ776" s="150"/>
      <c r="AK776" s="150"/>
      <c r="AL776" s="150"/>
      <c r="AM776" s="150"/>
      <c r="AN776" s="150"/>
      <c r="AO776" s="150"/>
      <c r="AP776" s="150"/>
      <c r="AQ776" s="150"/>
      <c r="AR776" s="150"/>
      <c r="AS776" s="150"/>
      <c r="AT776" s="150"/>
      <c r="AU776" s="150"/>
      <c r="AV776" s="150"/>
      <c r="AW776" s="150"/>
      <c r="AX776" s="150"/>
      <c r="AY776" s="150"/>
      <c r="AZ776" s="150"/>
      <c r="BA776" s="150"/>
      <c r="BB776" s="150"/>
      <c r="BC776" s="150"/>
      <c r="BD776" s="150"/>
      <c r="BE776" s="150"/>
      <c r="BF776" s="150"/>
      <c r="BG776" s="150"/>
      <c r="BH776" s="150"/>
    </row>
    <row r="777" spans="1:60" ht="22.5" outlineLevel="1" x14ac:dyDescent="0.2">
      <c r="A777" s="176">
        <v>204</v>
      </c>
      <c r="B777" s="177" t="s">
        <v>1092</v>
      </c>
      <c r="C777" s="185" t="s">
        <v>1093</v>
      </c>
      <c r="D777" s="178" t="s">
        <v>285</v>
      </c>
      <c r="E777" s="179">
        <v>66.7</v>
      </c>
      <c r="F777" s="180"/>
      <c r="G777" s="181">
        <f>ROUND(E777*F777,2)</f>
        <v>0</v>
      </c>
      <c r="H777" s="180"/>
      <c r="I777" s="181">
        <f>ROUND(E777*H777,2)</f>
        <v>0</v>
      </c>
      <c r="J777" s="180"/>
      <c r="K777" s="181">
        <f>ROUND(E777*J777,2)</f>
        <v>0</v>
      </c>
      <c r="L777" s="181">
        <v>21</v>
      </c>
      <c r="M777" s="181">
        <f>G777*(1+L777/100)</f>
        <v>0</v>
      </c>
      <c r="N777" s="181">
        <v>0</v>
      </c>
      <c r="O777" s="181">
        <f>ROUND(E777*N777,2)</f>
        <v>0</v>
      </c>
      <c r="P777" s="181">
        <v>0</v>
      </c>
      <c r="Q777" s="181">
        <f>ROUND(E777*P777,2)</f>
        <v>0</v>
      </c>
      <c r="R777" s="181"/>
      <c r="S777" s="181" t="s">
        <v>240</v>
      </c>
      <c r="T777" s="182" t="s">
        <v>218</v>
      </c>
      <c r="U777" s="160">
        <v>0</v>
      </c>
      <c r="V777" s="160">
        <f>ROUND(E777*U777,2)</f>
        <v>0</v>
      </c>
      <c r="W777" s="160"/>
      <c r="X777" s="150"/>
      <c r="Y777" s="150"/>
      <c r="Z777" s="150"/>
      <c r="AA777" s="150"/>
      <c r="AB777" s="150"/>
      <c r="AC777" s="150"/>
      <c r="AD777" s="150"/>
      <c r="AE777" s="150"/>
      <c r="AF777" s="150"/>
      <c r="AG777" s="150" t="s">
        <v>279</v>
      </c>
      <c r="AH777" s="150"/>
      <c r="AI777" s="150"/>
      <c r="AJ777" s="150"/>
      <c r="AK777" s="150"/>
      <c r="AL777" s="150"/>
      <c r="AM777" s="150"/>
      <c r="AN777" s="150"/>
      <c r="AO777" s="150"/>
      <c r="AP777" s="150"/>
      <c r="AQ777" s="150"/>
      <c r="AR777" s="150"/>
      <c r="AS777" s="150"/>
      <c r="AT777" s="150"/>
      <c r="AU777" s="150"/>
      <c r="AV777" s="150"/>
      <c r="AW777" s="150"/>
      <c r="AX777" s="150"/>
      <c r="AY777" s="150"/>
      <c r="AZ777" s="150"/>
      <c r="BA777" s="150"/>
      <c r="BB777" s="150"/>
      <c r="BC777" s="150"/>
      <c r="BD777" s="150"/>
      <c r="BE777" s="150"/>
      <c r="BF777" s="150"/>
      <c r="BG777" s="150"/>
      <c r="BH777" s="150"/>
    </row>
    <row r="778" spans="1:60" outlineLevel="1" x14ac:dyDescent="0.2">
      <c r="A778" s="169">
        <v>205</v>
      </c>
      <c r="B778" s="170" t="s">
        <v>1094</v>
      </c>
      <c r="C778" s="186" t="s">
        <v>1095</v>
      </c>
      <c r="D778" s="171" t="s">
        <v>285</v>
      </c>
      <c r="E778" s="172">
        <v>343.45</v>
      </c>
      <c r="F778" s="173"/>
      <c r="G778" s="174">
        <f>ROUND(E778*F778,2)</f>
        <v>0</v>
      </c>
      <c r="H778" s="173"/>
      <c r="I778" s="174">
        <f>ROUND(E778*H778,2)</f>
        <v>0</v>
      </c>
      <c r="J778" s="173"/>
      <c r="K778" s="174">
        <f>ROUND(E778*J778,2)</f>
        <v>0</v>
      </c>
      <c r="L778" s="174">
        <v>21</v>
      </c>
      <c r="M778" s="174">
        <f>G778*(1+L778/100)</f>
        <v>0</v>
      </c>
      <c r="N778" s="174">
        <v>1.7000000000000001E-4</v>
      </c>
      <c r="O778" s="174">
        <f>ROUND(E778*N778,2)</f>
        <v>0.06</v>
      </c>
      <c r="P778" s="174">
        <v>0</v>
      </c>
      <c r="Q778" s="174">
        <f>ROUND(E778*P778,2)</f>
        <v>0</v>
      </c>
      <c r="R778" s="174"/>
      <c r="S778" s="174" t="s">
        <v>217</v>
      </c>
      <c r="T778" s="175" t="s">
        <v>292</v>
      </c>
      <c r="U778" s="160">
        <v>0.16</v>
      </c>
      <c r="V778" s="160">
        <f>ROUND(E778*U778,2)</f>
        <v>54.95</v>
      </c>
      <c r="W778" s="160"/>
      <c r="X778" s="150"/>
      <c r="Y778" s="150"/>
      <c r="Z778" s="150"/>
      <c r="AA778" s="150"/>
      <c r="AB778" s="150"/>
      <c r="AC778" s="150"/>
      <c r="AD778" s="150"/>
      <c r="AE778" s="150"/>
      <c r="AF778" s="150"/>
      <c r="AG778" s="150" t="s">
        <v>279</v>
      </c>
      <c r="AH778" s="150"/>
      <c r="AI778" s="150"/>
      <c r="AJ778" s="150"/>
      <c r="AK778" s="150"/>
      <c r="AL778" s="150"/>
      <c r="AM778" s="150"/>
      <c r="AN778" s="150"/>
      <c r="AO778" s="150"/>
      <c r="AP778" s="150"/>
      <c r="AQ778" s="150"/>
      <c r="AR778" s="150"/>
      <c r="AS778" s="150"/>
      <c r="AT778" s="150"/>
      <c r="AU778" s="150"/>
      <c r="AV778" s="150"/>
      <c r="AW778" s="150"/>
      <c r="AX778" s="150"/>
      <c r="AY778" s="150"/>
      <c r="AZ778" s="150"/>
      <c r="BA778" s="150"/>
      <c r="BB778" s="150"/>
      <c r="BC778" s="150"/>
      <c r="BD778" s="150"/>
      <c r="BE778" s="150"/>
      <c r="BF778" s="150"/>
      <c r="BG778" s="150"/>
      <c r="BH778" s="150"/>
    </row>
    <row r="779" spans="1:60" outlineLevel="1" x14ac:dyDescent="0.2">
      <c r="A779" s="157"/>
      <c r="B779" s="158"/>
      <c r="C779" s="201" t="s">
        <v>1096</v>
      </c>
      <c r="D779" s="190"/>
      <c r="E779" s="191">
        <v>343.45</v>
      </c>
      <c r="F779" s="160"/>
      <c r="G779" s="160"/>
      <c r="H779" s="160"/>
      <c r="I779" s="160"/>
      <c r="J779" s="160"/>
      <c r="K779" s="160"/>
      <c r="L779" s="160"/>
      <c r="M779" s="160"/>
      <c r="N779" s="160"/>
      <c r="O779" s="160"/>
      <c r="P779" s="160"/>
      <c r="Q779" s="160"/>
      <c r="R779" s="160"/>
      <c r="S779" s="160"/>
      <c r="T779" s="160"/>
      <c r="U779" s="160"/>
      <c r="V779" s="160"/>
      <c r="W779" s="160"/>
      <c r="X779" s="150"/>
      <c r="Y779" s="150"/>
      <c r="Z779" s="150"/>
      <c r="AA779" s="150"/>
      <c r="AB779" s="150"/>
      <c r="AC779" s="150"/>
      <c r="AD779" s="150"/>
      <c r="AE779" s="150"/>
      <c r="AF779" s="150"/>
      <c r="AG779" s="150" t="s">
        <v>264</v>
      </c>
      <c r="AH779" s="150">
        <v>0</v>
      </c>
      <c r="AI779" s="150"/>
      <c r="AJ779" s="150"/>
      <c r="AK779" s="150"/>
      <c r="AL779" s="150"/>
      <c r="AM779" s="150"/>
      <c r="AN779" s="150"/>
      <c r="AO779" s="150"/>
      <c r="AP779" s="150"/>
      <c r="AQ779" s="150"/>
      <c r="AR779" s="150"/>
      <c r="AS779" s="150"/>
      <c r="AT779" s="150"/>
      <c r="AU779" s="150"/>
      <c r="AV779" s="150"/>
      <c r="AW779" s="150"/>
      <c r="AX779" s="150"/>
      <c r="AY779" s="150"/>
      <c r="AZ779" s="150"/>
      <c r="BA779" s="150"/>
      <c r="BB779" s="150"/>
      <c r="BC779" s="150"/>
      <c r="BD779" s="150"/>
      <c r="BE779" s="150"/>
      <c r="BF779" s="150"/>
      <c r="BG779" s="150"/>
      <c r="BH779" s="150"/>
    </row>
    <row r="780" spans="1:60" ht="22.5" outlineLevel="1" x14ac:dyDescent="0.2">
      <c r="A780" s="169">
        <v>206</v>
      </c>
      <c r="B780" s="170" t="s">
        <v>1097</v>
      </c>
      <c r="C780" s="186" t="s">
        <v>1098</v>
      </c>
      <c r="D780" s="171" t="s">
        <v>291</v>
      </c>
      <c r="E780" s="172">
        <v>124.27500000000001</v>
      </c>
      <c r="F780" s="173"/>
      <c r="G780" s="174">
        <f>ROUND(E780*F780,2)</f>
        <v>0</v>
      </c>
      <c r="H780" s="173"/>
      <c r="I780" s="174">
        <f>ROUND(E780*H780,2)</f>
        <v>0</v>
      </c>
      <c r="J780" s="173"/>
      <c r="K780" s="174">
        <f>ROUND(E780*J780,2)</f>
        <v>0</v>
      </c>
      <c r="L780" s="174">
        <v>21</v>
      </c>
      <c r="M780" s="174">
        <f>G780*(1+L780/100)</f>
        <v>0</v>
      </c>
      <c r="N780" s="174">
        <v>5.2999999999999998E-4</v>
      </c>
      <c r="O780" s="174">
        <f>ROUND(E780*N780,2)</f>
        <v>7.0000000000000007E-2</v>
      </c>
      <c r="P780" s="174">
        <v>0</v>
      </c>
      <c r="Q780" s="174">
        <f>ROUND(E780*P780,2)</f>
        <v>0</v>
      </c>
      <c r="R780" s="174"/>
      <c r="S780" s="174" t="s">
        <v>217</v>
      </c>
      <c r="T780" s="175" t="s">
        <v>292</v>
      </c>
      <c r="U780" s="160">
        <v>0.1</v>
      </c>
      <c r="V780" s="160">
        <f>ROUND(E780*U780,2)</f>
        <v>12.43</v>
      </c>
      <c r="W780" s="160"/>
      <c r="X780" s="150"/>
      <c r="Y780" s="150"/>
      <c r="Z780" s="150"/>
      <c r="AA780" s="150"/>
      <c r="AB780" s="150"/>
      <c r="AC780" s="150"/>
      <c r="AD780" s="150"/>
      <c r="AE780" s="150"/>
      <c r="AF780" s="150"/>
      <c r="AG780" s="150" t="s">
        <v>279</v>
      </c>
      <c r="AH780" s="150"/>
      <c r="AI780" s="150"/>
      <c r="AJ780" s="150"/>
      <c r="AK780" s="150"/>
      <c r="AL780" s="150"/>
      <c r="AM780" s="150"/>
      <c r="AN780" s="150"/>
      <c r="AO780" s="150"/>
      <c r="AP780" s="150"/>
      <c r="AQ780" s="150"/>
      <c r="AR780" s="150"/>
      <c r="AS780" s="150"/>
      <c r="AT780" s="150"/>
      <c r="AU780" s="150"/>
      <c r="AV780" s="150"/>
      <c r="AW780" s="150"/>
      <c r="AX780" s="150"/>
      <c r="AY780" s="150"/>
      <c r="AZ780" s="150"/>
      <c r="BA780" s="150"/>
      <c r="BB780" s="150"/>
      <c r="BC780" s="150"/>
      <c r="BD780" s="150"/>
      <c r="BE780" s="150"/>
      <c r="BF780" s="150"/>
      <c r="BG780" s="150"/>
      <c r="BH780" s="150"/>
    </row>
    <row r="781" spans="1:60" outlineLevel="1" x14ac:dyDescent="0.2">
      <c r="A781" s="157"/>
      <c r="B781" s="158"/>
      <c r="C781" s="201" t="s">
        <v>1099</v>
      </c>
      <c r="D781" s="190"/>
      <c r="E781" s="191">
        <v>124.27500000000001</v>
      </c>
      <c r="F781" s="160"/>
      <c r="G781" s="160"/>
      <c r="H781" s="160"/>
      <c r="I781" s="160"/>
      <c r="J781" s="160"/>
      <c r="K781" s="160"/>
      <c r="L781" s="160"/>
      <c r="M781" s="160"/>
      <c r="N781" s="160"/>
      <c r="O781" s="160"/>
      <c r="P781" s="160"/>
      <c r="Q781" s="160"/>
      <c r="R781" s="160"/>
      <c r="S781" s="160"/>
      <c r="T781" s="160"/>
      <c r="U781" s="160"/>
      <c r="V781" s="160"/>
      <c r="W781" s="160"/>
      <c r="X781" s="150"/>
      <c r="Y781" s="150"/>
      <c r="Z781" s="150"/>
      <c r="AA781" s="150"/>
      <c r="AB781" s="150"/>
      <c r="AC781" s="150"/>
      <c r="AD781" s="150"/>
      <c r="AE781" s="150"/>
      <c r="AF781" s="150"/>
      <c r="AG781" s="150" t="s">
        <v>264</v>
      </c>
      <c r="AH781" s="150">
        <v>0</v>
      </c>
      <c r="AI781" s="150"/>
      <c r="AJ781" s="150"/>
      <c r="AK781" s="150"/>
      <c r="AL781" s="150"/>
      <c r="AM781" s="150"/>
      <c r="AN781" s="150"/>
      <c r="AO781" s="150"/>
      <c r="AP781" s="150"/>
      <c r="AQ781" s="150"/>
      <c r="AR781" s="150"/>
      <c r="AS781" s="150"/>
      <c r="AT781" s="150"/>
      <c r="AU781" s="150"/>
      <c r="AV781" s="150"/>
      <c r="AW781" s="150"/>
      <c r="AX781" s="150"/>
      <c r="AY781" s="150"/>
      <c r="AZ781" s="150"/>
      <c r="BA781" s="150"/>
      <c r="BB781" s="150"/>
      <c r="BC781" s="150"/>
      <c r="BD781" s="150"/>
      <c r="BE781" s="150"/>
      <c r="BF781" s="150"/>
      <c r="BG781" s="150"/>
      <c r="BH781" s="150"/>
    </row>
    <row r="782" spans="1:60" outlineLevel="1" x14ac:dyDescent="0.2">
      <c r="A782" s="176">
        <v>207</v>
      </c>
      <c r="B782" s="177" t="s">
        <v>1100</v>
      </c>
      <c r="C782" s="185" t="s">
        <v>1101</v>
      </c>
      <c r="D782" s="178" t="s">
        <v>363</v>
      </c>
      <c r="E782" s="179">
        <v>1.4699</v>
      </c>
      <c r="F782" s="180"/>
      <c r="G782" s="181">
        <f>ROUND(E782*F782,2)</f>
        <v>0</v>
      </c>
      <c r="H782" s="180"/>
      <c r="I782" s="181">
        <f>ROUND(E782*H782,2)</f>
        <v>0</v>
      </c>
      <c r="J782" s="180"/>
      <c r="K782" s="181">
        <f>ROUND(E782*J782,2)</f>
        <v>0</v>
      </c>
      <c r="L782" s="181">
        <v>21</v>
      </c>
      <c r="M782" s="181">
        <f>G782*(1+L782/100)</f>
        <v>0</v>
      </c>
      <c r="N782" s="181">
        <v>0</v>
      </c>
      <c r="O782" s="181">
        <f>ROUND(E782*N782,2)</f>
        <v>0</v>
      </c>
      <c r="P782" s="181">
        <v>0</v>
      </c>
      <c r="Q782" s="181">
        <f>ROUND(E782*P782,2)</f>
        <v>0</v>
      </c>
      <c r="R782" s="181"/>
      <c r="S782" s="181" t="s">
        <v>217</v>
      </c>
      <c r="T782" s="182" t="s">
        <v>218</v>
      </c>
      <c r="U782" s="160">
        <v>0</v>
      </c>
      <c r="V782" s="160">
        <f>ROUND(E782*U782,2)</f>
        <v>0</v>
      </c>
      <c r="W782" s="160"/>
      <c r="X782" s="150"/>
      <c r="Y782" s="150"/>
      <c r="Z782" s="150"/>
      <c r="AA782" s="150"/>
      <c r="AB782" s="150"/>
      <c r="AC782" s="150"/>
      <c r="AD782" s="150"/>
      <c r="AE782" s="150"/>
      <c r="AF782" s="150"/>
      <c r="AG782" s="150" t="s">
        <v>1102</v>
      </c>
      <c r="AH782" s="150"/>
      <c r="AI782" s="150"/>
      <c r="AJ782" s="150"/>
      <c r="AK782" s="150"/>
      <c r="AL782" s="150"/>
      <c r="AM782" s="150"/>
      <c r="AN782" s="150"/>
      <c r="AO782" s="150"/>
      <c r="AP782" s="150"/>
      <c r="AQ782" s="150"/>
      <c r="AR782" s="150"/>
      <c r="AS782" s="150"/>
      <c r="AT782" s="150"/>
      <c r="AU782" s="150"/>
      <c r="AV782" s="150"/>
      <c r="AW782" s="150"/>
      <c r="AX782" s="150"/>
      <c r="AY782" s="150"/>
      <c r="AZ782" s="150"/>
      <c r="BA782" s="150"/>
      <c r="BB782" s="150"/>
      <c r="BC782" s="150"/>
      <c r="BD782" s="150"/>
      <c r="BE782" s="150"/>
      <c r="BF782" s="150"/>
      <c r="BG782" s="150"/>
      <c r="BH782" s="150"/>
    </row>
    <row r="783" spans="1:60" x14ac:dyDescent="0.2">
      <c r="A783" s="163" t="s">
        <v>211</v>
      </c>
      <c r="B783" s="164" t="s">
        <v>119</v>
      </c>
      <c r="C783" s="184" t="s">
        <v>120</v>
      </c>
      <c r="D783" s="165"/>
      <c r="E783" s="166"/>
      <c r="F783" s="167"/>
      <c r="G783" s="167">
        <f>SUMIF(AG784:AG820,"&lt;&gt;NOR",G784:G820)</f>
        <v>0</v>
      </c>
      <c r="H783" s="167"/>
      <c r="I783" s="167">
        <f>SUM(I784:I820)</f>
        <v>0</v>
      </c>
      <c r="J783" s="167"/>
      <c r="K783" s="167">
        <f>SUM(K784:K820)</f>
        <v>0</v>
      </c>
      <c r="L783" s="167"/>
      <c r="M783" s="167">
        <f>SUM(M784:M820)</f>
        <v>0</v>
      </c>
      <c r="N783" s="167"/>
      <c r="O783" s="167">
        <f>SUM(O784:O820)</f>
        <v>0</v>
      </c>
      <c r="P783" s="167"/>
      <c r="Q783" s="167">
        <f>SUM(Q784:Q820)</f>
        <v>0</v>
      </c>
      <c r="R783" s="167"/>
      <c r="S783" s="167"/>
      <c r="T783" s="168"/>
      <c r="U783" s="162"/>
      <c r="V783" s="162">
        <f>SUM(V784:V820)</f>
        <v>0</v>
      </c>
      <c r="W783" s="162"/>
      <c r="AG783" t="s">
        <v>212</v>
      </c>
    </row>
    <row r="784" spans="1:60" ht="22.5" outlineLevel="1" x14ac:dyDescent="0.2">
      <c r="A784" s="169">
        <v>208</v>
      </c>
      <c r="B784" s="170" t="s">
        <v>1103</v>
      </c>
      <c r="C784" s="186" t="s">
        <v>1104</v>
      </c>
      <c r="D784" s="171" t="s">
        <v>285</v>
      </c>
      <c r="E784" s="172">
        <v>15</v>
      </c>
      <c r="F784" s="173"/>
      <c r="G784" s="174">
        <f>ROUND(E784*F784,2)</f>
        <v>0</v>
      </c>
      <c r="H784" s="173"/>
      <c r="I784" s="174">
        <f>ROUND(E784*H784,2)</f>
        <v>0</v>
      </c>
      <c r="J784" s="173"/>
      <c r="K784" s="174">
        <f>ROUND(E784*J784,2)</f>
        <v>0</v>
      </c>
      <c r="L784" s="174">
        <v>21</v>
      </c>
      <c r="M784" s="174">
        <f>G784*(1+L784/100)</f>
        <v>0</v>
      </c>
      <c r="N784" s="174">
        <v>0</v>
      </c>
      <c r="O784" s="174">
        <f>ROUND(E784*N784,2)</f>
        <v>0</v>
      </c>
      <c r="P784" s="174">
        <v>0</v>
      </c>
      <c r="Q784" s="174">
        <f>ROUND(E784*P784,2)</f>
        <v>0</v>
      </c>
      <c r="R784" s="174"/>
      <c r="S784" s="174" t="s">
        <v>217</v>
      </c>
      <c r="T784" s="175" t="s">
        <v>218</v>
      </c>
      <c r="U784" s="160">
        <v>0</v>
      </c>
      <c r="V784" s="160">
        <f>ROUND(E784*U784,2)</f>
        <v>0</v>
      </c>
      <c r="W784" s="160"/>
      <c r="X784" s="150"/>
      <c r="Y784" s="150"/>
      <c r="Z784" s="150"/>
      <c r="AA784" s="150"/>
      <c r="AB784" s="150"/>
      <c r="AC784" s="150"/>
      <c r="AD784" s="150"/>
      <c r="AE784" s="150"/>
      <c r="AF784" s="150"/>
      <c r="AG784" s="150" t="s">
        <v>1102</v>
      </c>
      <c r="AH784" s="150"/>
      <c r="AI784" s="150"/>
      <c r="AJ784" s="150"/>
      <c r="AK784" s="150"/>
      <c r="AL784" s="150"/>
      <c r="AM784" s="150"/>
      <c r="AN784" s="150"/>
      <c r="AO784" s="150"/>
      <c r="AP784" s="150"/>
      <c r="AQ784" s="150"/>
      <c r="AR784" s="150"/>
      <c r="AS784" s="150"/>
      <c r="AT784" s="150"/>
      <c r="AU784" s="150"/>
      <c r="AV784" s="150"/>
      <c r="AW784" s="150"/>
      <c r="AX784" s="150"/>
      <c r="AY784" s="150"/>
      <c r="AZ784" s="150"/>
      <c r="BA784" s="150"/>
      <c r="BB784" s="150"/>
      <c r="BC784" s="150"/>
      <c r="BD784" s="150"/>
      <c r="BE784" s="150"/>
      <c r="BF784" s="150"/>
      <c r="BG784" s="150"/>
      <c r="BH784" s="150"/>
    </row>
    <row r="785" spans="1:60" outlineLevel="1" x14ac:dyDescent="0.2">
      <c r="A785" s="157"/>
      <c r="B785" s="158"/>
      <c r="C785" s="201" t="s">
        <v>540</v>
      </c>
      <c r="D785" s="190"/>
      <c r="E785" s="191">
        <v>15</v>
      </c>
      <c r="F785" s="160"/>
      <c r="G785" s="160"/>
      <c r="H785" s="160"/>
      <c r="I785" s="160"/>
      <c r="J785" s="160"/>
      <c r="K785" s="160"/>
      <c r="L785" s="160"/>
      <c r="M785" s="160"/>
      <c r="N785" s="160"/>
      <c r="O785" s="160"/>
      <c r="P785" s="160"/>
      <c r="Q785" s="160"/>
      <c r="R785" s="160"/>
      <c r="S785" s="160"/>
      <c r="T785" s="160"/>
      <c r="U785" s="160"/>
      <c r="V785" s="160"/>
      <c r="W785" s="160"/>
      <c r="X785" s="150"/>
      <c r="Y785" s="150"/>
      <c r="Z785" s="150"/>
      <c r="AA785" s="150"/>
      <c r="AB785" s="150"/>
      <c r="AC785" s="150"/>
      <c r="AD785" s="150"/>
      <c r="AE785" s="150"/>
      <c r="AF785" s="150"/>
      <c r="AG785" s="150" t="s">
        <v>264</v>
      </c>
      <c r="AH785" s="150">
        <v>0</v>
      </c>
      <c r="AI785" s="150"/>
      <c r="AJ785" s="150"/>
      <c r="AK785" s="150"/>
      <c r="AL785" s="150"/>
      <c r="AM785" s="150"/>
      <c r="AN785" s="150"/>
      <c r="AO785" s="150"/>
      <c r="AP785" s="150"/>
      <c r="AQ785" s="150"/>
      <c r="AR785" s="150"/>
      <c r="AS785" s="150"/>
      <c r="AT785" s="150"/>
      <c r="AU785" s="150"/>
      <c r="AV785" s="150"/>
      <c r="AW785" s="150"/>
      <c r="AX785" s="150"/>
      <c r="AY785" s="150"/>
      <c r="AZ785" s="150"/>
      <c r="BA785" s="150"/>
      <c r="BB785" s="150"/>
      <c r="BC785" s="150"/>
      <c r="BD785" s="150"/>
      <c r="BE785" s="150"/>
      <c r="BF785" s="150"/>
      <c r="BG785" s="150"/>
      <c r="BH785" s="150"/>
    </row>
    <row r="786" spans="1:60" ht="22.5" outlineLevel="1" x14ac:dyDescent="0.2">
      <c r="A786" s="169">
        <v>209</v>
      </c>
      <c r="B786" s="170" t="s">
        <v>1105</v>
      </c>
      <c r="C786" s="186" t="s">
        <v>1106</v>
      </c>
      <c r="D786" s="171" t="s">
        <v>285</v>
      </c>
      <c r="E786" s="172">
        <v>404.72</v>
      </c>
      <c r="F786" s="173"/>
      <c r="G786" s="174">
        <f>ROUND(E786*F786,2)</f>
        <v>0</v>
      </c>
      <c r="H786" s="173"/>
      <c r="I786" s="174">
        <f>ROUND(E786*H786,2)</f>
        <v>0</v>
      </c>
      <c r="J786" s="173"/>
      <c r="K786" s="174">
        <f>ROUND(E786*J786,2)</f>
        <v>0</v>
      </c>
      <c r="L786" s="174">
        <v>21</v>
      </c>
      <c r="M786" s="174">
        <f>G786*(1+L786/100)</f>
        <v>0</v>
      </c>
      <c r="N786" s="174">
        <v>0</v>
      </c>
      <c r="O786" s="174">
        <f>ROUND(E786*N786,2)</f>
        <v>0</v>
      </c>
      <c r="P786" s="174">
        <v>0</v>
      </c>
      <c r="Q786" s="174">
        <f>ROUND(E786*P786,2)</f>
        <v>0</v>
      </c>
      <c r="R786" s="174"/>
      <c r="S786" s="174" t="s">
        <v>217</v>
      </c>
      <c r="T786" s="175" t="s">
        <v>218</v>
      </c>
      <c r="U786" s="160">
        <v>0</v>
      </c>
      <c r="V786" s="160">
        <f>ROUND(E786*U786,2)</f>
        <v>0</v>
      </c>
      <c r="W786" s="160"/>
      <c r="X786" s="150"/>
      <c r="Y786" s="150"/>
      <c r="Z786" s="150"/>
      <c r="AA786" s="150"/>
      <c r="AB786" s="150"/>
      <c r="AC786" s="150"/>
      <c r="AD786" s="150"/>
      <c r="AE786" s="150"/>
      <c r="AF786" s="150"/>
      <c r="AG786" s="150" t="s">
        <v>1102</v>
      </c>
      <c r="AH786" s="150"/>
      <c r="AI786" s="150"/>
      <c r="AJ786" s="150"/>
      <c r="AK786" s="150"/>
      <c r="AL786" s="150"/>
      <c r="AM786" s="150"/>
      <c r="AN786" s="150"/>
      <c r="AO786" s="150"/>
      <c r="AP786" s="150"/>
      <c r="AQ786" s="150"/>
      <c r="AR786" s="150"/>
      <c r="AS786" s="150"/>
      <c r="AT786" s="150"/>
      <c r="AU786" s="150"/>
      <c r="AV786" s="150"/>
      <c r="AW786" s="150"/>
      <c r="AX786" s="150"/>
      <c r="AY786" s="150"/>
      <c r="AZ786" s="150"/>
      <c r="BA786" s="150"/>
      <c r="BB786" s="150"/>
      <c r="BC786" s="150"/>
      <c r="BD786" s="150"/>
      <c r="BE786" s="150"/>
      <c r="BF786" s="150"/>
      <c r="BG786" s="150"/>
      <c r="BH786" s="150"/>
    </row>
    <row r="787" spans="1:60" outlineLevel="1" x14ac:dyDescent="0.2">
      <c r="A787" s="157"/>
      <c r="B787" s="158"/>
      <c r="C787" s="201" t="s">
        <v>1107</v>
      </c>
      <c r="D787" s="190"/>
      <c r="E787" s="191">
        <v>404.72</v>
      </c>
      <c r="F787" s="160"/>
      <c r="G787" s="160"/>
      <c r="H787" s="160"/>
      <c r="I787" s="160"/>
      <c r="J787" s="160"/>
      <c r="K787" s="160"/>
      <c r="L787" s="160"/>
      <c r="M787" s="160"/>
      <c r="N787" s="160"/>
      <c r="O787" s="160"/>
      <c r="P787" s="160"/>
      <c r="Q787" s="160"/>
      <c r="R787" s="160"/>
      <c r="S787" s="160"/>
      <c r="T787" s="160"/>
      <c r="U787" s="160"/>
      <c r="V787" s="160"/>
      <c r="W787" s="160"/>
      <c r="X787" s="150"/>
      <c r="Y787" s="150"/>
      <c r="Z787" s="150"/>
      <c r="AA787" s="150"/>
      <c r="AB787" s="150"/>
      <c r="AC787" s="150"/>
      <c r="AD787" s="150"/>
      <c r="AE787" s="150"/>
      <c r="AF787" s="150"/>
      <c r="AG787" s="150" t="s">
        <v>264</v>
      </c>
      <c r="AH787" s="150">
        <v>0</v>
      </c>
      <c r="AI787" s="150"/>
      <c r="AJ787" s="150"/>
      <c r="AK787" s="150"/>
      <c r="AL787" s="150"/>
      <c r="AM787" s="150"/>
      <c r="AN787" s="150"/>
      <c r="AO787" s="150"/>
      <c r="AP787" s="150"/>
      <c r="AQ787" s="150"/>
      <c r="AR787" s="150"/>
      <c r="AS787" s="150"/>
      <c r="AT787" s="150"/>
      <c r="AU787" s="150"/>
      <c r="AV787" s="150"/>
      <c r="AW787" s="150"/>
      <c r="AX787" s="150"/>
      <c r="AY787" s="150"/>
      <c r="AZ787" s="150"/>
      <c r="BA787" s="150"/>
      <c r="BB787" s="150"/>
      <c r="BC787" s="150"/>
      <c r="BD787" s="150"/>
      <c r="BE787" s="150"/>
      <c r="BF787" s="150"/>
      <c r="BG787" s="150"/>
      <c r="BH787" s="150"/>
    </row>
    <row r="788" spans="1:60" ht="33.75" outlineLevel="1" x14ac:dyDescent="0.2">
      <c r="A788" s="169">
        <v>210</v>
      </c>
      <c r="B788" s="170" t="s">
        <v>1108</v>
      </c>
      <c r="C788" s="186" t="s">
        <v>1109</v>
      </c>
      <c r="D788" s="171" t="s">
        <v>285</v>
      </c>
      <c r="E788" s="172">
        <v>404.72</v>
      </c>
      <c r="F788" s="173"/>
      <c r="G788" s="174">
        <f>ROUND(E788*F788,2)</f>
        <v>0</v>
      </c>
      <c r="H788" s="173"/>
      <c r="I788" s="174">
        <f>ROUND(E788*H788,2)</f>
        <v>0</v>
      </c>
      <c r="J788" s="173"/>
      <c r="K788" s="174">
        <f>ROUND(E788*J788,2)</f>
        <v>0</v>
      </c>
      <c r="L788" s="174">
        <v>21</v>
      </c>
      <c r="M788" s="174">
        <f>G788*(1+L788/100)</f>
        <v>0</v>
      </c>
      <c r="N788" s="174">
        <v>0</v>
      </c>
      <c r="O788" s="174">
        <f>ROUND(E788*N788,2)</f>
        <v>0</v>
      </c>
      <c r="P788" s="174">
        <v>0</v>
      </c>
      <c r="Q788" s="174">
        <f>ROUND(E788*P788,2)</f>
        <v>0</v>
      </c>
      <c r="R788" s="174"/>
      <c r="S788" s="174" t="s">
        <v>217</v>
      </c>
      <c r="T788" s="175" t="s">
        <v>218</v>
      </c>
      <c r="U788" s="160">
        <v>0</v>
      </c>
      <c r="V788" s="160">
        <f>ROUND(E788*U788,2)</f>
        <v>0</v>
      </c>
      <c r="W788" s="160"/>
      <c r="X788" s="150"/>
      <c r="Y788" s="150"/>
      <c r="Z788" s="150"/>
      <c r="AA788" s="150"/>
      <c r="AB788" s="150"/>
      <c r="AC788" s="150"/>
      <c r="AD788" s="150"/>
      <c r="AE788" s="150"/>
      <c r="AF788" s="150"/>
      <c r="AG788" s="150" t="s">
        <v>1102</v>
      </c>
      <c r="AH788" s="150"/>
      <c r="AI788" s="150"/>
      <c r="AJ788" s="150"/>
      <c r="AK788" s="150"/>
      <c r="AL788" s="150"/>
      <c r="AM788" s="150"/>
      <c r="AN788" s="150"/>
      <c r="AO788" s="150"/>
      <c r="AP788" s="150"/>
      <c r="AQ788" s="150"/>
      <c r="AR788" s="150"/>
      <c r="AS788" s="150"/>
      <c r="AT788" s="150"/>
      <c r="AU788" s="150"/>
      <c r="AV788" s="150"/>
      <c r="AW788" s="150"/>
      <c r="AX788" s="150"/>
      <c r="AY788" s="150"/>
      <c r="AZ788" s="150"/>
      <c r="BA788" s="150"/>
      <c r="BB788" s="150"/>
      <c r="BC788" s="150"/>
      <c r="BD788" s="150"/>
      <c r="BE788" s="150"/>
      <c r="BF788" s="150"/>
      <c r="BG788" s="150"/>
      <c r="BH788" s="150"/>
    </row>
    <row r="789" spans="1:60" outlineLevel="1" x14ac:dyDescent="0.2">
      <c r="A789" s="157"/>
      <c r="B789" s="158"/>
      <c r="C789" s="201" t="s">
        <v>1110</v>
      </c>
      <c r="D789" s="190"/>
      <c r="E789" s="191">
        <v>404.72</v>
      </c>
      <c r="F789" s="160"/>
      <c r="G789" s="160"/>
      <c r="H789" s="160"/>
      <c r="I789" s="160"/>
      <c r="J789" s="160"/>
      <c r="K789" s="160"/>
      <c r="L789" s="160"/>
      <c r="M789" s="160"/>
      <c r="N789" s="160"/>
      <c r="O789" s="160"/>
      <c r="P789" s="160"/>
      <c r="Q789" s="160"/>
      <c r="R789" s="160"/>
      <c r="S789" s="160"/>
      <c r="T789" s="160"/>
      <c r="U789" s="160"/>
      <c r="V789" s="160"/>
      <c r="W789" s="160"/>
      <c r="X789" s="150"/>
      <c r="Y789" s="150"/>
      <c r="Z789" s="150"/>
      <c r="AA789" s="150"/>
      <c r="AB789" s="150"/>
      <c r="AC789" s="150"/>
      <c r="AD789" s="150"/>
      <c r="AE789" s="150"/>
      <c r="AF789" s="150"/>
      <c r="AG789" s="150" t="s">
        <v>264</v>
      </c>
      <c r="AH789" s="150">
        <v>0</v>
      </c>
      <c r="AI789" s="150"/>
      <c r="AJ789" s="150"/>
      <c r="AK789" s="150"/>
      <c r="AL789" s="150"/>
      <c r="AM789" s="150"/>
      <c r="AN789" s="150"/>
      <c r="AO789" s="150"/>
      <c r="AP789" s="150"/>
      <c r="AQ789" s="150"/>
      <c r="AR789" s="150"/>
      <c r="AS789" s="150"/>
      <c r="AT789" s="150"/>
      <c r="AU789" s="150"/>
      <c r="AV789" s="150"/>
      <c r="AW789" s="150"/>
      <c r="AX789" s="150"/>
      <c r="AY789" s="150"/>
      <c r="AZ789" s="150"/>
      <c r="BA789" s="150"/>
      <c r="BB789" s="150"/>
      <c r="BC789" s="150"/>
      <c r="BD789" s="150"/>
      <c r="BE789" s="150"/>
      <c r="BF789" s="150"/>
      <c r="BG789" s="150"/>
      <c r="BH789" s="150"/>
    </row>
    <row r="790" spans="1:60" ht="22.5" outlineLevel="1" x14ac:dyDescent="0.2">
      <c r="A790" s="169">
        <v>211</v>
      </c>
      <c r="B790" s="170" t="s">
        <v>1111</v>
      </c>
      <c r="C790" s="186" t="s">
        <v>1112</v>
      </c>
      <c r="D790" s="171" t="s">
        <v>285</v>
      </c>
      <c r="E790" s="172">
        <v>639.70000000000005</v>
      </c>
      <c r="F790" s="173"/>
      <c r="G790" s="174">
        <f>ROUND(E790*F790,2)</f>
        <v>0</v>
      </c>
      <c r="H790" s="173"/>
      <c r="I790" s="174">
        <f>ROUND(E790*H790,2)</f>
        <v>0</v>
      </c>
      <c r="J790" s="173"/>
      <c r="K790" s="174">
        <f>ROUND(E790*J790,2)</f>
        <v>0</v>
      </c>
      <c r="L790" s="174">
        <v>21</v>
      </c>
      <c r="M790" s="174">
        <f>G790*(1+L790/100)</f>
        <v>0</v>
      </c>
      <c r="N790" s="174">
        <v>0</v>
      </c>
      <c r="O790" s="174">
        <f>ROUND(E790*N790,2)</f>
        <v>0</v>
      </c>
      <c r="P790" s="174">
        <v>0</v>
      </c>
      <c r="Q790" s="174">
        <f>ROUND(E790*P790,2)</f>
        <v>0</v>
      </c>
      <c r="R790" s="174"/>
      <c r="S790" s="174" t="s">
        <v>217</v>
      </c>
      <c r="T790" s="175" t="s">
        <v>218</v>
      </c>
      <c r="U790" s="160">
        <v>0</v>
      </c>
      <c r="V790" s="160">
        <f>ROUND(E790*U790,2)</f>
        <v>0</v>
      </c>
      <c r="W790" s="160"/>
      <c r="X790" s="150"/>
      <c r="Y790" s="150"/>
      <c r="Z790" s="150"/>
      <c r="AA790" s="150"/>
      <c r="AB790" s="150"/>
      <c r="AC790" s="150"/>
      <c r="AD790" s="150"/>
      <c r="AE790" s="150"/>
      <c r="AF790" s="150"/>
      <c r="AG790" s="150" t="s">
        <v>1102</v>
      </c>
      <c r="AH790" s="150"/>
      <c r="AI790" s="150"/>
      <c r="AJ790" s="150"/>
      <c r="AK790" s="150"/>
      <c r="AL790" s="150"/>
      <c r="AM790" s="150"/>
      <c r="AN790" s="150"/>
      <c r="AO790" s="150"/>
      <c r="AP790" s="150"/>
      <c r="AQ790" s="150"/>
      <c r="AR790" s="150"/>
      <c r="AS790" s="150"/>
      <c r="AT790" s="150"/>
      <c r="AU790" s="150"/>
      <c r="AV790" s="150"/>
      <c r="AW790" s="150"/>
      <c r="AX790" s="150"/>
      <c r="AY790" s="150"/>
      <c r="AZ790" s="150"/>
      <c r="BA790" s="150"/>
      <c r="BB790" s="150"/>
      <c r="BC790" s="150"/>
      <c r="BD790" s="150"/>
      <c r="BE790" s="150"/>
      <c r="BF790" s="150"/>
      <c r="BG790" s="150"/>
      <c r="BH790" s="150"/>
    </row>
    <row r="791" spans="1:60" ht="45" outlineLevel="1" x14ac:dyDescent="0.2">
      <c r="A791" s="157"/>
      <c r="B791" s="158"/>
      <c r="C791" s="201" t="s">
        <v>837</v>
      </c>
      <c r="D791" s="190"/>
      <c r="E791" s="191">
        <v>316.39999999999998</v>
      </c>
      <c r="F791" s="160"/>
      <c r="G791" s="160"/>
      <c r="H791" s="160"/>
      <c r="I791" s="160"/>
      <c r="J791" s="160"/>
      <c r="K791" s="160"/>
      <c r="L791" s="160"/>
      <c r="M791" s="160"/>
      <c r="N791" s="160"/>
      <c r="O791" s="160"/>
      <c r="P791" s="160"/>
      <c r="Q791" s="160"/>
      <c r="R791" s="160"/>
      <c r="S791" s="160"/>
      <c r="T791" s="160"/>
      <c r="U791" s="160"/>
      <c r="V791" s="160"/>
      <c r="W791" s="160"/>
      <c r="X791" s="150"/>
      <c r="Y791" s="150"/>
      <c r="Z791" s="150"/>
      <c r="AA791" s="150"/>
      <c r="AB791" s="150"/>
      <c r="AC791" s="150"/>
      <c r="AD791" s="150"/>
      <c r="AE791" s="150"/>
      <c r="AF791" s="150"/>
      <c r="AG791" s="150" t="s">
        <v>264</v>
      </c>
      <c r="AH791" s="150">
        <v>0</v>
      </c>
      <c r="AI791" s="150"/>
      <c r="AJ791" s="150"/>
      <c r="AK791" s="150"/>
      <c r="AL791" s="150"/>
      <c r="AM791" s="150"/>
      <c r="AN791" s="150"/>
      <c r="AO791" s="150"/>
      <c r="AP791" s="150"/>
      <c r="AQ791" s="150"/>
      <c r="AR791" s="150"/>
      <c r="AS791" s="150"/>
      <c r="AT791" s="150"/>
      <c r="AU791" s="150"/>
      <c r="AV791" s="150"/>
      <c r="AW791" s="150"/>
      <c r="AX791" s="150"/>
      <c r="AY791" s="150"/>
      <c r="AZ791" s="150"/>
      <c r="BA791" s="150"/>
      <c r="BB791" s="150"/>
      <c r="BC791" s="150"/>
      <c r="BD791" s="150"/>
      <c r="BE791" s="150"/>
      <c r="BF791" s="150"/>
      <c r="BG791" s="150"/>
      <c r="BH791" s="150"/>
    </row>
    <row r="792" spans="1:60" ht="33.75" outlineLevel="1" x14ac:dyDescent="0.2">
      <c r="A792" s="157"/>
      <c r="B792" s="158"/>
      <c r="C792" s="201" t="s">
        <v>842</v>
      </c>
      <c r="D792" s="190"/>
      <c r="E792" s="191">
        <v>323.3</v>
      </c>
      <c r="F792" s="160"/>
      <c r="G792" s="160"/>
      <c r="H792" s="160"/>
      <c r="I792" s="160"/>
      <c r="J792" s="160"/>
      <c r="K792" s="160"/>
      <c r="L792" s="160"/>
      <c r="M792" s="160"/>
      <c r="N792" s="160"/>
      <c r="O792" s="160"/>
      <c r="P792" s="160"/>
      <c r="Q792" s="160"/>
      <c r="R792" s="160"/>
      <c r="S792" s="160"/>
      <c r="T792" s="160"/>
      <c r="U792" s="160"/>
      <c r="V792" s="160"/>
      <c r="W792" s="160"/>
      <c r="X792" s="150"/>
      <c r="Y792" s="150"/>
      <c r="Z792" s="150"/>
      <c r="AA792" s="150"/>
      <c r="AB792" s="150"/>
      <c r="AC792" s="150"/>
      <c r="AD792" s="150"/>
      <c r="AE792" s="150"/>
      <c r="AF792" s="150"/>
      <c r="AG792" s="150" t="s">
        <v>264</v>
      </c>
      <c r="AH792" s="150">
        <v>0</v>
      </c>
      <c r="AI792" s="150"/>
      <c r="AJ792" s="150"/>
      <c r="AK792" s="150"/>
      <c r="AL792" s="150"/>
      <c r="AM792" s="150"/>
      <c r="AN792" s="150"/>
      <c r="AO792" s="150"/>
      <c r="AP792" s="150"/>
      <c r="AQ792" s="150"/>
      <c r="AR792" s="150"/>
      <c r="AS792" s="150"/>
      <c r="AT792" s="150"/>
      <c r="AU792" s="150"/>
      <c r="AV792" s="150"/>
      <c r="AW792" s="150"/>
      <c r="AX792" s="150"/>
      <c r="AY792" s="150"/>
      <c r="AZ792" s="150"/>
      <c r="BA792" s="150"/>
      <c r="BB792" s="150"/>
      <c r="BC792" s="150"/>
      <c r="BD792" s="150"/>
      <c r="BE792" s="150"/>
      <c r="BF792" s="150"/>
      <c r="BG792" s="150"/>
      <c r="BH792" s="150"/>
    </row>
    <row r="793" spans="1:60" ht="22.5" outlineLevel="1" x14ac:dyDescent="0.2">
      <c r="A793" s="169">
        <v>212</v>
      </c>
      <c r="B793" s="170" t="s">
        <v>1113</v>
      </c>
      <c r="C793" s="186" t="s">
        <v>1114</v>
      </c>
      <c r="D793" s="171" t="s">
        <v>285</v>
      </c>
      <c r="E793" s="172">
        <v>696.08</v>
      </c>
      <c r="F793" s="173"/>
      <c r="G793" s="174">
        <f>ROUND(E793*F793,2)</f>
        <v>0</v>
      </c>
      <c r="H793" s="173"/>
      <c r="I793" s="174">
        <f>ROUND(E793*H793,2)</f>
        <v>0</v>
      </c>
      <c r="J793" s="173"/>
      <c r="K793" s="174">
        <f>ROUND(E793*J793,2)</f>
        <v>0</v>
      </c>
      <c r="L793" s="174">
        <v>21</v>
      </c>
      <c r="M793" s="174">
        <f>G793*(1+L793/100)</f>
        <v>0</v>
      </c>
      <c r="N793" s="174">
        <v>0</v>
      </c>
      <c r="O793" s="174">
        <f>ROUND(E793*N793,2)</f>
        <v>0</v>
      </c>
      <c r="P793" s="174">
        <v>0</v>
      </c>
      <c r="Q793" s="174">
        <f>ROUND(E793*P793,2)</f>
        <v>0</v>
      </c>
      <c r="R793" s="174"/>
      <c r="S793" s="174" t="s">
        <v>217</v>
      </c>
      <c r="T793" s="175" t="s">
        <v>218</v>
      </c>
      <c r="U793" s="160">
        <v>0</v>
      </c>
      <c r="V793" s="160">
        <f>ROUND(E793*U793,2)</f>
        <v>0</v>
      </c>
      <c r="W793" s="160"/>
      <c r="X793" s="150"/>
      <c r="Y793" s="150"/>
      <c r="Z793" s="150"/>
      <c r="AA793" s="150"/>
      <c r="AB793" s="150"/>
      <c r="AC793" s="150"/>
      <c r="AD793" s="150"/>
      <c r="AE793" s="150"/>
      <c r="AF793" s="150"/>
      <c r="AG793" s="150" t="s">
        <v>1102</v>
      </c>
      <c r="AH793" s="150"/>
      <c r="AI793" s="150"/>
      <c r="AJ793" s="150"/>
      <c r="AK793" s="150"/>
      <c r="AL793" s="150"/>
      <c r="AM793" s="150"/>
      <c r="AN793" s="150"/>
      <c r="AO793" s="150"/>
      <c r="AP793" s="150"/>
      <c r="AQ793" s="150"/>
      <c r="AR793" s="150"/>
      <c r="AS793" s="150"/>
      <c r="AT793" s="150"/>
      <c r="AU793" s="150"/>
      <c r="AV793" s="150"/>
      <c r="AW793" s="150"/>
      <c r="AX793" s="150"/>
      <c r="AY793" s="150"/>
      <c r="AZ793" s="150"/>
      <c r="BA793" s="150"/>
      <c r="BB793" s="150"/>
      <c r="BC793" s="150"/>
      <c r="BD793" s="150"/>
      <c r="BE793" s="150"/>
      <c r="BF793" s="150"/>
      <c r="BG793" s="150"/>
      <c r="BH793" s="150"/>
    </row>
    <row r="794" spans="1:60" outlineLevel="1" x14ac:dyDescent="0.2">
      <c r="A794" s="157"/>
      <c r="B794" s="158"/>
      <c r="C794" s="201" t="s">
        <v>1115</v>
      </c>
      <c r="D794" s="190"/>
      <c r="E794" s="191">
        <v>696.08</v>
      </c>
      <c r="F794" s="160"/>
      <c r="G794" s="160"/>
      <c r="H794" s="160"/>
      <c r="I794" s="160"/>
      <c r="J794" s="160"/>
      <c r="K794" s="160"/>
      <c r="L794" s="160"/>
      <c r="M794" s="160"/>
      <c r="N794" s="160"/>
      <c r="O794" s="160"/>
      <c r="P794" s="160"/>
      <c r="Q794" s="160"/>
      <c r="R794" s="160"/>
      <c r="S794" s="160"/>
      <c r="T794" s="160"/>
      <c r="U794" s="160"/>
      <c r="V794" s="160"/>
      <c r="W794" s="160"/>
      <c r="X794" s="150"/>
      <c r="Y794" s="150"/>
      <c r="Z794" s="150"/>
      <c r="AA794" s="150"/>
      <c r="AB794" s="150"/>
      <c r="AC794" s="150"/>
      <c r="AD794" s="150"/>
      <c r="AE794" s="150"/>
      <c r="AF794" s="150"/>
      <c r="AG794" s="150" t="s">
        <v>264</v>
      </c>
      <c r="AH794" s="150">
        <v>0</v>
      </c>
      <c r="AI794" s="150"/>
      <c r="AJ794" s="150"/>
      <c r="AK794" s="150"/>
      <c r="AL794" s="150"/>
      <c r="AM794" s="150"/>
      <c r="AN794" s="150"/>
      <c r="AO794" s="150"/>
      <c r="AP794" s="150"/>
      <c r="AQ794" s="150"/>
      <c r="AR794" s="150"/>
      <c r="AS794" s="150"/>
      <c r="AT794" s="150"/>
      <c r="AU794" s="150"/>
      <c r="AV794" s="150"/>
      <c r="AW794" s="150"/>
      <c r="AX794" s="150"/>
      <c r="AY794" s="150"/>
      <c r="AZ794" s="150"/>
      <c r="BA794" s="150"/>
      <c r="BB794" s="150"/>
      <c r="BC794" s="150"/>
      <c r="BD794" s="150"/>
      <c r="BE794" s="150"/>
      <c r="BF794" s="150"/>
      <c r="BG794" s="150"/>
      <c r="BH794" s="150"/>
    </row>
    <row r="795" spans="1:60" ht="33.75" outlineLevel="1" x14ac:dyDescent="0.2">
      <c r="A795" s="176">
        <v>213</v>
      </c>
      <c r="B795" s="177" t="s">
        <v>1116</v>
      </c>
      <c r="C795" s="185" t="s">
        <v>1117</v>
      </c>
      <c r="D795" s="178" t="s">
        <v>285</v>
      </c>
      <c r="E795" s="179">
        <v>20</v>
      </c>
      <c r="F795" s="180"/>
      <c r="G795" s="181">
        <f t="shared" ref="G795:G807" si="0">ROUND(E795*F795,2)</f>
        <v>0</v>
      </c>
      <c r="H795" s="180"/>
      <c r="I795" s="181">
        <f t="shared" ref="I795:I807" si="1">ROUND(E795*H795,2)</f>
        <v>0</v>
      </c>
      <c r="J795" s="180"/>
      <c r="K795" s="181">
        <f t="shared" ref="K795:K807" si="2">ROUND(E795*J795,2)</f>
        <v>0</v>
      </c>
      <c r="L795" s="181">
        <v>21</v>
      </c>
      <c r="M795" s="181">
        <f t="shared" ref="M795:M807" si="3">G795*(1+L795/100)</f>
        <v>0</v>
      </c>
      <c r="N795" s="181">
        <v>0</v>
      </c>
      <c r="O795" s="181">
        <f t="shared" ref="O795:O807" si="4">ROUND(E795*N795,2)</f>
        <v>0</v>
      </c>
      <c r="P795" s="181">
        <v>0</v>
      </c>
      <c r="Q795" s="181">
        <f t="shared" ref="Q795:Q807" si="5">ROUND(E795*P795,2)</f>
        <v>0</v>
      </c>
      <c r="R795" s="181"/>
      <c r="S795" s="181" t="s">
        <v>217</v>
      </c>
      <c r="T795" s="182" t="s">
        <v>218</v>
      </c>
      <c r="U795" s="160">
        <v>0</v>
      </c>
      <c r="V795" s="160">
        <f t="shared" ref="V795:V807" si="6">ROUND(E795*U795,2)</f>
        <v>0</v>
      </c>
      <c r="W795" s="160"/>
      <c r="X795" s="150"/>
      <c r="Y795" s="150"/>
      <c r="Z795" s="150"/>
      <c r="AA795" s="150"/>
      <c r="AB795" s="150"/>
      <c r="AC795" s="150"/>
      <c r="AD795" s="150"/>
      <c r="AE795" s="150"/>
      <c r="AF795" s="150"/>
      <c r="AG795" s="150" t="s">
        <v>1102</v>
      </c>
      <c r="AH795" s="150"/>
      <c r="AI795" s="150"/>
      <c r="AJ795" s="150"/>
      <c r="AK795" s="150"/>
      <c r="AL795" s="150"/>
      <c r="AM795" s="150"/>
      <c r="AN795" s="150"/>
      <c r="AO795" s="150"/>
      <c r="AP795" s="150"/>
      <c r="AQ795" s="150"/>
      <c r="AR795" s="150"/>
      <c r="AS795" s="150"/>
      <c r="AT795" s="150"/>
      <c r="AU795" s="150"/>
      <c r="AV795" s="150"/>
      <c r="AW795" s="150"/>
      <c r="AX795" s="150"/>
      <c r="AY795" s="150"/>
      <c r="AZ795" s="150"/>
      <c r="BA795" s="150"/>
      <c r="BB795" s="150"/>
      <c r="BC795" s="150"/>
      <c r="BD795" s="150"/>
      <c r="BE795" s="150"/>
      <c r="BF795" s="150"/>
      <c r="BG795" s="150"/>
      <c r="BH795" s="150"/>
    </row>
    <row r="796" spans="1:60" ht="33.75" outlineLevel="1" x14ac:dyDescent="0.2">
      <c r="A796" s="176">
        <v>214</v>
      </c>
      <c r="B796" s="177" t="s">
        <v>1118</v>
      </c>
      <c r="C796" s="185" t="s">
        <v>1119</v>
      </c>
      <c r="D796" s="178" t="s">
        <v>291</v>
      </c>
      <c r="E796" s="179">
        <v>238</v>
      </c>
      <c r="F796" s="180"/>
      <c r="G796" s="181">
        <f t="shared" si="0"/>
        <v>0</v>
      </c>
      <c r="H796" s="180"/>
      <c r="I796" s="181">
        <f t="shared" si="1"/>
        <v>0</v>
      </c>
      <c r="J796" s="180"/>
      <c r="K796" s="181">
        <f t="shared" si="2"/>
        <v>0</v>
      </c>
      <c r="L796" s="181">
        <v>21</v>
      </c>
      <c r="M796" s="181">
        <f t="shared" si="3"/>
        <v>0</v>
      </c>
      <c r="N796" s="181">
        <v>0</v>
      </c>
      <c r="O796" s="181">
        <f t="shared" si="4"/>
        <v>0</v>
      </c>
      <c r="P796" s="181">
        <v>0</v>
      </c>
      <c r="Q796" s="181">
        <f t="shared" si="5"/>
        <v>0</v>
      </c>
      <c r="R796" s="181"/>
      <c r="S796" s="181" t="s">
        <v>217</v>
      </c>
      <c r="T796" s="182" t="s">
        <v>218</v>
      </c>
      <c r="U796" s="160">
        <v>0</v>
      </c>
      <c r="V796" s="160">
        <f t="shared" si="6"/>
        <v>0</v>
      </c>
      <c r="W796" s="160"/>
      <c r="X796" s="150"/>
      <c r="Y796" s="150"/>
      <c r="Z796" s="150"/>
      <c r="AA796" s="150"/>
      <c r="AB796" s="150"/>
      <c r="AC796" s="150"/>
      <c r="AD796" s="150"/>
      <c r="AE796" s="150"/>
      <c r="AF796" s="150"/>
      <c r="AG796" s="150" t="s">
        <v>1102</v>
      </c>
      <c r="AH796" s="150"/>
      <c r="AI796" s="150"/>
      <c r="AJ796" s="150"/>
      <c r="AK796" s="150"/>
      <c r="AL796" s="150"/>
      <c r="AM796" s="150"/>
      <c r="AN796" s="150"/>
      <c r="AO796" s="150"/>
      <c r="AP796" s="150"/>
      <c r="AQ796" s="150"/>
      <c r="AR796" s="150"/>
      <c r="AS796" s="150"/>
      <c r="AT796" s="150"/>
      <c r="AU796" s="150"/>
      <c r="AV796" s="150"/>
      <c r="AW796" s="150"/>
      <c r="AX796" s="150"/>
      <c r="AY796" s="150"/>
      <c r="AZ796" s="150"/>
      <c r="BA796" s="150"/>
      <c r="BB796" s="150"/>
      <c r="BC796" s="150"/>
      <c r="BD796" s="150"/>
      <c r="BE796" s="150"/>
      <c r="BF796" s="150"/>
      <c r="BG796" s="150"/>
      <c r="BH796" s="150"/>
    </row>
    <row r="797" spans="1:60" ht="33.75" outlineLevel="1" x14ac:dyDescent="0.2">
      <c r="A797" s="176">
        <v>215</v>
      </c>
      <c r="B797" s="177" t="s">
        <v>1120</v>
      </c>
      <c r="C797" s="185" t="s">
        <v>1121</v>
      </c>
      <c r="D797" s="178" t="s">
        <v>291</v>
      </c>
      <c r="E797" s="179">
        <v>50</v>
      </c>
      <c r="F797" s="180"/>
      <c r="G797" s="181">
        <f t="shared" si="0"/>
        <v>0</v>
      </c>
      <c r="H797" s="180"/>
      <c r="I797" s="181">
        <f t="shared" si="1"/>
        <v>0</v>
      </c>
      <c r="J797" s="180"/>
      <c r="K797" s="181">
        <f t="shared" si="2"/>
        <v>0</v>
      </c>
      <c r="L797" s="181">
        <v>21</v>
      </c>
      <c r="M797" s="181">
        <f t="shared" si="3"/>
        <v>0</v>
      </c>
      <c r="N797" s="181">
        <v>0</v>
      </c>
      <c r="O797" s="181">
        <f t="shared" si="4"/>
        <v>0</v>
      </c>
      <c r="P797" s="181">
        <v>0</v>
      </c>
      <c r="Q797" s="181">
        <f t="shared" si="5"/>
        <v>0</v>
      </c>
      <c r="R797" s="181"/>
      <c r="S797" s="181" t="s">
        <v>217</v>
      </c>
      <c r="T797" s="182" t="s">
        <v>218</v>
      </c>
      <c r="U797" s="160">
        <v>0</v>
      </c>
      <c r="V797" s="160">
        <f t="shared" si="6"/>
        <v>0</v>
      </c>
      <c r="W797" s="160"/>
      <c r="X797" s="150"/>
      <c r="Y797" s="150"/>
      <c r="Z797" s="150"/>
      <c r="AA797" s="150"/>
      <c r="AB797" s="150"/>
      <c r="AC797" s="150"/>
      <c r="AD797" s="150"/>
      <c r="AE797" s="150"/>
      <c r="AF797" s="150"/>
      <c r="AG797" s="150" t="s">
        <v>1102</v>
      </c>
      <c r="AH797" s="150"/>
      <c r="AI797" s="150"/>
      <c r="AJ797" s="150"/>
      <c r="AK797" s="150"/>
      <c r="AL797" s="150"/>
      <c r="AM797" s="150"/>
      <c r="AN797" s="150"/>
      <c r="AO797" s="150"/>
      <c r="AP797" s="150"/>
      <c r="AQ797" s="150"/>
      <c r="AR797" s="150"/>
      <c r="AS797" s="150"/>
      <c r="AT797" s="150"/>
      <c r="AU797" s="150"/>
      <c r="AV797" s="150"/>
      <c r="AW797" s="150"/>
      <c r="AX797" s="150"/>
      <c r="AY797" s="150"/>
      <c r="AZ797" s="150"/>
      <c r="BA797" s="150"/>
      <c r="BB797" s="150"/>
      <c r="BC797" s="150"/>
      <c r="BD797" s="150"/>
      <c r="BE797" s="150"/>
      <c r="BF797" s="150"/>
      <c r="BG797" s="150"/>
      <c r="BH797" s="150"/>
    </row>
    <row r="798" spans="1:60" ht="33.75" outlineLevel="1" x14ac:dyDescent="0.2">
      <c r="A798" s="176">
        <v>216</v>
      </c>
      <c r="B798" s="177" t="s">
        <v>1122</v>
      </c>
      <c r="C798" s="185" t="s">
        <v>1123</v>
      </c>
      <c r="D798" s="178" t="s">
        <v>291</v>
      </c>
      <c r="E798" s="179">
        <v>25</v>
      </c>
      <c r="F798" s="180"/>
      <c r="G798" s="181">
        <f t="shared" si="0"/>
        <v>0</v>
      </c>
      <c r="H798" s="180"/>
      <c r="I798" s="181">
        <f t="shared" si="1"/>
        <v>0</v>
      </c>
      <c r="J798" s="180"/>
      <c r="K798" s="181">
        <f t="shared" si="2"/>
        <v>0</v>
      </c>
      <c r="L798" s="181">
        <v>21</v>
      </c>
      <c r="M798" s="181">
        <f t="shared" si="3"/>
        <v>0</v>
      </c>
      <c r="N798" s="181">
        <v>0</v>
      </c>
      <c r="O798" s="181">
        <f t="shared" si="4"/>
        <v>0</v>
      </c>
      <c r="P798" s="181">
        <v>0</v>
      </c>
      <c r="Q798" s="181">
        <f t="shared" si="5"/>
        <v>0</v>
      </c>
      <c r="R798" s="181"/>
      <c r="S798" s="181" t="s">
        <v>217</v>
      </c>
      <c r="T798" s="182" t="s">
        <v>218</v>
      </c>
      <c r="U798" s="160">
        <v>0</v>
      </c>
      <c r="V798" s="160">
        <f t="shared" si="6"/>
        <v>0</v>
      </c>
      <c r="W798" s="160"/>
      <c r="X798" s="150"/>
      <c r="Y798" s="150"/>
      <c r="Z798" s="150"/>
      <c r="AA798" s="150"/>
      <c r="AB798" s="150"/>
      <c r="AC798" s="150"/>
      <c r="AD798" s="150"/>
      <c r="AE798" s="150"/>
      <c r="AF798" s="150"/>
      <c r="AG798" s="150" t="s">
        <v>1102</v>
      </c>
      <c r="AH798" s="150"/>
      <c r="AI798" s="150"/>
      <c r="AJ798" s="150"/>
      <c r="AK798" s="150"/>
      <c r="AL798" s="150"/>
      <c r="AM798" s="150"/>
      <c r="AN798" s="150"/>
      <c r="AO798" s="150"/>
      <c r="AP798" s="150"/>
      <c r="AQ798" s="150"/>
      <c r="AR798" s="150"/>
      <c r="AS798" s="150"/>
      <c r="AT798" s="150"/>
      <c r="AU798" s="150"/>
      <c r="AV798" s="150"/>
      <c r="AW798" s="150"/>
      <c r="AX798" s="150"/>
      <c r="AY798" s="150"/>
      <c r="AZ798" s="150"/>
      <c r="BA798" s="150"/>
      <c r="BB798" s="150"/>
      <c r="BC798" s="150"/>
      <c r="BD798" s="150"/>
      <c r="BE798" s="150"/>
      <c r="BF798" s="150"/>
      <c r="BG798" s="150"/>
      <c r="BH798" s="150"/>
    </row>
    <row r="799" spans="1:60" ht="33.75" outlineLevel="1" x14ac:dyDescent="0.2">
      <c r="A799" s="176">
        <v>217</v>
      </c>
      <c r="B799" s="177" t="s">
        <v>1124</v>
      </c>
      <c r="C799" s="185" t="s">
        <v>1125</v>
      </c>
      <c r="D799" s="178" t="s">
        <v>291</v>
      </c>
      <c r="E799" s="179">
        <v>26</v>
      </c>
      <c r="F799" s="180"/>
      <c r="G799" s="181">
        <f t="shared" si="0"/>
        <v>0</v>
      </c>
      <c r="H799" s="180"/>
      <c r="I799" s="181">
        <f t="shared" si="1"/>
        <v>0</v>
      </c>
      <c r="J799" s="180"/>
      <c r="K799" s="181">
        <f t="shared" si="2"/>
        <v>0</v>
      </c>
      <c r="L799" s="181">
        <v>21</v>
      </c>
      <c r="M799" s="181">
        <f t="shared" si="3"/>
        <v>0</v>
      </c>
      <c r="N799" s="181">
        <v>0</v>
      </c>
      <c r="O799" s="181">
        <f t="shared" si="4"/>
        <v>0</v>
      </c>
      <c r="P799" s="181">
        <v>0</v>
      </c>
      <c r="Q799" s="181">
        <f t="shared" si="5"/>
        <v>0</v>
      </c>
      <c r="R799" s="181"/>
      <c r="S799" s="181" t="s">
        <v>217</v>
      </c>
      <c r="T799" s="182" t="s">
        <v>218</v>
      </c>
      <c r="U799" s="160">
        <v>0</v>
      </c>
      <c r="V799" s="160">
        <f t="shared" si="6"/>
        <v>0</v>
      </c>
      <c r="W799" s="160"/>
      <c r="X799" s="150"/>
      <c r="Y799" s="150"/>
      <c r="Z799" s="150"/>
      <c r="AA799" s="150"/>
      <c r="AB799" s="150"/>
      <c r="AC799" s="150"/>
      <c r="AD799" s="150"/>
      <c r="AE799" s="150"/>
      <c r="AF799" s="150"/>
      <c r="AG799" s="150" t="s">
        <v>1102</v>
      </c>
      <c r="AH799" s="150"/>
      <c r="AI799" s="150"/>
      <c r="AJ799" s="150"/>
      <c r="AK799" s="150"/>
      <c r="AL799" s="150"/>
      <c r="AM799" s="150"/>
      <c r="AN799" s="150"/>
      <c r="AO799" s="150"/>
      <c r="AP799" s="150"/>
      <c r="AQ799" s="150"/>
      <c r="AR799" s="150"/>
      <c r="AS799" s="150"/>
      <c r="AT799" s="150"/>
      <c r="AU799" s="150"/>
      <c r="AV799" s="150"/>
      <c r="AW799" s="150"/>
      <c r="AX799" s="150"/>
      <c r="AY799" s="150"/>
      <c r="AZ799" s="150"/>
      <c r="BA799" s="150"/>
      <c r="BB799" s="150"/>
      <c r="BC799" s="150"/>
      <c r="BD799" s="150"/>
      <c r="BE799" s="150"/>
      <c r="BF799" s="150"/>
      <c r="BG799" s="150"/>
      <c r="BH799" s="150"/>
    </row>
    <row r="800" spans="1:60" ht="33.75" outlineLevel="1" x14ac:dyDescent="0.2">
      <c r="A800" s="176">
        <v>218</v>
      </c>
      <c r="B800" s="177" t="s">
        <v>1126</v>
      </c>
      <c r="C800" s="185" t="s">
        <v>1127</v>
      </c>
      <c r="D800" s="178" t="s">
        <v>291</v>
      </c>
      <c r="E800" s="179">
        <v>16</v>
      </c>
      <c r="F800" s="180"/>
      <c r="G800" s="181">
        <f t="shared" si="0"/>
        <v>0</v>
      </c>
      <c r="H800" s="180"/>
      <c r="I800" s="181">
        <f t="shared" si="1"/>
        <v>0</v>
      </c>
      <c r="J800" s="180"/>
      <c r="K800" s="181">
        <f t="shared" si="2"/>
        <v>0</v>
      </c>
      <c r="L800" s="181">
        <v>21</v>
      </c>
      <c r="M800" s="181">
        <f t="shared" si="3"/>
        <v>0</v>
      </c>
      <c r="N800" s="181">
        <v>0</v>
      </c>
      <c r="O800" s="181">
        <f t="shared" si="4"/>
        <v>0</v>
      </c>
      <c r="P800" s="181">
        <v>0</v>
      </c>
      <c r="Q800" s="181">
        <f t="shared" si="5"/>
        <v>0</v>
      </c>
      <c r="R800" s="181"/>
      <c r="S800" s="181" t="s">
        <v>217</v>
      </c>
      <c r="T800" s="182" t="s">
        <v>218</v>
      </c>
      <c r="U800" s="160">
        <v>0</v>
      </c>
      <c r="V800" s="160">
        <f t="shared" si="6"/>
        <v>0</v>
      </c>
      <c r="W800" s="160"/>
      <c r="X800" s="150"/>
      <c r="Y800" s="150"/>
      <c r="Z800" s="150"/>
      <c r="AA800" s="150"/>
      <c r="AB800" s="150"/>
      <c r="AC800" s="150"/>
      <c r="AD800" s="150"/>
      <c r="AE800" s="150"/>
      <c r="AF800" s="150"/>
      <c r="AG800" s="150" t="s">
        <v>1102</v>
      </c>
      <c r="AH800" s="150"/>
      <c r="AI800" s="150"/>
      <c r="AJ800" s="150"/>
      <c r="AK800" s="150"/>
      <c r="AL800" s="150"/>
      <c r="AM800" s="150"/>
      <c r="AN800" s="150"/>
      <c r="AO800" s="150"/>
      <c r="AP800" s="150"/>
      <c r="AQ800" s="150"/>
      <c r="AR800" s="150"/>
      <c r="AS800" s="150"/>
      <c r="AT800" s="150"/>
      <c r="AU800" s="150"/>
      <c r="AV800" s="150"/>
      <c r="AW800" s="150"/>
      <c r="AX800" s="150"/>
      <c r="AY800" s="150"/>
      <c r="AZ800" s="150"/>
      <c r="BA800" s="150"/>
      <c r="BB800" s="150"/>
      <c r="BC800" s="150"/>
      <c r="BD800" s="150"/>
      <c r="BE800" s="150"/>
      <c r="BF800" s="150"/>
      <c r="BG800" s="150"/>
      <c r="BH800" s="150"/>
    </row>
    <row r="801" spans="1:60" ht="33.75" outlineLevel="1" x14ac:dyDescent="0.2">
      <c r="A801" s="176">
        <v>219</v>
      </c>
      <c r="B801" s="177" t="s">
        <v>1128</v>
      </c>
      <c r="C801" s="185" t="s">
        <v>1129</v>
      </c>
      <c r="D801" s="178" t="s">
        <v>291</v>
      </c>
      <c r="E801" s="179">
        <v>60</v>
      </c>
      <c r="F801" s="180"/>
      <c r="G801" s="181">
        <f t="shared" si="0"/>
        <v>0</v>
      </c>
      <c r="H801" s="180"/>
      <c r="I801" s="181">
        <f t="shared" si="1"/>
        <v>0</v>
      </c>
      <c r="J801" s="180"/>
      <c r="K801" s="181">
        <f t="shared" si="2"/>
        <v>0</v>
      </c>
      <c r="L801" s="181">
        <v>21</v>
      </c>
      <c r="M801" s="181">
        <f t="shared" si="3"/>
        <v>0</v>
      </c>
      <c r="N801" s="181">
        <v>0</v>
      </c>
      <c r="O801" s="181">
        <f t="shared" si="4"/>
        <v>0</v>
      </c>
      <c r="P801" s="181">
        <v>0</v>
      </c>
      <c r="Q801" s="181">
        <f t="shared" si="5"/>
        <v>0</v>
      </c>
      <c r="R801" s="181"/>
      <c r="S801" s="181" t="s">
        <v>217</v>
      </c>
      <c r="T801" s="182" t="s">
        <v>218</v>
      </c>
      <c r="U801" s="160">
        <v>0</v>
      </c>
      <c r="V801" s="160">
        <f t="shared" si="6"/>
        <v>0</v>
      </c>
      <c r="W801" s="160"/>
      <c r="X801" s="150"/>
      <c r="Y801" s="150"/>
      <c r="Z801" s="150"/>
      <c r="AA801" s="150"/>
      <c r="AB801" s="150"/>
      <c r="AC801" s="150"/>
      <c r="AD801" s="150"/>
      <c r="AE801" s="150"/>
      <c r="AF801" s="150"/>
      <c r="AG801" s="150" t="s">
        <v>1102</v>
      </c>
      <c r="AH801" s="150"/>
      <c r="AI801" s="150"/>
      <c r="AJ801" s="150"/>
      <c r="AK801" s="150"/>
      <c r="AL801" s="150"/>
      <c r="AM801" s="150"/>
      <c r="AN801" s="150"/>
      <c r="AO801" s="150"/>
      <c r="AP801" s="150"/>
      <c r="AQ801" s="150"/>
      <c r="AR801" s="150"/>
      <c r="AS801" s="150"/>
      <c r="AT801" s="150"/>
      <c r="AU801" s="150"/>
      <c r="AV801" s="150"/>
      <c r="AW801" s="150"/>
      <c r="AX801" s="150"/>
      <c r="AY801" s="150"/>
      <c r="AZ801" s="150"/>
      <c r="BA801" s="150"/>
      <c r="BB801" s="150"/>
      <c r="BC801" s="150"/>
      <c r="BD801" s="150"/>
      <c r="BE801" s="150"/>
      <c r="BF801" s="150"/>
      <c r="BG801" s="150"/>
      <c r="BH801" s="150"/>
    </row>
    <row r="802" spans="1:60" ht="33.75" outlineLevel="1" x14ac:dyDescent="0.2">
      <c r="A802" s="176">
        <v>220</v>
      </c>
      <c r="B802" s="177" t="s">
        <v>1130</v>
      </c>
      <c r="C802" s="185" t="s">
        <v>1131</v>
      </c>
      <c r="D802" s="178" t="s">
        <v>291</v>
      </c>
      <c r="E802" s="179">
        <v>72</v>
      </c>
      <c r="F802" s="180"/>
      <c r="G802" s="181">
        <f t="shared" si="0"/>
        <v>0</v>
      </c>
      <c r="H802" s="180"/>
      <c r="I802" s="181">
        <f t="shared" si="1"/>
        <v>0</v>
      </c>
      <c r="J802" s="180"/>
      <c r="K802" s="181">
        <f t="shared" si="2"/>
        <v>0</v>
      </c>
      <c r="L802" s="181">
        <v>21</v>
      </c>
      <c r="M802" s="181">
        <f t="shared" si="3"/>
        <v>0</v>
      </c>
      <c r="N802" s="181">
        <v>0</v>
      </c>
      <c r="O802" s="181">
        <f t="shared" si="4"/>
        <v>0</v>
      </c>
      <c r="P802" s="181">
        <v>0</v>
      </c>
      <c r="Q802" s="181">
        <f t="shared" si="5"/>
        <v>0</v>
      </c>
      <c r="R802" s="181"/>
      <c r="S802" s="181" t="s">
        <v>217</v>
      </c>
      <c r="T802" s="182" t="s">
        <v>218</v>
      </c>
      <c r="U802" s="160">
        <v>0</v>
      </c>
      <c r="V802" s="160">
        <f t="shared" si="6"/>
        <v>0</v>
      </c>
      <c r="W802" s="160"/>
      <c r="X802" s="150"/>
      <c r="Y802" s="150"/>
      <c r="Z802" s="150"/>
      <c r="AA802" s="150"/>
      <c r="AB802" s="150"/>
      <c r="AC802" s="150"/>
      <c r="AD802" s="150"/>
      <c r="AE802" s="150"/>
      <c r="AF802" s="150"/>
      <c r="AG802" s="150" t="s">
        <v>1102</v>
      </c>
      <c r="AH802" s="150"/>
      <c r="AI802" s="150"/>
      <c r="AJ802" s="150"/>
      <c r="AK802" s="150"/>
      <c r="AL802" s="150"/>
      <c r="AM802" s="150"/>
      <c r="AN802" s="150"/>
      <c r="AO802" s="150"/>
      <c r="AP802" s="150"/>
      <c r="AQ802" s="150"/>
      <c r="AR802" s="150"/>
      <c r="AS802" s="150"/>
      <c r="AT802" s="150"/>
      <c r="AU802" s="150"/>
      <c r="AV802" s="150"/>
      <c r="AW802" s="150"/>
      <c r="AX802" s="150"/>
      <c r="AY802" s="150"/>
      <c r="AZ802" s="150"/>
      <c r="BA802" s="150"/>
      <c r="BB802" s="150"/>
      <c r="BC802" s="150"/>
      <c r="BD802" s="150"/>
      <c r="BE802" s="150"/>
      <c r="BF802" s="150"/>
      <c r="BG802" s="150"/>
      <c r="BH802" s="150"/>
    </row>
    <row r="803" spans="1:60" ht="33.75" outlineLevel="1" x14ac:dyDescent="0.2">
      <c r="A803" s="176">
        <v>221</v>
      </c>
      <c r="B803" s="177" t="s">
        <v>1132</v>
      </c>
      <c r="C803" s="185" t="s">
        <v>1133</v>
      </c>
      <c r="D803" s="178" t="s">
        <v>291</v>
      </c>
      <c r="E803" s="179">
        <v>46</v>
      </c>
      <c r="F803" s="180"/>
      <c r="G803" s="181">
        <f t="shared" si="0"/>
        <v>0</v>
      </c>
      <c r="H803" s="180"/>
      <c r="I803" s="181">
        <f t="shared" si="1"/>
        <v>0</v>
      </c>
      <c r="J803" s="180"/>
      <c r="K803" s="181">
        <f t="shared" si="2"/>
        <v>0</v>
      </c>
      <c r="L803" s="181">
        <v>21</v>
      </c>
      <c r="M803" s="181">
        <f t="shared" si="3"/>
        <v>0</v>
      </c>
      <c r="N803" s="181">
        <v>0</v>
      </c>
      <c r="O803" s="181">
        <f t="shared" si="4"/>
        <v>0</v>
      </c>
      <c r="P803" s="181">
        <v>0</v>
      </c>
      <c r="Q803" s="181">
        <f t="shared" si="5"/>
        <v>0</v>
      </c>
      <c r="R803" s="181"/>
      <c r="S803" s="181" t="s">
        <v>217</v>
      </c>
      <c r="T803" s="182" t="s">
        <v>218</v>
      </c>
      <c r="U803" s="160">
        <v>0</v>
      </c>
      <c r="V803" s="160">
        <f t="shared" si="6"/>
        <v>0</v>
      </c>
      <c r="W803" s="160"/>
      <c r="X803" s="150"/>
      <c r="Y803" s="150"/>
      <c r="Z803" s="150"/>
      <c r="AA803" s="150"/>
      <c r="AB803" s="150"/>
      <c r="AC803" s="150"/>
      <c r="AD803" s="150"/>
      <c r="AE803" s="150"/>
      <c r="AF803" s="150"/>
      <c r="AG803" s="150" t="s">
        <v>1102</v>
      </c>
      <c r="AH803" s="150"/>
      <c r="AI803" s="150"/>
      <c r="AJ803" s="150"/>
      <c r="AK803" s="150"/>
      <c r="AL803" s="150"/>
      <c r="AM803" s="150"/>
      <c r="AN803" s="150"/>
      <c r="AO803" s="150"/>
      <c r="AP803" s="150"/>
      <c r="AQ803" s="150"/>
      <c r="AR803" s="150"/>
      <c r="AS803" s="150"/>
      <c r="AT803" s="150"/>
      <c r="AU803" s="150"/>
      <c r="AV803" s="150"/>
      <c r="AW803" s="150"/>
      <c r="AX803" s="150"/>
      <c r="AY803" s="150"/>
      <c r="AZ803" s="150"/>
      <c r="BA803" s="150"/>
      <c r="BB803" s="150"/>
      <c r="BC803" s="150"/>
      <c r="BD803" s="150"/>
      <c r="BE803" s="150"/>
      <c r="BF803" s="150"/>
      <c r="BG803" s="150"/>
      <c r="BH803" s="150"/>
    </row>
    <row r="804" spans="1:60" ht="33.75" outlineLevel="1" x14ac:dyDescent="0.2">
      <c r="A804" s="176">
        <v>222</v>
      </c>
      <c r="B804" s="177" t="s">
        <v>1134</v>
      </c>
      <c r="C804" s="185" t="s">
        <v>1135</v>
      </c>
      <c r="D804" s="178" t="s">
        <v>291</v>
      </c>
      <c r="E804" s="179">
        <v>20</v>
      </c>
      <c r="F804" s="180"/>
      <c r="G804" s="181">
        <f t="shared" si="0"/>
        <v>0</v>
      </c>
      <c r="H804" s="180"/>
      <c r="I804" s="181">
        <f t="shared" si="1"/>
        <v>0</v>
      </c>
      <c r="J804" s="180"/>
      <c r="K804" s="181">
        <f t="shared" si="2"/>
        <v>0</v>
      </c>
      <c r="L804" s="181">
        <v>21</v>
      </c>
      <c r="M804" s="181">
        <f t="shared" si="3"/>
        <v>0</v>
      </c>
      <c r="N804" s="181">
        <v>0</v>
      </c>
      <c r="O804" s="181">
        <f t="shared" si="4"/>
        <v>0</v>
      </c>
      <c r="P804" s="181">
        <v>0</v>
      </c>
      <c r="Q804" s="181">
        <f t="shared" si="5"/>
        <v>0</v>
      </c>
      <c r="R804" s="181"/>
      <c r="S804" s="181" t="s">
        <v>217</v>
      </c>
      <c r="T804" s="182" t="s">
        <v>218</v>
      </c>
      <c r="U804" s="160">
        <v>0</v>
      </c>
      <c r="V804" s="160">
        <f t="shared" si="6"/>
        <v>0</v>
      </c>
      <c r="W804" s="160"/>
      <c r="X804" s="150"/>
      <c r="Y804" s="150"/>
      <c r="Z804" s="150"/>
      <c r="AA804" s="150"/>
      <c r="AB804" s="150"/>
      <c r="AC804" s="150"/>
      <c r="AD804" s="150"/>
      <c r="AE804" s="150"/>
      <c r="AF804" s="150"/>
      <c r="AG804" s="150" t="s">
        <v>1102</v>
      </c>
      <c r="AH804" s="150"/>
      <c r="AI804" s="150"/>
      <c r="AJ804" s="150"/>
      <c r="AK804" s="150"/>
      <c r="AL804" s="150"/>
      <c r="AM804" s="150"/>
      <c r="AN804" s="150"/>
      <c r="AO804" s="150"/>
      <c r="AP804" s="150"/>
      <c r="AQ804" s="150"/>
      <c r="AR804" s="150"/>
      <c r="AS804" s="150"/>
      <c r="AT804" s="150"/>
      <c r="AU804" s="150"/>
      <c r="AV804" s="150"/>
      <c r="AW804" s="150"/>
      <c r="AX804" s="150"/>
      <c r="AY804" s="150"/>
      <c r="AZ804" s="150"/>
      <c r="BA804" s="150"/>
      <c r="BB804" s="150"/>
      <c r="BC804" s="150"/>
      <c r="BD804" s="150"/>
      <c r="BE804" s="150"/>
      <c r="BF804" s="150"/>
      <c r="BG804" s="150"/>
      <c r="BH804" s="150"/>
    </row>
    <row r="805" spans="1:60" ht="33.75" outlineLevel="1" x14ac:dyDescent="0.2">
      <c r="A805" s="176">
        <v>223</v>
      </c>
      <c r="B805" s="177" t="s">
        <v>1136</v>
      </c>
      <c r="C805" s="185" t="s">
        <v>1137</v>
      </c>
      <c r="D805" s="178" t="s">
        <v>291</v>
      </c>
      <c r="E805" s="179">
        <v>45</v>
      </c>
      <c r="F805" s="180"/>
      <c r="G805" s="181">
        <f t="shared" si="0"/>
        <v>0</v>
      </c>
      <c r="H805" s="180"/>
      <c r="I805" s="181">
        <f t="shared" si="1"/>
        <v>0</v>
      </c>
      <c r="J805" s="180"/>
      <c r="K805" s="181">
        <f t="shared" si="2"/>
        <v>0</v>
      </c>
      <c r="L805" s="181">
        <v>21</v>
      </c>
      <c r="M805" s="181">
        <f t="shared" si="3"/>
        <v>0</v>
      </c>
      <c r="N805" s="181">
        <v>0</v>
      </c>
      <c r="O805" s="181">
        <f t="shared" si="4"/>
        <v>0</v>
      </c>
      <c r="P805" s="181">
        <v>0</v>
      </c>
      <c r="Q805" s="181">
        <f t="shared" si="5"/>
        <v>0</v>
      </c>
      <c r="R805" s="181"/>
      <c r="S805" s="181" t="s">
        <v>217</v>
      </c>
      <c r="T805" s="182" t="s">
        <v>218</v>
      </c>
      <c r="U805" s="160">
        <v>0</v>
      </c>
      <c r="V805" s="160">
        <f t="shared" si="6"/>
        <v>0</v>
      </c>
      <c r="W805" s="160"/>
      <c r="X805" s="150"/>
      <c r="Y805" s="150"/>
      <c r="Z805" s="150"/>
      <c r="AA805" s="150"/>
      <c r="AB805" s="150"/>
      <c r="AC805" s="150"/>
      <c r="AD805" s="150"/>
      <c r="AE805" s="150"/>
      <c r="AF805" s="150"/>
      <c r="AG805" s="150" t="s">
        <v>1102</v>
      </c>
      <c r="AH805" s="150"/>
      <c r="AI805" s="150"/>
      <c r="AJ805" s="150"/>
      <c r="AK805" s="150"/>
      <c r="AL805" s="150"/>
      <c r="AM805" s="150"/>
      <c r="AN805" s="150"/>
      <c r="AO805" s="150"/>
      <c r="AP805" s="150"/>
      <c r="AQ805" s="150"/>
      <c r="AR805" s="150"/>
      <c r="AS805" s="150"/>
      <c r="AT805" s="150"/>
      <c r="AU805" s="150"/>
      <c r="AV805" s="150"/>
      <c r="AW805" s="150"/>
      <c r="AX805" s="150"/>
      <c r="AY805" s="150"/>
      <c r="AZ805" s="150"/>
      <c r="BA805" s="150"/>
      <c r="BB805" s="150"/>
      <c r="BC805" s="150"/>
      <c r="BD805" s="150"/>
      <c r="BE805" s="150"/>
      <c r="BF805" s="150"/>
      <c r="BG805" s="150"/>
      <c r="BH805" s="150"/>
    </row>
    <row r="806" spans="1:60" ht="33.75" outlineLevel="1" x14ac:dyDescent="0.2">
      <c r="A806" s="176">
        <v>224</v>
      </c>
      <c r="B806" s="177" t="s">
        <v>1138</v>
      </c>
      <c r="C806" s="185" t="s">
        <v>1139</v>
      </c>
      <c r="D806" s="178" t="s">
        <v>291</v>
      </c>
      <c r="E806" s="179">
        <v>38</v>
      </c>
      <c r="F806" s="180"/>
      <c r="G806" s="181">
        <f t="shared" si="0"/>
        <v>0</v>
      </c>
      <c r="H806" s="180"/>
      <c r="I806" s="181">
        <f t="shared" si="1"/>
        <v>0</v>
      </c>
      <c r="J806" s="180"/>
      <c r="K806" s="181">
        <f t="shared" si="2"/>
        <v>0</v>
      </c>
      <c r="L806" s="181">
        <v>21</v>
      </c>
      <c r="M806" s="181">
        <f t="shared" si="3"/>
        <v>0</v>
      </c>
      <c r="N806" s="181">
        <v>0</v>
      </c>
      <c r="O806" s="181">
        <f t="shared" si="4"/>
        <v>0</v>
      </c>
      <c r="P806" s="181">
        <v>0</v>
      </c>
      <c r="Q806" s="181">
        <f t="shared" si="5"/>
        <v>0</v>
      </c>
      <c r="R806" s="181"/>
      <c r="S806" s="181" t="s">
        <v>217</v>
      </c>
      <c r="T806" s="182" t="s">
        <v>218</v>
      </c>
      <c r="U806" s="160">
        <v>0</v>
      </c>
      <c r="V806" s="160">
        <f t="shared" si="6"/>
        <v>0</v>
      </c>
      <c r="W806" s="160"/>
      <c r="X806" s="150"/>
      <c r="Y806" s="150"/>
      <c r="Z806" s="150"/>
      <c r="AA806" s="150"/>
      <c r="AB806" s="150"/>
      <c r="AC806" s="150"/>
      <c r="AD806" s="150"/>
      <c r="AE806" s="150"/>
      <c r="AF806" s="150"/>
      <c r="AG806" s="150" t="s">
        <v>1102</v>
      </c>
      <c r="AH806" s="150"/>
      <c r="AI806" s="150"/>
      <c r="AJ806" s="150"/>
      <c r="AK806" s="150"/>
      <c r="AL806" s="150"/>
      <c r="AM806" s="150"/>
      <c r="AN806" s="150"/>
      <c r="AO806" s="150"/>
      <c r="AP806" s="150"/>
      <c r="AQ806" s="150"/>
      <c r="AR806" s="150"/>
      <c r="AS806" s="150"/>
      <c r="AT806" s="150"/>
      <c r="AU806" s="150"/>
      <c r="AV806" s="150"/>
      <c r="AW806" s="150"/>
      <c r="AX806" s="150"/>
      <c r="AY806" s="150"/>
      <c r="AZ806" s="150"/>
      <c r="BA806" s="150"/>
      <c r="BB806" s="150"/>
      <c r="BC806" s="150"/>
      <c r="BD806" s="150"/>
      <c r="BE806" s="150"/>
      <c r="BF806" s="150"/>
      <c r="BG806" s="150"/>
      <c r="BH806" s="150"/>
    </row>
    <row r="807" spans="1:60" outlineLevel="1" x14ac:dyDescent="0.2">
      <c r="A807" s="169">
        <v>225</v>
      </c>
      <c r="B807" s="170" t="s">
        <v>1140</v>
      </c>
      <c r="C807" s="186" t="s">
        <v>1141</v>
      </c>
      <c r="D807" s="171" t="s">
        <v>291</v>
      </c>
      <c r="E807" s="172">
        <v>295.3</v>
      </c>
      <c r="F807" s="173"/>
      <c r="G807" s="174">
        <f t="shared" si="0"/>
        <v>0</v>
      </c>
      <c r="H807" s="173"/>
      <c r="I807" s="174">
        <f t="shared" si="1"/>
        <v>0</v>
      </c>
      <c r="J807" s="173"/>
      <c r="K807" s="174">
        <f t="shared" si="2"/>
        <v>0</v>
      </c>
      <c r="L807" s="174">
        <v>21</v>
      </c>
      <c r="M807" s="174">
        <f t="shared" si="3"/>
        <v>0</v>
      </c>
      <c r="N807" s="174">
        <v>0</v>
      </c>
      <c r="O807" s="174">
        <f t="shared" si="4"/>
        <v>0</v>
      </c>
      <c r="P807" s="174">
        <v>0</v>
      </c>
      <c r="Q807" s="174">
        <f t="shared" si="5"/>
        <v>0</v>
      </c>
      <c r="R807" s="174"/>
      <c r="S807" s="174" t="s">
        <v>240</v>
      </c>
      <c r="T807" s="175" t="s">
        <v>218</v>
      </c>
      <c r="U807" s="160">
        <v>0</v>
      </c>
      <c r="V807" s="160">
        <f t="shared" si="6"/>
        <v>0</v>
      </c>
      <c r="W807" s="160"/>
      <c r="X807" s="150"/>
      <c r="Y807" s="150"/>
      <c r="Z807" s="150"/>
      <c r="AA807" s="150"/>
      <c r="AB807" s="150"/>
      <c r="AC807" s="150"/>
      <c r="AD807" s="150"/>
      <c r="AE807" s="150"/>
      <c r="AF807" s="150"/>
      <c r="AG807" s="150" t="s">
        <v>279</v>
      </c>
      <c r="AH807" s="150"/>
      <c r="AI807" s="150"/>
      <c r="AJ807" s="150"/>
      <c r="AK807" s="150"/>
      <c r="AL807" s="150"/>
      <c r="AM807" s="150"/>
      <c r="AN807" s="150"/>
      <c r="AO807" s="150"/>
      <c r="AP807" s="150"/>
      <c r="AQ807" s="150"/>
      <c r="AR807" s="150"/>
      <c r="AS807" s="150"/>
      <c r="AT807" s="150"/>
      <c r="AU807" s="150"/>
      <c r="AV807" s="150"/>
      <c r="AW807" s="150"/>
      <c r="AX807" s="150"/>
      <c r="AY807" s="150"/>
      <c r="AZ807" s="150"/>
      <c r="BA807" s="150"/>
      <c r="BB807" s="150"/>
      <c r="BC807" s="150"/>
      <c r="BD807" s="150"/>
      <c r="BE807" s="150"/>
      <c r="BF807" s="150"/>
      <c r="BG807" s="150"/>
      <c r="BH807" s="150"/>
    </row>
    <row r="808" spans="1:60" ht="45" outlineLevel="1" x14ac:dyDescent="0.2">
      <c r="A808" s="157"/>
      <c r="B808" s="158"/>
      <c r="C808" s="201" t="s">
        <v>1142</v>
      </c>
      <c r="D808" s="190"/>
      <c r="E808" s="191">
        <v>295.3</v>
      </c>
      <c r="F808" s="160"/>
      <c r="G808" s="160"/>
      <c r="H808" s="160"/>
      <c r="I808" s="160"/>
      <c r="J808" s="160"/>
      <c r="K808" s="160"/>
      <c r="L808" s="160"/>
      <c r="M808" s="160"/>
      <c r="N808" s="160"/>
      <c r="O808" s="160"/>
      <c r="P808" s="160"/>
      <c r="Q808" s="160"/>
      <c r="R808" s="160"/>
      <c r="S808" s="160"/>
      <c r="T808" s="160"/>
      <c r="U808" s="160"/>
      <c r="V808" s="160"/>
      <c r="W808" s="160"/>
      <c r="X808" s="150"/>
      <c r="Y808" s="150"/>
      <c r="Z808" s="150"/>
      <c r="AA808" s="150"/>
      <c r="AB808" s="150"/>
      <c r="AC808" s="150"/>
      <c r="AD808" s="150"/>
      <c r="AE808" s="150"/>
      <c r="AF808" s="150"/>
      <c r="AG808" s="150" t="s">
        <v>264</v>
      </c>
      <c r="AH808" s="150">
        <v>0</v>
      </c>
      <c r="AI808" s="150"/>
      <c r="AJ808" s="150"/>
      <c r="AK808" s="150"/>
      <c r="AL808" s="150"/>
      <c r="AM808" s="150"/>
      <c r="AN808" s="150"/>
      <c r="AO808" s="150"/>
      <c r="AP808" s="150"/>
      <c r="AQ808" s="150"/>
      <c r="AR808" s="150"/>
      <c r="AS808" s="150"/>
      <c r="AT808" s="150"/>
      <c r="AU808" s="150"/>
      <c r="AV808" s="150"/>
      <c r="AW808" s="150"/>
      <c r="AX808" s="150"/>
      <c r="AY808" s="150"/>
      <c r="AZ808" s="150"/>
      <c r="BA808" s="150"/>
      <c r="BB808" s="150"/>
      <c r="BC808" s="150"/>
      <c r="BD808" s="150"/>
      <c r="BE808" s="150"/>
      <c r="BF808" s="150"/>
      <c r="BG808" s="150"/>
      <c r="BH808" s="150"/>
    </row>
    <row r="809" spans="1:60" ht="45" outlineLevel="1" x14ac:dyDescent="0.2">
      <c r="A809" s="169">
        <v>226</v>
      </c>
      <c r="B809" s="170" t="s">
        <v>1143</v>
      </c>
      <c r="C809" s="186" t="s">
        <v>1144</v>
      </c>
      <c r="D809" s="171" t="s">
        <v>285</v>
      </c>
      <c r="E809" s="172">
        <v>339.46499999999997</v>
      </c>
      <c r="F809" s="173"/>
      <c r="G809" s="174">
        <f>ROUND(E809*F809,2)</f>
        <v>0</v>
      </c>
      <c r="H809" s="173"/>
      <c r="I809" s="174">
        <f>ROUND(E809*H809,2)</f>
        <v>0</v>
      </c>
      <c r="J809" s="173"/>
      <c r="K809" s="174">
        <f>ROUND(E809*J809,2)</f>
        <v>0</v>
      </c>
      <c r="L809" s="174">
        <v>21</v>
      </c>
      <c r="M809" s="174">
        <f>G809*(1+L809/100)</f>
        <v>0</v>
      </c>
      <c r="N809" s="174">
        <v>0</v>
      </c>
      <c r="O809" s="174">
        <f>ROUND(E809*N809,2)</f>
        <v>0</v>
      </c>
      <c r="P809" s="174">
        <v>0</v>
      </c>
      <c r="Q809" s="174">
        <f>ROUND(E809*P809,2)</f>
        <v>0</v>
      </c>
      <c r="R809" s="174" t="s">
        <v>216</v>
      </c>
      <c r="S809" s="174" t="s">
        <v>217</v>
      </c>
      <c r="T809" s="175" t="s">
        <v>218</v>
      </c>
      <c r="U809" s="160">
        <v>0</v>
      </c>
      <c r="V809" s="160">
        <f>ROUND(E809*U809,2)</f>
        <v>0</v>
      </c>
      <c r="W809" s="160"/>
      <c r="X809" s="150"/>
      <c r="Y809" s="150"/>
      <c r="Z809" s="150"/>
      <c r="AA809" s="150"/>
      <c r="AB809" s="150"/>
      <c r="AC809" s="150"/>
      <c r="AD809" s="150"/>
      <c r="AE809" s="150"/>
      <c r="AF809" s="150"/>
      <c r="AG809" s="150" t="s">
        <v>219</v>
      </c>
      <c r="AH809" s="150"/>
      <c r="AI809" s="150"/>
      <c r="AJ809" s="150"/>
      <c r="AK809" s="150"/>
      <c r="AL809" s="150"/>
      <c r="AM809" s="150"/>
      <c r="AN809" s="150"/>
      <c r="AO809" s="150"/>
      <c r="AP809" s="150"/>
      <c r="AQ809" s="150"/>
      <c r="AR809" s="150"/>
      <c r="AS809" s="150"/>
      <c r="AT809" s="150"/>
      <c r="AU809" s="150"/>
      <c r="AV809" s="150"/>
      <c r="AW809" s="150"/>
      <c r="AX809" s="150"/>
      <c r="AY809" s="150"/>
      <c r="AZ809" s="150"/>
      <c r="BA809" s="150"/>
      <c r="BB809" s="150"/>
      <c r="BC809" s="150"/>
      <c r="BD809" s="150"/>
      <c r="BE809" s="150"/>
      <c r="BF809" s="150"/>
      <c r="BG809" s="150"/>
      <c r="BH809" s="150"/>
    </row>
    <row r="810" spans="1:60" outlineLevel="1" x14ac:dyDescent="0.2">
      <c r="A810" s="157"/>
      <c r="B810" s="158"/>
      <c r="C810" s="201" t="s">
        <v>1145</v>
      </c>
      <c r="D810" s="190"/>
      <c r="E810" s="191">
        <v>339.46499999999997</v>
      </c>
      <c r="F810" s="160"/>
      <c r="G810" s="160"/>
      <c r="H810" s="160"/>
      <c r="I810" s="160"/>
      <c r="J810" s="160"/>
      <c r="K810" s="160"/>
      <c r="L810" s="160"/>
      <c r="M810" s="160"/>
      <c r="N810" s="160"/>
      <c r="O810" s="160"/>
      <c r="P810" s="160"/>
      <c r="Q810" s="160"/>
      <c r="R810" s="160"/>
      <c r="S810" s="160"/>
      <c r="T810" s="160"/>
      <c r="U810" s="160"/>
      <c r="V810" s="160"/>
      <c r="W810" s="160"/>
      <c r="X810" s="150"/>
      <c r="Y810" s="150"/>
      <c r="Z810" s="150"/>
      <c r="AA810" s="150"/>
      <c r="AB810" s="150"/>
      <c r="AC810" s="150"/>
      <c r="AD810" s="150"/>
      <c r="AE810" s="150"/>
      <c r="AF810" s="150"/>
      <c r="AG810" s="150" t="s">
        <v>264</v>
      </c>
      <c r="AH810" s="150">
        <v>0</v>
      </c>
      <c r="AI810" s="150"/>
      <c r="AJ810" s="150"/>
      <c r="AK810" s="150"/>
      <c r="AL810" s="150"/>
      <c r="AM810" s="150"/>
      <c r="AN810" s="150"/>
      <c r="AO810" s="150"/>
      <c r="AP810" s="150"/>
      <c r="AQ810" s="150"/>
      <c r="AR810" s="150"/>
      <c r="AS810" s="150"/>
      <c r="AT810" s="150"/>
      <c r="AU810" s="150"/>
      <c r="AV810" s="150"/>
      <c r="AW810" s="150"/>
      <c r="AX810" s="150"/>
      <c r="AY810" s="150"/>
      <c r="AZ810" s="150"/>
      <c r="BA810" s="150"/>
      <c r="BB810" s="150"/>
      <c r="BC810" s="150"/>
      <c r="BD810" s="150"/>
      <c r="BE810" s="150"/>
      <c r="BF810" s="150"/>
      <c r="BG810" s="150"/>
      <c r="BH810" s="150"/>
    </row>
    <row r="811" spans="1:60" ht="33.75" outlineLevel="1" x14ac:dyDescent="0.2">
      <c r="A811" s="169">
        <v>227</v>
      </c>
      <c r="B811" s="170" t="s">
        <v>1146</v>
      </c>
      <c r="C811" s="186" t="s">
        <v>1147</v>
      </c>
      <c r="D811" s="171" t="s">
        <v>261</v>
      </c>
      <c r="E811" s="172">
        <v>26.5776</v>
      </c>
      <c r="F811" s="173"/>
      <c r="G811" s="174">
        <f>ROUND(E811*F811,2)</f>
        <v>0</v>
      </c>
      <c r="H811" s="173"/>
      <c r="I811" s="174">
        <f>ROUND(E811*H811,2)</f>
        <v>0</v>
      </c>
      <c r="J811" s="173"/>
      <c r="K811" s="174">
        <f>ROUND(E811*J811,2)</f>
        <v>0</v>
      </c>
      <c r="L811" s="174">
        <v>21</v>
      </c>
      <c r="M811" s="174">
        <f>G811*(1+L811/100)</f>
        <v>0</v>
      </c>
      <c r="N811" s="174">
        <v>0</v>
      </c>
      <c r="O811" s="174">
        <f>ROUND(E811*N811,2)</f>
        <v>0</v>
      </c>
      <c r="P811" s="174">
        <v>0</v>
      </c>
      <c r="Q811" s="174">
        <f>ROUND(E811*P811,2)</f>
        <v>0</v>
      </c>
      <c r="R811" s="174" t="s">
        <v>216</v>
      </c>
      <c r="S811" s="174" t="s">
        <v>217</v>
      </c>
      <c r="T811" s="175" t="s">
        <v>218</v>
      </c>
      <c r="U811" s="160">
        <v>0</v>
      </c>
      <c r="V811" s="160">
        <f>ROUND(E811*U811,2)</f>
        <v>0</v>
      </c>
      <c r="W811" s="160"/>
      <c r="X811" s="150"/>
      <c r="Y811" s="150"/>
      <c r="Z811" s="150"/>
      <c r="AA811" s="150"/>
      <c r="AB811" s="150"/>
      <c r="AC811" s="150"/>
      <c r="AD811" s="150"/>
      <c r="AE811" s="150"/>
      <c r="AF811" s="150"/>
      <c r="AG811" s="150" t="s">
        <v>219</v>
      </c>
      <c r="AH811" s="150"/>
      <c r="AI811" s="150"/>
      <c r="AJ811" s="150"/>
      <c r="AK811" s="150"/>
      <c r="AL811" s="150"/>
      <c r="AM811" s="150"/>
      <c r="AN811" s="150"/>
      <c r="AO811" s="150"/>
      <c r="AP811" s="150"/>
      <c r="AQ811" s="150"/>
      <c r="AR811" s="150"/>
      <c r="AS811" s="150"/>
      <c r="AT811" s="150"/>
      <c r="AU811" s="150"/>
      <c r="AV811" s="150"/>
      <c r="AW811" s="150"/>
      <c r="AX811" s="150"/>
      <c r="AY811" s="150"/>
      <c r="AZ811" s="150"/>
      <c r="BA811" s="150"/>
      <c r="BB811" s="150"/>
      <c r="BC811" s="150"/>
      <c r="BD811" s="150"/>
      <c r="BE811" s="150"/>
      <c r="BF811" s="150"/>
      <c r="BG811" s="150"/>
      <c r="BH811" s="150"/>
    </row>
    <row r="812" spans="1:60" outlineLevel="1" x14ac:dyDescent="0.2">
      <c r="A812" s="157"/>
      <c r="B812" s="158"/>
      <c r="C812" s="201" t="s">
        <v>1148</v>
      </c>
      <c r="D812" s="190"/>
      <c r="E812" s="191">
        <v>26.5776</v>
      </c>
      <c r="F812" s="160"/>
      <c r="G812" s="160"/>
      <c r="H812" s="160"/>
      <c r="I812" s="160"/>
      <c r="J812" s="160"/>
      <c r="K812" s="160"/>
      <c r="L812" s="160"/>
      <c r="M812" s="160"/>
      <c r="N812" s="160"/>
      <c r="O812" s="160"/>
      <c r="P812" s="160"/>
      <c r="Q812" s="160"/>
      <c r="R812" s="160"/>
      <c r="S812" s="160"/>
      <c r="T812" s="160"/>
      <c r="U812" s="160"/>
      <c r="V812" s="160"/>
      <c r="W812" s="160"/>
      <c r="X812" s="150"/>
      <c r="Y812" s="150"/>
      <c r="Z812" s="150"/>
      <c r="AA812" s="150"/>
      <c r="AB812" s="150"/>
      <c r="AC812" s="150"/>
      <c r="AD812" s="150"/>
      <c r="AE812" s="150"/>
      <c r="AF812" s="150"/>
      <c r="AG812" s="150" t="s">
        <v>264</v>
      </c>
      <c r="AH812" s="150">
        <v>0</v>
      </c>
      <c r="AI812" s="150"/>
      <c r="AJ812" s="150"/>
      <c r="AK812" s="150"/>
      <c r="AL812" s="150"/>
      <c r="AM812" s="150"/>
      <c r="AN812" s="150"/>
      <c r="AO812" s="150"/>
      <c r="AP812" s="150"/>
      <c r="AQ812" s="150"/>
      <c r="AR812" s="150"/>
      <c r="AS812" s="150"/>
      <c r="AT812" s="150"/>
      <c r="AU812" s="150"/>
      <c r="AV812" s="150"/>
      <c r="AW812" s="150"/>
      <c r="AX812" s="150"/>
      <c r="AY812" s="150"/>
      <c r="AZ812" s="150"/>
      <c r="BA812" s="150"/>
      <c r="BB812" s="150"/>
      <c r="BC812" s="150"/>
      <c r="BD812" s="150"/>
      <c r="BE812" s="150"/>
      <c r="BF812" s="150"/>
      <c r="BG812" s="150"/>
      <c r="BH812" s="150"/>
    </row>
    <row r="813" spans="1:60" ht="33.75" outlineLevel="1" x14ac:dyDescent="0.2">
      <c r="A813" s="169">
        <v>228</v>
      </c>
      <c r="B813" s="170" t="s">
        <v>1149</v>
      </c>
      <c r="C813" s="186" t="s">
        <v>1150</v>
      </c>
      <c r="D813" s="171" t="s">
        <v>285</v>
      </c>
      <c r="E813" s="172">
        <v>15.75</v>
      </c>
      <c r="F813" s="173"/>
      <c r="G813" s="174">
        <f>ROUND(E813*F813,2)</f>
        <v>0</v>
      </c>
      <c r="H813" s="173"/>
      <c r="I813" s="174">
        <f>ROUND(E813*H813,2)</f>
        <v>0</v>
      </c>
      <c r="J813" s="173"/>
      <c r="K813" s="174">
        <f>ROUND(E813*J813,2)</f>
        <v>0</v>
      </c>
      <c r="L813" s="174">
        <v>21</v>
      </c>
      <c r="M813" s="174">
        <f>G813*(1+L813/100)</f>
        <v>0</v>
      </c>
      <c r="N813" s="174">
        <v>0</v>
      </c>
      <c r="O813" s="174">
        <f>ROUND(E813*N813,2)</f>
        <v>0</v>
      </c>
      <c r="P813" s="174">
        <v>0</v>
      </c>
      <c r="Q813" s="174">
        <f>ROUND(E813*P813,2)</f>
        <v>0</v>
      </c>
      <c r="R813" s="174" t="s">
        <v>216</v>
      </c>
      <c r="S813" s="174" t="s">
        <v>217</v>
      </c>
      <c r="T813" s="175" t="s">
        <v>218</v>
      </c>
      <c r="U813" s="160">
        <v>0</v>
      </c>
      <c r="V813" s="160">
        <f>ROUND(E813*U813,2)</f>
        <v>0</v>
      </c>
      <c r="W813" s="160"/>
      <c r="X813" s="150"/>
      <c r="Y813" s="150"/>
      <c r="Z813" s="150"/>
      <c r="AA813" s="150"/>
      <c r="AB813" s="150"/>
      <c r="AC813" s="150"/>
      <c r="AD813" s="150"/>
      <c r="AE813" s="150"/>
      <c r="AF813" s="150"/>
      <c r="AG813" s="150" t="s">
        <v>219</v>
      </c>
      <c r="AH813" s="150"/>
      <c r="AI813" s="150"/>
      <c r="AJ813" s="150"/>
      <c r="AK813" s="150"/>
      <c r="AL813" s="150"/>
      <c r="AM813" s="150"/>
      <c r="AN813" s="150"/>
      <c r="AO813" s="150"/>
      <c r="AP813" s="150"/>
      <c r="AQ813" s="150"/>
      <c r="AR813" s="150"/>
      <c r="AS813" s="150"/>
      <c r="AT813" s="150"/>
      <c r="AU813" s="150"/>
      <c r="AV813" s="150"/>
      <c r="AW813" s="150"/>
      <c r="AX813" s="150"/>
      <c r="AY813" s="150"/>
      <c r="AZ813" s="150"/>
      <c r="BA813" s="150"/>
      <c r="BB813" s="150"/>
      <c r="BC813" s="150"/>
      <c r="BD813" s="150"/>
      <c r="BE813" s="150"/>
      <c r="BF813" s="150"/>
      <c r="BG813" s="150"/>
      <c r="BH813" s="150"/>
    </row>
    <row r="814" spans="1:60" outlineLevel="1" x14ac:dyDescent="0.2">
      <c r="A814" s="157"/>
      <c r="B814" s="158"/>
      <c r="C814" s="201" t="s">
        <v>1151</v>
      </c>
      <c r="D814" s="190"/>
      <c r="E814" s="191">
        <v>15.75</v>
      </c>
      <c r="F814" s="160"/>
      <c r="G814" s="160"/>
      <c r="H814" s="160"/>
      <c r="I814" s="160"/>
      <c r="J814" s="160"/>
      <c r="K814" s="160"/>
      <c r="L814" s="160"/>
      <c r="M814" s="160"/>
      <c r="N814" s="160"/>
      <c r="O814" s="160"/>
      <c r="P814" s="160"/>
      <c r="Q814" s="160"/>
      <c r="R814" s="160"/>
      <c r="S814" s="160"/>
      <c r="T814" s="160"/>
      <c r="U814" s="160"/>
      <c r="V814" s="160"/>
      <c r="W814" s="160"/>
      <c r="X814" s="150"/>
      <c r="Y814" s="150"/>
      <c r="Z814" s="150"/>
      <c r="AA814" s="150"/>
      <c r="AB814" s="150"/>
      <c r="AC814" s="150"/>
      <c r="AD814" s="150"/>
      <c r="AE814" s="150"/>
      <c r="AF814" s="150"/>
      <c r="AG814" s="150" t="s">
        <v>264</v>
      </c>
      <c r="AH814" s="150">
        <v>0</v>
      </c>
      <c r="AI814" s="150"/>
      <c r="AJ814" s="150"/>
      <c r="AK814" s="150"/>
      <c r="AL814" s="150"/>
      <c r="AM814" s="150"/>
      <c r="AN814" s="150"/>
      <c r="AO814" s="150"/>
      <c r="AP814" s="150"/>
      <c r="AQ814" s="150"/>
      <c r="AR814" s="150"/>
      <c r="AS814" s="150"/>
      <c r="AT814" s="150"/>
      <c r="AU814" s="150"/>
      <c r="AV814" s="150"/>
      <c r="AW814" s="150"/>
      <c r="AX814" s="150"/>
      <c r="AY814" s="150"/>
      <c r="AZ814" s="150"/>
      <c r="BA814" s="150"/>
      <c r="BB814" s="150"/>
      <c r="BC814" s="150"/>
      <c r="BD814" s="150"/>
      <c r="BE814" s="150"/>
      <c r="BF814" s="150"/>
      <c r="BG814" s="150"/>
      <c r="BH814" s="150"/>
    </row>
    <row r="815" spans="1:60" ht="33.75" outlineLevel="1" x14ac:dyDescent="0.2">
      <c r="A815" s="169">
        <v>229</v>
      </c>
      <c r="B815" s="170" t="s">
        <v>1152</v>
      </c>
      <c r="C815" s="186" t="s">
        <v>1153</v>
      </c>
      <c r="D815" s="171" t="s">
        <v>285</v>
      </c>
      <c r="E815" s="172">
        <v>424.95600000000002</v>
      </c>
      <c r="F815" s="173"/>
      <c r="G815" s="174">
        <f>ROUND(E815*F815,2)</f>
        <v>0</v>
      </c>
      <c r="H815" s="173"/>
      <c r="I815" s="174">
        <f>ROUND(E815*H815,2)</f>
        <v>0</v>
      </c>
      <c r="J815" s="173"/>
      <c r="K815" s="174">
        <f>ROUND(E815*J815,2)</f>
        <v>0</v>
      </c>
      <c r="L815" s="174">
        <v>21</v>
      </c>
      <c r="M815" s="174">
        <f>G815*(1+L815/100)</f>
        <v>0</v>
      </c>
      <c r="N815" s="174">
        <v>0</v>
      </c>
      <c r="O815" s="174">
        <f>ROUND(E815*N815,2)</f>
        <v>0</v>
      </c>
      <c r="P815" s="174">
        <v>0</v>
      </c>
      <c r="Q815" s="174">
        <f>ROUND(E815*P815,2)</f>
        <v>0</v>
      </c>
      <c r="R815" s="174" t="s">
        <v>216</v>
      </c>
      <c r="S815" s="174" t="s">
        <v>217</v>
      </c>
      <c r="T815" s="175" t="s">
        <v>218</v>
      </c>
      <c r="U815" s="160">
        <v>0</v>
      </c>
      <c r="V815" s="160">
        <f>ROUND(E815*U815,2)</f>
        <v>0</v>
      </c>
      <c r="W815" s="160"/>
      <c r="X815" s="150"/>
      <c r="Y815" s="150"/>
      <c r="Z815" s="150"/>
      <c r="AA815" s="150"/>
      <c r="AB815" s="150"/>
      <c r="AC815" s="150"/>
      <c r="AD815" s="150"/>
      <c r="AE815" s="150"/>
      <c r="AF815" s="150"/>
      <c r="AG815" s="150" t="s">
        <v>219</v>
      </c>
      <c r="AH815" s="150"/>
      <c r="AI815" s="150"/>
      <c r="AJ815" s="150"/>
      <c r="AK815" s="150"/>
      <c r="AL815" s="150"/>
      <c r="AM815" s="150"/>
      <c r="AN815" s="150"/>
      <c r="AO815" s="150"/>
      <c r="AP815" s="150"/>
      <c r="AQ815" s="150"/>
      <c r="AR815" s="150"/>
      <c r="AS815" s="150"/>
      <c r="AT815" s="150"/>
      <c r="AU815" s="150"/>
      <c r="AV815" s="150"/>
      <c r="AW815" s="150"/>
      <c r="AX815" s="150"/>
      <c r="AY815" s="150"/>
      <c r="AZ815" s="150"/>
      <c r="BA815" s="150"/>
      <c r="BB815" s="150"/>
      <c r="BC815" s="150"/>
      <c r="BD815" s="150"/>
      <c r="BE815" s="150"/>
      <c r="BF815" s="150"/>
      <c r="BG815" s="150"/>
      <c r="BH815" s="150"/>
    </row>
    <row r="816" spans="1:60" outlineLevel="1" x14ac:dyDescent="0.2">
      <c r="A816" s="157"/>
      <c r="B816" s="158"/>
      <c r="C816" s="201" t="s">
        <v>1154</v>
      </c>
      <c r="D816" s="190"/>
      <c r="E816" s="191">
        <v>424.95600000000002</v>
      </c>
      <c r="F816" s="160"/>
      <c r="G816" s="160"/>
      <c r="H816" s="160"/>
      <c r="I816" s="160"/>
      <c r="J816" s="160"/>
      <c r="K816" s="160"/>
      <c r="L816" s="160"/>
      <c r="M816" s="160"/>
      <c r="N816" s="160"/>
      <c r="O816" s="160"/>
      <c r="P816" s="160"/>
      <c r="Q816" s="160"/>
      <c r="R816" s="160"/>
      <c r="S816" s="160"/>
      <c r="T816" s="160"/>
      <c r="U816" s="160"/>
      <c r="V816" s="160"/>
      <c r="W816" s="160"/>
      <c r="X816" s="150"/>
      <c r="Y816" s="150"/>
      <c r="Z816" s="150"/>
      <c r="AA816" s="150"/>
      <c r="AB816" s="150"/>
      <c r="AC816" s="150"/>
      <c r="AD816" s="150"/>
      <c r="AE816" s="150"/>
      <c r="AF816" s="150"/>
      <c r="AG816" s="150" t="s">
        <v>264</v>
      </c>
      <c r="AH816" s="150">
        <v>0</v>
      </c>
      <c r="AI816" s="150"/>
      <c r="AJ816" s="150"/>
      <c r="AK816" s="150"/>
      <c r="AL816" s="150"/>
      <c r="AM816" s="150"/>
      <c r="AN816" s="150"/>
      <c r="AO816" s="150"/>
      <c r="AP816" s="150"/>
      <c r="AQ816" s="150"/>
      <c r="AR816" s="150"/>
      <c r="AS816" s="150"/>
      <c r="AT816" s="150"/>
      <c r="AU816" s="150"/>
      <c r="AV816" s="150"/>
      <c r="AW816" s="150"/>
      <c r="AX816" s="150"/>
      <c r="AY816" s="150"/>
      <c r="AZ816" s="150"/>
      <c r="BA816" s="150"/>
      <c r="BB816" s="150"/>
      <c r="BC816" s="150"/>
      <c r="BD816" s="150"/>
      <c r="BE816" s="150"/>
      <c r="BF816" s="150"/>
      <c r="BG816" s="150"/>
      <c r="BH816" s="150"/>
    </row>
    <row r="817" spans="1:60" ht="33.75" outlineLevel="1" x14ac:dyDescent="0.2">
      <c r="A817" s="169">
        <v>230</v>
      </c>
      <c r="B817" s="170" t="s">
        <v>1155</v>
      </c>
      <c r="C817" s="186" t="s">
        <v>1156</v>
      </c>
      <c r="D817" s="171" t="s">
        <v>285</v>
      </c>
      <c r="E817" s="172">
        <v>424.95600000000002</v>
      </c>
      <c r="F817" s="173"/>
      <c r="G817" s="174">
        <f>ROUND(E817*F817,2)</f>
        <v>0</v>
      </c>
      <c r="H817" s="173"/>
      <c r="I817" s="174">
        <f>ROUND(E817*H817,2)</f>
        <v>0</v>
      </c>
      <c r="J817" s="173"/>
      <c r="K817" s="174">
        <f>ROUND(E817*J817,2)</f>
        <v>0</v>
      </c>
      <c r="L817" s="174">
        <v>21</v>
      </c>
      <c r="M817" s="174">
        <f>G817*(1+L817/100)</f>
        <v>0</v>
      </c>
      <c r="N817" s="174">
        <v>0</v>
      </c>
      <c r="O817" s="174">
        <f>ROUND(E817*N817,2)</f>
        <v>0</v>
      </c>
      <c r="P817" s="174">
        <v>0</v>
      </c>
      <c r="Q817" s="174">
        <f>ROUND(E817*P817,2)</f>
        <v>0</v>
      </c>
      <c r="R817" s="174" t="s">
        <v>216</v>
      </c>
      <c r="S817" s="174" t="s">
        <v>217</v>
      </c>
      <c r="T817" s="175" t="s">
        <v>218</v>
      </c>
      <c r="U817" s="160">
        <v>0</v>
      </c>
      <c r="V817" s="160">
        <f>ROUND(E817*U817,2)</f>
        <v>0</v>
      </c>
      <c r="W817" s="160"/>
      <c r="X817" s="150"/>
      <c r="Y817" s="150"/>
      <c r="Z817" s="150"/>
      <c r="AA817" s="150"/>
      <c r="AB817" s="150"/>
      <c r="AC817" s="150"/>
      <c r="AD817" s="150"/>
      <c r="AE817" s="150"/>
      <c r="AF817" s="150"/>
      <c r="AG817" s="150" t="s">
        <v>219</v>
      </c>
      <c r="AH817" s="150"/>
      <c r="AI817" s="150"/>
      <c r="AJ817" s="150"/>
      <c r="AK817" s="150"/>
      <c r="AL817" s="150"/>
      <c r="AM817" s="150"/>
      <c r="AN817" s="150"/>
      <c r="AO817" s="150"/>
      <c r="AP817" s="150"/>
      <c r="AQ817" s="150"/>
      <c r="AR817" s="150"/>
      <c r="AS817" s="150"/>
      <c r="AT817" s="150"/>
      <c r="AU817" s="150"/>
      <c r="AV817" s="150"/>
      <c r="AW817" s="150"/>
      <c r="AX817" s="150"/>
      <c r="AY817" s="150"/>
      <c r="AZ817" s="150"/>
      <c r="BA817" s="150"/>
      <c r="BB817" s="150"/>
      <c r="BC817" s="150"/>
      <c r="BD817" s="150"/>
      <c r="BE817" s="150"/>
      <c r="BF817" s="150"/>
      <c r="BG817" s="150"/>
      <c r="BH817" s="150"/>
    </row>
    <row r="818" spans="1:60" outlineLevel="1" x14ac:dyDescent="0.2">
      <c r="A818" s="157"/>
      <c r="B818" s="158"/>
      <c r="C818" s="201" t="s">
        <v>1154</v>
      </c>
      <c r="D818" s="190"/>
      <c r="E818" s="191">
        <v>424.95600000000002</v>
      </c>
      <c r="F818" s="160"/>
      <c r="G818" s="160"/>
      <c r="H818" s="160"/>
      <c r="I818" s="160"/>
      <c r="J818" s="160"/>
      <c r="K818" s="160"/>
      <c r="L818" s="160"/>
      <c r="M818" s="160"/>
      <c r="N818" s="160"/>
      <c r="O818" s="160"/>
      <c r="P818" s="160"/>
      <c r="Q818" s="160"/>
      <c r="R818" s="160"/>
      <c r="S818" s="160"/>
      <c r="T818" s="160"/>
      <c r="U818" s="160"/>
      <c r="V818" s="160"/>
      <c r="W818" s="160"/>
      <c r="X818" s="150"/>
      <c r="Y818" s="150"/>
      <c r="Z818" s="150"/>
      <c r="AA818" s="150"/>
      <c r="AB818" s="150"/>
      <c r="AC818" s="150"/>
      <c r="AD818" s="150"/>
      <c r="AE818" s="150"/>
      <c r="AF818" s="150"/>
      <c r="AG818" s="150" t="s">
        <v>264</v>
      </c>
      <c r="AH818" s="150">
        <v>0</v>
      </c>
      <c r="AI818" s="150"/>
      <c r="AJ818" s="150"/>
      <c r="AK818" s="150"/>
      <c r="AL818" s="150"/>
      <c r="AM818" s="150"/>
      <c r="AN818" s="150"/>
      <c r="AO818" s="150"/>
      <c r="AP818" s="150"/>
      <c r="AQ818" s="150"/>
      <c r="AR818" s="150"/>
      <c r="AS818" s="150"/>
      <c r="AT818" s="150"/>
      <c r="AU818" s="150"/>
      <c r="AV818" s="150"/>
      <c r="AW818" s="150"/>
      <c r="AX818" s="150"/>
      <c r="AY818" s="150"/>
      <c r="AZ818" s="150"/>
      <c r="BA818" s="150"/>
      <c r="BB818" s="150"/>
      <c r="BC818" s="150"/>
      <c r="BD818" s="150"/>
      <c r="BE818" s="150"/>
      <c r="BF818" s="150"/>
      <c r="BG818" s="150"/>
      <c r="BH818" s="150"/>
    </row>
    <row r="819" spans="1:60" ht="56.25" outlineLevel="1" x14ac:dyDescent="0.2">
      <c r="A819" s="169">
        <v>231</v>
      </c>
      <c r="B819" s="170" t="s">
        <v>1157</v>
      </c>
      <c r="C819" s="186" t="s">
        <v>1158</v>
      </c>
      <c r="D819" s="171" t="s">
        <v>291</v>
      </c>
      <c r="E819" s="172">
        <v>20</v>
      </c>
      <c r="F819" s="173"/>
      <c r="G819" s="174">
        <f>ROUND(E819*F819,2)</f>
        <v>0</v>
      </c>
      <c r="H819" s="173"/>
      <c r="I819" s="174">
        <f>ROUND(E819*H819,2)</f>
        <v>0</v>
      </c>
      <c r="J819" s="173"/>
      <c r="K819" s="174">
        <f>ROUND(E819*J819,2)</f>
        <v>0</v>
      </c>
      <c r="L819" s="174">
        <v>21</v>
      </c>
      <c r="M819" s="174">
        <f>G819*(1+L819/100)</f>
        <v>0</v>
      </c>
      <c r="N819" s="174">
        <v>0</v>
      </c>
      <c r="O819" s="174">
        <f>ROUND(E819*N819,2)</f>
        <v>0</v>
      </c>
      <c r="P819" s="174">
        <v>0</v>
      </c>
      <c r="Q819" s="174">
        <f>ROUND(E819*P819,2)</f>
        <v>0</v>
      </c>
      <c r="R819" s="174" t="s">
        <v>216</v>
      </c>
      <c r="S819" s="174" t="s">
        <v>217</v>
      </c>
      <c r="T819" s="175" t="s">
        <v>218</v>
      </c>
      <c r="U819" s="160">
        <v>0</v>
      </c>
      <c r="V819" s="160">
        <f>ROUND(E819*U819,2)</f>
        <v>0</v>
      </c>
      <c r="W819" s="160"/>
      <c r="X819" s="150"/>
      <c r="Y819" s="150"/>
      <c r="Z819" s="150"/>
      <c r="AA819" s="150"/>
      <c r="AB819" s="150"/>
      <c r="AC819" s="150"/>
      <c r="AD819" s="150"/>
      <c r="AE819" s="150"/>
      <c r="AF819" s="150"/>
      <c r="AG819" s="150" t="s">
        <v>219</v>
      </c>
      <c r="AH819" s="150"/>
      <c r="AI819" s="150"/>
      <c r="AJ819" s="150"/>
      <c r="AK819" s="150"/>
      <c r="AL819" s="150"/>
      <c r="AM819" s="150"/>
      <c r="AN819" s="150"/>
      <c r="AO819" s="150"/>
      <c r="AP819" s="150"/>
      <c r="AQ819" s="150"/>
      <c r="AR819" s="150"/>
      <c r="AS819" s="150"/>
      <c r="AT819" s="150"/>
      <c r="AU819" s="150"/>
      <c r="AV819" s="150"/>
      <c r="AW819" s="150"/>
      <c r="AX819" s="150"/>
      <c r="AY819" s="150"/>
      <c r="AZ819" s="150"/>
      <c r="BA819" s="150"/>
      <c r="BB819" s="150"/>
      <c r="BC819" s="150"/>
      <c r="BD819" s="150"/>
      <c r="BE819" s="150"/>
      <c r="BF819" s="150"/>
      <c r="BG819" s="150"/>
      <c r="BH819" s="150"/>
    </row>
    <row r="820" spans="1:60" ht="22.5" outlineLevel="1" x14ac:dyDescent="0.2">
      <c r="A820" s="157">
        <v>232</v>
      </c>
      <c r="B820" s="158" t="s">
        <v>1159</v>
      </c>
      <c r="C820" s="206" t="s">
        <v>1160</v>
      </c>
      <c r="D820" s="159" t="s">
        <v>0</v>
      </c>
      <c r="E820" s="200"/>
      <c r="F820" s="161"/>
      <c r="G820" s="160">
        <f>ROUND(E820*F820,2)</f>
        <v>0</v>
      </c>
      <c r="H820" s="161"/>
      <c r="I820" s="160">
        <f>ROUND(E820*H820,2)</f>
        <v>0</v>
      </c>
      <c r="J820" s="161"/>
      <c r="K820" s="160">
        <f>ROUND(E820*J820,2)</f>
        <v>0</v>
      </c>
      <c r="L820" s="160">
        <v>21</v>
      </c>
      <c r="M820" s="160">
        <f>G820*(1+L820/100)</f>
        <v>0</v>
      </c>
      <c r="N820" s="160">
        <v>0</v>
      </c>
      <c r="O820" s="160">
        <f>ROUND(E820*N820,2)</f>
        <v>0</v>
      </c>
      <c r="P820" s="160">
        <v>0</v>
      </c>
      <c r="Q820" s="160">
        <f>ROUND(E820*P820,2)</f>
        <v>0</v>
      </c>
      <c r="R820" s="160"/>
      <c r="S820" s="160" t="s">
        <v>217</v>
      </c>
      <c r="T820" s="160" t="s">
        <v>292</v>
      </c>
      <c r="U820" s="160">
        <v>0</v>
      </c>
      <c r="V820" s="160">
        <f>ROUND(E820*U820,2)</f>
        <v>0</v>
      </c>
      <c r="W820" s="160"/>
      <c r="X820" s="150"/>
      <c r="Y820" s="150"/>
      <c r="Z820" s="150"/>
      <c r="AA820" s="150"/>
      <c r="AB820" s="150"/>
      <c r="AC820" s="150"/>
      <c r="AD820" s="150"/>
      <c r="AE820" s="150"/>
      <c r="AF820" s="150"/>
      <c r="AG820" s="150" t="s">
        <v>1161</v>
      </c>
      <c r="AH820" s="150"/>
      <c r="AI820" s="150"/>
      <c r="AJ820" s="150"/>
      <c r="AK820" s="150"/>
      <c r="AL820" s="150"/>
      <c r="AM820" s="150"/>
      <c r="AN820" s="150"/>
      <c r="AO820" s="150"/>
      <c r="AP820" s="150"/>
      <c r="AQ820" s="150"/>
      <c r="AR820" s="150"/>
      <c r="AS820" s="150"/>
      <c r="AT820" s="150"/>
      <c r="AU820" s="150"/>
      <c r="AV820" s="150"/>
      <c r="AW820" s="150"/>
      <c r="AX820" s="150"/>
      <c r="AY820" s="150"/>
      <c r="AZ820" s="150"/>
      <c r="BA820" s="150"/>
      <c r="BB820" s="150"/>
      <c r="BC820" s="150"/>
      <c r="BD820" s="150"/>
      <c r="BE820" s="150"/>
      <c r="BF820" s="150"/>
      <c r="BG820" s="150"/>
      <c r="BH820" s="150"/>
    </row>
    <row r="821" spans="1:60" x14ac:dyDescent="0.2">
      <c r="A821" s="163" t="s">
        <v>211</v>
      </c>
      <c r="B821" s="164" t="s">
        <v>121</v>
      </c>
      <c r="C821" s="184" t="s">
        <v>122</v>
      </c>
      <c r="D821" s="165"/>
      <c r="E821" s="166"/>
      <c r="F821" s="167"/>
      <c r="G821" s="167">
        <f>SUMIF(AG822:AG830,"&lt;&gt;NOR",G822:G830)</f>
        <v>0</v>
      </c>
      <c r="H821" s="167"/>
      <c r="I821" s="167">
        <f>SUM(I822:I830)</f>
        <v>0</v>
      </c>
      <c r="J821" s="167"/>
      <c r="K821" s="167">
        <f>SUM(K822:K830)</f>
        <v>0</v>
      </c>
      <c r="L821" s="167"/>
      <c r="M821" s="167">
        <f>SUM(M822:M830)</f>
        <v>0</v>
      </c>
      <c r="N821" s="167"/>
      <c r="O821" s="167">
        <f>SUM(O822:O830)</f>
        <v>0</v>
      </c>
      <c r="P821" s="167"/>
      <c r="Q821" s="167">
        <f>SUM(Q822:Q830)</f>
        <v>0</v>
      </c>
      <c r="R821" s="167"/>
      <c r="S821" s="167"/>
      <c r="T821" s="168"/>
      <c r="U821" s="162"/>
      <c r="V821" s="162">
        <f>SUM(V822:V830)</f>
        <v>0</v>
      </c>
      <c r="W821" s="162"/>
      <c r="AG821" t="s">
        <v>212</v>
      </c>
    </row>
    <row r="822" spans="1:60" ht="22.5" outlineLevel="1" x14ac:dyDescent="0.2">
      <c r="A822" s="169">
        <v>233</v>
      </c>
      <c r="B822" s="170" t="s">
        <v>1162</v>
      </c>
      <c r="C822" s="186" t="s">
        <v>1163</v>
      </c>
      <c r="D822" s="171" t="s">
        <v>285</v>
      </c>
      <c r="E822" s="172">
        <v>139</v>
      </c>
      <c r="F822" s="173"/>
      <c r="G822" s="174">
        <f>ROUND(E822*F822,2)</f>
        <v>0</v>
      </c>
      <c r="H822" s="173"/>
      <c r="I822" s="174">
        <f>ROUND(E822*H822,2)</f>
        <v>0</v>
      </c>
      <c r="J822" s="173"/>
      <c r="K822" s="174">
        <f>ROUND(E822*J822,2)</f>
        <v>0</v>
      </c>
      <c r="L822" s="174">
        <v>21</v>
      </c>
      <c r="M822" s="174">
        <f>G822*(1+L822/100)</f>
        <v>0</v>
      </c>
      <c r="N822" s="174">
        <v>0</v>
      </c>
      <c r="O822" s="174">
        <f>ROUND(E822*N822,2)</f>
        <v>0</v>
      </c>
      <c r="P822" s="174">
        <v>0</v>
      </c>
      <c r="Q822" s="174">
        <f>ROUND(E822*P822,2)</f>
        <v>0</v>
      </c>
      <c r="R822" s="174"/>
      <c r="S822" s="174" t="s">
        <v>217</v>
      </c>
      <c r="T822" s="175" t="s">
        <v>218</v>
      </c>
      <c r="U822" s="160">
        <v>0</v>
      </c>
      <c r="V822" s="160">
        <f>ROUND(E822*U822,2)</f>
        <v>0</v>
      </c>
      <c r="W822" s="160"/>
      <c r="X822" s="150"/>
      <c r="Y822" s="150"/>
      <c r="Z822" s="150"/>
      <c r="AA822" s="150"/>
      <c r="AB822" s="150"/>
      <c r="AC822" s="150"/>
      <c r="AD822" s="150"/>
      <c r="AE822" s="150"/>
      <c r="AF822" s="150"/>
      <c r="AG822" s="150" t="s">
        <v>1102</v>
      </c>
      <c r="AH822" s="150"/>
      <c r="AI822" s="150"/>
      <c r="AJ822" s="150"/>
      <c r="AK822" s="150"/>
      <c r="AL822" s="150"/>
      <c r="AM822" s="150"/>
      <c r="AN822" s="150"/>
      <c r="AO822" s="150"/>
      <c r="AP822" s="150"/>
      <c r="AQ822" s="150"/>
      <c r="AR822" s="150"/>
      <c r="AS822" s="150"/>
      <c r="AT822" s="150"/>
      <c r="AU822" s="150"/>
      <c r="AV822" s="150"/>
      <c r="AW822" s="150"/>
      <c r="AX822" s="150"/>
      <c r="AY822" s="150"/>
      <c r="AZ822" s="150"/>
      <c r="BA822" s="150"/>
      <c r="BB822" s="150"/>
      <c r="BC822" s="150"/>
      <c r="BD822" s="150"/>
      <c r="BE822" s="150"/>
      <c r="BF822" s="150"/>
      <c r="BG822" s="150"/>
      <c r="BH822" s="150"/>
    </row>
    <row r="823" spans="1:60" outlineLevel="1" x14ac:dyDescent="0.2">
      <c r="A823" s="157"/>
      <c r="B823" s="158"/>
      <c r="C823" s="201" t="s">
        <v>1164</v>
      </c>
      <c r="D823" s="190"/>
      <c r="E823" s="191"/>
      <c r="F823" s="160"/>
      <c r="G823" s="160"/>
      <c r="H823" s="160"/>
      <c r="I823" s="160"/>
      <c r="J823" s="160"/>
      <c r="K823" s="160"/>
      <c r="L823" s="160"/>
      <c r="M823" s="160"/>
      <c r="N823" s="160"/>
      <c r="O823" s="160"/>
      <c r="P823" s="160"/>
      <c r="Q823" s="160"/>
      <c r="R823" s="160"/>
      <c r="S823" s="160"/>
      <c r="T823" s="160"/>
      <c r="U823" s="160"/>
      <c r="V823" s="160"/>
      <c r="W823" s="160"/>
      <c r="X823" s="150"/>
      <c r="Y823" s="150"/>
      <c r="Z823" s="150"/>
      <c r="AA823" s="150"/>
      <c r="AB823" s="150"/>
      <c r="AC823" s="150"/>
      <c r="AD823" s="150"/>
      <c r="AE823" s="150"/>
      <c r="AF823" s="150"/>
      <c r="AG823" s="150" t="s">
        <v>264</v>
      </c>
      <c r="AH823" s="150">
        <v>0</v>
      </c>
      <c r="AI823" s="150"/>
      <c r="AJ823" s="150"/>
      <c r="AK823" s="150"/>
      <c r="AL823" s="150"/>
      <c r="AM823" s="150"/>
      <c r="AN823" s="150"/>
      <c r="AO823" s="150"/>
      <c r="AP823" s="150"/>
      <c r="AQ823" s="150"/>
      <c r="AR823" s="150"/>
      <c r="AS823" s="150"/>
      <c r="AT823" s="150"/>
      <c r="AU823" s="150"/>
      <c r="AV823" s="150"/>
      <c r="AW823" s="150"/>
      <c r="AX823" s="150"/>
      <c r="AY823" s="150"/>
      <c r="AZ823" s="150"/>
      <c r="BA823" s="150"/>
      <c r="BB823" s="150"/>
      <c r="BC823" s="150"/>
      <c r="BD823" s="150"/>
      <c r="BE823" s="150"/>
      <c r="BF823" s="150"/>
      <c r="BG823" s="150"/>
      <c r="BH823" s="150"/>
    </row>
    <row r="824" spans="1:60" outlineLevel="1" x14ac:dyDescent="0.2">
      <c r="A824" s="157"/>
      <c r="B824" s="158"/>
      <c r="C824" s="201" t="s">
        <v>592</v>
      </c>
      <c r="D824" s="190"/>
      <c r="E824" s="191">
        <v>5</v>
      </c>
      <c r="F824" s="160"/>
      <c r="G824" s="160"/>
      <c r="H824" s="160"/>
      <c r="I824" s="160"/>
      <c r="J824" s="160"/>
      <c r="K824" s="160"/>
      <c r="L824" s="160"/>
      <c r="M824" s="160"/>
      <c r="N824" s="160"/>
      <c r="O824" s="160"/>
      <c r="P824" s="160"/>
      <c r="Q824" s="160"/>
      <c r="R824" s="160"/>
      <c r="S824" s="160"/>
      <c r="T824" s="160"/>
      <c r="U824" s="160"/>
      <c r="V824" s="160"/>
      <c r="W824" s="160"/>
      <c r="X824" s="150"/>
      <c r="Y824" s="150"/>
      <c r="Z824" s="150"/>
      <c r="AA824" s="150"/>
      <c r="AB824" s="150"/>
      <c r="AC824" s="150"/>
      <c r="AD824" s="150"/>
      <c r="AE824" s="150"/>
      <c r="AF824" s="150"/>
      <c r="AG824" s="150" t="s">
        <v>264</v>
      </c>
      <c r="AH824" s="150">
        <v>0</v>
      </c>
      <c r="AI824" s="150"/>
      <c r="AJ824" s="150"/>
      <c r="AK824" s="150"/>
      <c r="AL824" s="150"/>
      <c r="AM824" s="150"/>
      <c r="AN824" s="150"/>
      <c r="AO824" s="150"/>
      <c r="AP824" s="150"/>
      <c r="AQ824" s="150"/>
      <c r="AR824" s="150"/>
      <c r="AS824" s="150"/>
      <c r="AT824" s="150"/>
      <c r="AU824" s="150"/>
      <c r="AV824" s="150"/>
      <c r="AW824" s="150"/>
      <c r="AX824" s="150"/>
      <c r="AY824" s="150"/>
      <c r="AZ824" s="150"/>
      <c r="BA824" s="150"/>
      <c r="BB824" s="150"/>
      <c r="BC824" s="150"/>
      <c r="BD824" s="150"/>
      <c r="BE824" s="150"/>
      <c r="BF824" s="150"/>
      <c r="BG824" s="150"/>
      <c r="BH824" s="150"/>
    </row>
    <row r="825" spans="1:60" outlineLevel="1" x14ac:dyDescent="0.2">
      <c r="A825" s="157"/>
      <c r="B825" s="158"/>
      <c r="C825" s="201" t="s">
        <v>593</v>
      </c>
      <c r="D825" s="190"/>
      <c r="E825" s="191">
        <v>64</v>
      </c>
      <c r="F825" s="160"/>
      <c r="G825" s="160"/>
      <c r="H825" s="160"/>
      <c r="I825" s="160"/>
      <c r="J825" s="160"/>
      <c r="K825" s="160"/>
      <c r="L825" s="160"/>
      <c r="M825" s="160"/>
      <c r="N825" s="160"/>
      <c r="O825" s="160"/>
      <c r="P825" s="160"/>
      <c r="Q825" s="160"/>
      <c r="R825" s="160"/>
      <c r="S825" s="160"/>
      <c r="T825" s="160"/>
      <c r="U825" s="160"/>
      <c r="V825" s="160"/>
      <c r="W825" s="160"/>
      <c r="X825" s="150"/>
      <c r="Y825" s="150"/>
      <c r="Z825" s="150"/>
      <c r="AA825" s="150"/>
      <c r="AB825" s="150"/>
      <c r="AC825" s="150"/>
      <c r="AD825" s="150"/>
      <c r="AE825" s="150"/>
      <c r="AF825" s="150"/>
      <c r="AG825" s="150" t="s">
        <v>264</v>
      </c>
      <c r="AH825" s="150">
        <v>0</v>
      </c>
      <c r="AI825" s="150"/>
      <c r="AJ825" s="150"/>
      <c r="AK825" s="150"/>
      <c r="AL825" s="150"/>
      <c r="AM825" s="150"/>
      <c r="AN825" s="150"/>
      <c r="AO825" s="150"/>
      <c r="AP825" s="150"/>
      <c r="AQ825" s="150"/>
      <c r="AR825" s="150"/>
      <c r="AS825" s="150"/>
      <c r="AT825" s="150"/>
      <c r="AU825" s="150"/>
      <c r="AV825" s="150"/>
      <c r="AW825" s="150"/>
      <c r="AX825" s="150"/>
      <c r="AY825" s="150"/>
      <c r="AZ825" s="150"/>
      <c r="BA825" s="150"/>
      <c r="BB825" s="150"/>
      <c r="BC825" s="150"/>
      <c r="BD825" s="150"/>
      <c r="BE825" s="150"/>
      <c r="BF825" s="150"/>
      <c r="BG825" s="150"/>
      <c r="BH825" s="150"/>
    </row>
    <row r="826" spans="1:60" outlineLevel="1" x14ac:dyDescent="0.2">
      <c r="A826" s="157"/>
      <c r="B826" s="158"/>
      <c r="C826" s="201" t="s">
        <v>594</v>
      </c>
      <c r="D826" s="190"/>
      <c r="E826" s="191">
        <v>70</v>
      </c>
      <c r="F826" s="160"/>
      <c r="G826" s="160"/>
      <c r="H826" s="160"/>
      <c r="I826" s="160"/>
      <c r="J826" s="160"/>
      <c r="K826" s="160"/>
      <c r="L826" s="160"/>
      <c r="M826" s="160"/>
      <c r="N826" s="160"/>
      <c r="O826" s="160"/>
      <c r="P826" s="160"/>
      <c r="Q826" s="160"/>
      <c r="R826" s="160"/>
      <c r="S826" s="160"/>
      <c r="T826" s="160"/>
      <c r="U826" s="160"/>
      <c r="V826" s="160"/>
      <c r="W826" s="160"/>
      <c r="X826" s="150"/>
      <c r="Y826" s="150"/>
      <c r="Z826" s="150"/>
      <c r="AA826" s="150"/>
      <c r="AB826" s="150"/>
      <c r="AC826" s="150"/>
      <c r="AD826" s="150"/>
      <c r="AE826" s="150"/>
      <c r="AF826" s="150"/>
      <c r="AG826" s="150" t="s">
        <v>264</v>
      </c>
      <c r="AH826" s="150">
        <v>0</v>
      </c>
      <c r="AI826" s="150"/>
      <c r="AJ826" s="150"/>
      <c r="AK826" s="150"/>
      <c r="AL826" s="150"/>
      <c r="AM826" s="150"/>
      <c r="AN826" s="150"/>
      <c r="AO826" s="150"/>
      <c r="AP826" s="150"/>
      <c r="AQ826" s="150"/>
      <c r="AR826" s="150"/>
      <c r="AS826" s="150"/>
      <c r="AT826" s="150"/>
      <c r="AU826" s="150"/>
      <c r="AV826" s="150"/>
      <c r="AW826" s="150"/>
      <c r="AX826" s="150"/>
      <c r="AY826" s="150"/>
      <c r="AZ826" s="150"/>
      <c r="BA826" s="150"/>
      <c r="BB826" s="150"/>
      <c r="BC826" s="150"/>
      <c r="BD826" s="150"/>
      <c r="BE826" s="150"/>
      <c r="BF826" s="150"/>
      <c r="BG826" s="150"/>
      <c r="BH826" s="150"/>
    </row>
    <row r="827" spans="1:60" outlineLevel="1" x14ac:dyDescent="0.2">
      <c r="A827" s="169">
        <v>234</v>
      </c>
      <c r="B827" s="170" t="s">
        <v>1165</v>
      </c>
      <c r="C827" s="186" t="s">
        <v>1166</v>
      </c>
      <c r="D827" s="171" t="s">
        <v>285</v>
      </c>
      <c r="E827" s="172">
        <v>139</v>
      </c>
      <c r="F827" s="173"/>
      <c r="G827" s="174">
        <f>ROUND(E827*F827,2)</f>
        <v>0</v>
      </c>
      <c r="H827" s="173"/>
      <c r="I827" s="174">
        <f>ROUND(E827*H827,2)</f>
        <v>0</v>
      </c>
      <c r="J827" s="173"/>
      <c r="K827" s="174">
        <f>ROUND(E827*J827,2)</f>
        <v>0</v>
      </c>
      <c r="L827" s="174">
        <v>21</v>
      </c>
      <c r="M827" s="174">
        <f>G827*(1+L827/100)</f>
        <v>0</v>
      </c>
      <c r="N827" s="174">
        <v>0</v>
      </c>
      <c r="O827" s="174">
        <f>ROUND(E827*N827,2)</f>
        <v>0</v>
      </c>
      <c r="P827" s="174">
        <v>0</v>
      </c>
      <c r="Q827" s="174">
        <f>ROUND(E827*P827,2)</f>
        <v>0</v>
      </c>
      <c r="R827" s="174"/>
      <c r="S827" s="174" t="s">
        <v>240</v>
      </c>
      <c r="T827" s="175" t="s">
        <v>218</v>
      </c>
      <c r="U827" s="160">
        <v>0</v>
      </c>
      <c r="V827" s="160">
        <f>ROUND(E827*U827,2)</f>
        <v>0</v>
      </c>
      <c r="W827" s="160"/>
      <c r="X827" s="150"/>
      <c r="Y827" s="150"/>
      <c r="Z827" s="150"/>
      <c r="AA827" s="150"/>
      <c r="AB827" s="150"/>
      <c r="AC827" s="150"/>
      <c r="AD827" s="150"/>
      <c r="AE827" s="150"/>
      <c r="AF827" s="150"/>
      <c r="AG827" s="150" t="s">
        <v>279</v>
      </c>
      <c r="AH827" s="150"/>
      <c r="AI827" s="150"/>
      <c r="AJ827" s="150"/>
      <c r="AK827" s="150"/>
      <c r="AL827" s="150"/>
      <c r="AM827" s="150"/>
      <c r="AN827" s="150"/>
      <c r="AO827" s="150"/>
      <c r="AP827" s="150"/>
      <c r="AQ827" s="150"/>
      <c r="AR827" s="150"/>
      <c r="AS827" s="150"/>
      <c r="AT827" s="150"/>
      <c r="AU827" s="150"/>
      <c r="AV827" s="150"/>
      <c r="AW827" s="150"/>
      <c r="AX827" s="150"/>
      <c r="AY827" s="150"/>
      <c r="AZ827" s="150"/>
      <c r="BA827" s="150"/>
      <c r="BB827" s="150"/>
      <c r="BC827" s="150"/>
      <c r="BD827" s="150"/>
      <c r="BE827" s="150"/>
      <c r="BF827" s="150"/>
      <c r="BG827" s="150"/>
      <c r="BH827" s="150"/>
    </row>
    <row r="828" spans="1:60" outlineLevel="1" x14ac:dyDescent="0.2">
      <c r="A828" s="157"/>
      <c r="B828" s="158"/>
      <c r="C828" s="201" t="s">
        <v>1167</v>
      </c>
      <c r="D828" s="190"/>
      <c r="E828" s="191">
        <v>139</v>
      </c>
      <c r="F828" s="160"/>
      <c r="G828" s="160"/>
      <c r="H828" s="160"/>
      <c r="I828" s="160"/>
      <c r="J828" s="160"/>
      <c r="K828" s="160"/>
      <c r="L828" s="160"/>
      <c r="M828" s="160"/>
      <c r="N828" s="160"/>
      <c r="O828" s="160"/>
      <c r="P828" s="160"/>
      <c r="Q828" s="160"/>
      <c r="R828" s="160"/>
      <c r="S828" s="160"/>
      <c r="T828" s="160"/>
      <c r="U828" s="160"/>
      <c r="V828" s="160"/>
      <c r="W828" s="160"/>
      <c r="X828" s="150"/>
      <c r="Y828" s="150"/>
      <c r="Z828" s="150"/>
      <c r="AA828" s="150"/>
      <c r="AB828" s="150"/>
      <c r="AC828" s="150"/>
      <c r="AD828" s="150"/>
      <c r="AE828" s="150"/>
      <c r="AF828" s="150"/>
      <c r="AG828" s="150" t="s">
        <v>264</v>
      </c>
      <c r="AH828" s="150">
        <v>0</v>
      </c>
      <c r="AI828" s="150"/>
      <c r="AJ828" s="150"/>
      <c r="AK828" s="150"/>
      <c r="AL828" s="150"/>
      <c r="AM828" s="150"/>
      <c r="AN828" s="150"/>
      <c r="AO828" s="150"/>
      <c r="AP828" s="150"/>
      <c r="AQ828" s="150"/>
      <c r="AR828" s="150"/>
      <c r="AS828" s="150"/>
      <c r="AT828" s="150"/>
      <c r="AU828" s="150"/>
      <c r="AV828" s="150"/>
      <c r="AW828" s="150"/>
      <c r="AX828" s="150"/>
      <c r="AY828" s="150"/>
      <c r="AZ828" s="150"/>
      <c r="BA828" s="150"/>
      <c r="BB828" s="150"/>
      <c r="BC828" s="150"/>
      <c r="BD828" s="150"/>
      <c r="BE828" s="150"/>
      <c r="BF828" s="150"/>
      <c r="BG828" s="150"/>
      <c r="BH828" s="150"/>
    </row>
    <row r="829" spans="1:60" ht="33.75" outlineLevel="1" x14ac:dyDescent="0.2">
      <c r="A829" s="169">
        <v>235</v>
      </c>
      <c r="B829" s="170" t="s">
        <v>1168</v>
      </c>
      <c r="C829" s="186" t="s">
        <v>1169</v>
      </c>
      <c r="D829" s="171" t="s">
        <v>285</v>
      </c>
      <c r="E829" s="172">
        <v>145.94999999999999</v>
      </c>
      <c r="F829" s="173"/>
      <c r="G829" s="174">
        <f>ROUND(E829*F829,2)</f>
        <v>0</v>
      </c>
      <c r="H829" s="173"/>
      <c r="I829" s="174">
        <f>ROUND(E829*H829,2)</f>
        <v>0</v>
      </c>
      <c r="J829" s="173"/>
      <c r="K829" s="174">
        <f>ROUND(E829*J829,2)</f>
        <v>0</v>
      </c>
      <c r="L829" s="174">
        <v>21</v>
      </c>
      <c r="M829" s="174">
        <f>G829*(1+L829/100)</f>
        <v>0</v>
      </c>
      <c r="N829" s="174">
        <v>0</v>
      </c>
      <c r="O829" s="174">
        <f>ROUND(E829*N829,2)</f>
        <v>0</v>
      </c>
      <c r="P829" s="174">
        <v>0</v>
      </c>
      <c r="Q829" s="174">
        <f>ROUND(E829*P829,2)</f>
        <v>0</v>
      </c>
      <c r="R829" s="174" t="s">
        <v>216</v>
      </c>
      <c r="S829" s="174" t="s">
        <v>217</v>
      </c>
      <c r="T829" s="175" t="s">
        <v>218</v>
      </c>
      <c r="U829" s="160">
        <v>0</v>
      </c>
      <c r="V829" s="160">
        <f>ROUND(E829*U829,2)</f>
        <v>0</v>
      </c>
      <c r="W829" s="160"/>
      <c r="X829" s="150"/>
      <c r="Y829" s="150"/>
      <c r="Z829" s="150"/>
      <c r="AA829" s="150"/>
      <c r="AB829" s="150"/>
      <c r="AC829" s="150"/>
      <c r="AD829" s="150"/>
      <c r="AE829" s="150"/>
      <c r="AF829" s="150"/>
      <c r="AG829" s="150" t="s">
        <v>219</v>
      </c>
      <c r="AH829" s="150"/>
      <c r="AI829" s="150"/>
      <c r="AJ829" s="150"/>
      <c r="AK829" s="150"/>
      <c r="AL829" s="150"/>
      <c r="AM829" s="150"/>
      <c r="AN829" s="150"/>
      <c r="AO829" s="150"/>
      <c r="AP829" s="150"/>
      <c r="AQ829" s="150"/>
      <c r="AR829" s="150"/>
      <c r="AS829" s="150"/>
      <c r="AT829" s="150"/>
      <c r="AU829" s="150"/>
      <c r="AV829" s="150"/>
      <c r="AW829" s="150"/>
      <c r="AX829" s="150"/>
      <c r="AY829" s="150"/>
      <c r="AZ829" s="150"/>
      <c r="BA829" s="150"/>
      <c r="BB829" s="150"/>
      <c r="BC829" s="150"/>
      <c r="BD829" s="150"/>
      <c r="BE829" s="150"/>
      <c r="BF829" s="150"/>
      <c r="BG829" s="150"/>
      <c r="BH829" s="150"/>
    </row>
    <row r="830" spans="1:60" outlineLevel="1" x14ac:dyDescent="0.2">
      <c r="A830" s="157"/>
      <c r="B830" s="158"/>
      <c r="C830" s="201" t="s">
        <v>1170</v>
      </c>
      <c r="D830" s="190"/>
      <c r="E830" s="191">
        <v>145.94999999999999</v>
      </c>
      <c r="F830" s="160"/>
      <c r="G830" s="160"/>
      <c r="H830" s="160"/>
      <c r="I830" s="160"/>
      <c r="J830" s="160"/>
      <c r="K830" s="160"/>
      <c r="L830" s="160"/>
      <c r="M830" s="160"/>
      <c r="N830" s="160"/>
      <c r="O830" s="160"/>
      <c r="P830" s="160"/>
      <c r="Q830" s="160"/>
      <c r="R830" s="160"/>
      <c r="S830" s="160"/>
      <c r="T830" s="160"/>
      <c r="U830" s="160"/>
      <c r="V830" s="160"/>
      <c r="W830" s="160"/>
      <c r="X830" s="150"/>
      <c r="Y830" s="150"/>
      <c r="Z830" s="150"/>
      <c r="AA830" s="150"/>
      <c r="AB830" s="150"/>
      <c r="AC830" s="150"/>
      <c r="AD830" s="150"/>
      <c r="AE830" s="150"/>
      <c r="AF830" s="150"/>
      <c r="AG830" s="150" t="s">
        <v>264</v>
      </c>
      <c r="AH830" s="150">
        <v>0</v>
      </c>
      <c r="AI830" s="150"/>
      <c r="AJ830" s="150"/>
      <c r="AK830" s="150"/>
      <c r="AL830" s="150"/>
      <c r="AM830" s="150"/>
      <c r="AN830" s="150"/>
      <c r="AO830" s="150"/>
      <c r="AP830" s="150"/>
      <c r="AQ830" s="150"/>
      <c r="AR830" s="150"/>
      <c r="AS830" s="150"/>
      <c r="AT830" s="150"/>
      <c r="AU830" s="150"/>
      <c r="AV830" s="150"/>
      <c r="AW830" s="150"/>
      <c r="AX830" s="150"/>
      <c r="AY830" s="150"/>
      <c r="AZ830" s="150"/>
      <c r="BA830" s="150"/>
      <c r="BB830" s="150"/>
      <c r="BC830" s="150"/>
      <c r="BD830" s="150"/>
      <c r="BE830" s="150"/>
      <c r="BF830" s="150"/>
      <c r="BG830" s="150"/>
      <c r="BH830" s="150"/>
    </row>
    <row r="831" spans="1:60" x14ac:dyDescent="0.2">
      <c r="A831" s="163" t="s">
        <v>211</v>
      </c>
      <c r="B831" s="164" t="s">
        <v>123</v>
      </c>
      <c r="C831" s="184" t="s">
        <v>124</v>
      </c>
      <c r="D831" s="165"/>
      <c r="E831" s="166"/>
      <c r="F831" s="167"/>
      <c r="G831" s="167">
        <f>SUMIF(AG832:AG845,"&lt;&gt;NOR",G832:G845)</f>
        <v>0</v>
      </c>
      <c r="H831" s="167"/>
      <c r="I831" s="167">
        <f>SUM(I832:I845)</f>
        <v>0</v>
      </c>
      <c r="J831" s="167"/>
      <c r="K831" s="167">
        <f>SUM(K832:K845)</f>
        <v>0</v>
      </c>
      <c r="L831" s="167"/>
      <c r="M831" s="167">
        <f>SUM(M832:M845)</f>
        <v>0</v>
      </c>
      <c r="N831" s="167"/>
      <c r="O831" s="167">
        <f>SUM(O832:O845)</f>
        <v>0</v>
      </c>
      <c r="P831" s="167"/>
      <c r="Q831" s="167">
        <f>SUM(Q832:Q845)</f>
        <v>0</v>
      </c>
      <c r="R831" s="167"/>
      <c r="S831" s="167"/>
      <c r="T831" s="168"/>
      <c r="U831" s="162"/>
      <c r="V831" s="162">
        <f>SUM(V832:V845)</f>
        <v>0</v>
      </c>
      <c r="W831" s="162"/>
      <c r="AG831" t="s">
        <v>212</v>
      </c>
    </row>
    <row r="832" spans="1:60" ht="22.5" outlineLevel="1" x14ac:dyDescent="0.2">
      <c r="A832" s="176">
        <v>236</v>
      </c>
      <c r="B832" s="177" t="s">
        <v>1171</v>
      </c>
      <c r="C832" s="185" t="s">
        <v>1172</v>
      </c>
      <c r="D832" s="178" t="s">
        <v>291</v>
      </c>
      <c r="E832" s="179">
        <v>15</v>
      </c>
      <c r="F832" s="180"/>
      <c r="G832" s="181">
        <f t="shared" ref="G832:G842" si="7">ROUND(E832*F832,2)</f>
        <v>0</v>
      </c>
      <c r="H832" s="180"/>
      <c r="I832" s="181">
        <f t="shared" ref="I832:I842" si="8">ROUND(E832*H832,2)</f>
        <v>0</v>
      </c>
      <c r="J832" s="180"/>
      <c r="K832" s="181">
        <f t="shared" ref="K832:K842" si="9">ROUND(E832*J832,2)</f>
        <v>0</v>
      </c>
      <c r="L832" s="181">
        <v>21</v>
      </c>
      <c r="M832" s="181">
        <f t="shared" ref="M832:M842" si="10">G832*(1+L832/100)</f>
        <v>0</v>
      </c>
      <c r="N832" s="181">
        <v>0</v>
      </c>
      <c r="O832" s="181">
        <f t="shared" ref="O832:O842" si="11">ROUND(E832*N832,2)</f>
        <v>0</v>
      </c>
      <c r="P832" s="181">
        <v>0</v>
      </c>
      <c r="Q832" s="181">
        <f t="shared" ref="Q832:Q842" si="12">ROUND(E832*P832,2)</f>
        <v>0</v>
      </c>
      <c r="R832" s="181"/>
      <c r="S832" s="181" t="s">
        <v>217</v>
      </c>
      <c r="T832" s="182" t="s">
        <v>218</v>
      </c>
      <c r="U832" s="160">
        <v>0</v>
      </c>
      <c r="V832" s="160">
        <f t="shared" ref="V832:V842" si="13">ROUND(E832*U832,2)</f>
        <v>0</v>
      </c>
      <c r="W832" s="160"/>
      <c r="X832" s="150"/>
      <c r="Y832" s="150"/>
      <c r="Z832" s="150"/>
      <c r="AA832" s="150"/>
      <c r="AB832" s="150"/>
      <c r="AC832" s="150"/>
      <c r="AD832" s="150"/>
      <c r="AE832" s="150"/>
      <c r="AF832" s="150"/>
      <c r="AG832" s="150" t="s">
        <v>1102</v>
      </c>
      <c r="AH832" s="150"/>
      <c r="AI832" s="150"/>
      <c r="AJ832" s="150"/>
      <c r="AK832" s="150"/>
      <c r="AL832" s="150"/>
      <c r="AM832" s="150"/>
      <c r="AN832" s="150"/>
      <c r="AO832" s="150"/>
      <c r="AP832" s="150"/>
      <c r="AQ832" s="150"/>
      <c r="AR832" s="150"/>
      <c r="AS832" s="150"/>
      <c r="AT832" s="150"/>
      <c r="AU832" s="150"/>
      <c r="AV832" s="150"/>
      <c r="AW832" s="150"/>
      <c r="AX832" s="150"/>
      <c r="AY832" s="150"/>
      <c r="AZ832" s="150"/>
      <c r="BA832" s="150"/>
      <c r="BB832" s="150"/>
      <c r="BC832" s="150"/>
      <c r="BD832" s="150"/>
      <c r="BE832" s="150"/>
      <c r="BF832" s="150"/>
      <c r="BG832" s="150"/>
      <c r="BH832" s="150"/>
    </row>
    <row r="833" spans="1:60" ht="22.5" outlineLevel="1" x14ac:dyDescent="0.2">
      <c r="A833" s="176">
        <v>237</v>
      </c>
      <c r="B833" s="177" t="s">
        <v>1173</v>
      </c>
      <c r="C833" s="185" t="s">
        <v>1174</v>
      </c>
      <c r="D833" s="178" t="s">
        <v>291</v>
      </c>
      <c r="E833" s="179">
        <v>38</v>
      </c>
      <c r="F833" s="180"/>
      <c r="G833" s="181">
        <f t="shared" si="7"/>
        <v>0</v>
      </c>
      <c r="H833" s="180"/>
      <c r="I833" s="181">
        <f t="shared" si="8"/>
        <v>0</v>
      </c>
      <c r="J833" s="180"/>
      <c r="K833" s="181">
        <f t="shared" si="9"/>
        <v>0</v>
      </c>
      <c r="L833" s="181">
        <v>21</v>
      </c>
      <c r="M833" s="181">
        <f t="shared" si="10"/>
        <v>0</v>
      </c>
      <c r="N833" s="181">
        <v>0</v>
      </c>
      <c r="O833" s="181">
        <f t="shared" si="11"/>
        <v>0</v>
      </c>
      <c r="P833" s="181">
        <v>0</v>
      </c>
      <c r="Q833" s="181">
        <f t="shared" si="12"/>
        <v>0</v>
      </c>
      <c r="R833" s="181"/>
      <c r="S833" s="181" t="s">
        <v>217</v>
      </c>
      <c r="T833" s="182" t="s">
        <v>218</v>
      </c>
      <c r="U833" s="160">
        <v>0</v>
      </c>
      <c r="V833" s="160">
        <f t="shared" si="13"/>
        <v>0</v>
      </c>
      <c r="W833" s="160"/>
      <c r="X833" s="150"/>
      <c r="Y833" s="150"/>
      <c r="Z833" s="150"/>
      <c r="AA833" s="150"/>
      <c r="AB833" s="150"/>
      <c r="AC833" s="150"/>
      <c r="AD833" s="150"/>
      <c r="AE833" s="150"/>
      <c r="AF833" s="150"/>
      <c r="AG833" s="150" t="s">
        <v>1102</v>
      </c>
      <c r="AH833" s="150"/>
      <c r="AI833" s="150"/>
      <c r="AJ833" s="150"/>
      <c r="AK833" s="150"/>
      <c r="AL833" s="150"/>
      <c r="AM833" s="150"/>
      <c r="AN833" s="150"/>
      <c r="AO833" s="150"/>
      <c r="AP833" s="150"/>
      <c r="AQ833" s="150"/>
      <c r="AR833" s="150"/>
      <c r="AS833" s="150"/>
      <c r="AT833" s="150"/>
      <c r="AU833" s="150"/>
      <c r="AV833" s="150"/>
      <c r="AW833" s="150"/>
      <c r="AX833" s="150"/>
      <c r="AY833" s="150"/>
      <c r="AZ833" s="150"/>
      <c r="BA833" s="150"/>
      <c r="BB833" s="150"/>
      <c r="BC833" s="150"/>
      <c r="BD833" s="150"/>
      <c r="BE833" s="150"/>
      <c r="BF833" s="150"/>
      <c r="BG833" s="150"/>
      <c r="BH833" s="150"/>
    </row>
    <row r="834" spans="1:60" ht="22.5" outlineLevel="1" x14ac:dyDescent="0.2">
      <c r="A834" s="176">
        <v>238</v>
      </c>
      <c r="B834" s="177" t="s">
        <v>1175</v>
      </c>
      <c r="C834" s="185" t="s">
        <v>1176</v>
      </c>
      <c r="D834" s="178" t="s">
        <v>291</v>
      </c>
      <c r="E834" s="179">
        <v>29</v>
      </c>
      <c r="F834" s="180"/>
      <c r="G834" s="181">
        <f t="shared" si="7"/>
        <v>0</v>
      </c>
      <c r="H834" s="180"/>
      <c r="I834" s="181">
        <f t="shared" si="8"/>
        <v>0</v>
      </c>
      <c r="J834" s="180"/>
      <c r="K834" s="181">
        <f t="shared" si="9"/>
        <v>0</v>
      </c>
      <c r="L834" s="181">
        <v>21</v>
      </c>
      <c r="M834" s="181">
        <f t="shared" si="10"/>
        <v>0</v>
      </c>
      <c r="N834" s="181">
        <v>0</v>
      </c>
      <c r="O834" s="181">
        <f t="shared" si="11"/>
        <v>0</v>
      </c>
      <c r="P834" s="181">
        <v>0</v>
      </c>
      <c r="Q834" s="181">
        <f t="shared" si="12"/>
        <v>0</v>
      </c>
      <c r="R834" s="181"/>
      <c r="S834" s="181" t="s">
        <v>217</v>
      </c>
      <c r="T834" s="182" t="s">
        <v>218</v>
      </c>
      <c r="U834" s="160">
        <v>0</v>
      </c>
      <c r="V834" s="160">
        <f t="shared" si="13"/>
        <v>0</v>
      </c>
      <c r="W834" s="160"/>
      <c r="X834" s="150"/>
      <c r="Y834" s="150"/>
      <c r="Z834" s="150"/>
      <c r="AA834" s="150"/>
      <c r="AB834" s="150"/>
      <c r="AC834" s="150"/>
      <c r="AD834" s="150"/>
      <c r="AE834" s="150"/>
      <c r="AF834" s="150"/>
      <c r="AG834" s="150" t="s">
        <v>1102</v>
      </c>
      <c r="AH834" s="150"/>
      <c r="AI834" s="150"/>
      <c r="AJ834" s="150"/>
      <c r="AK834" s="150"/>
      <c r="AL834" s="150"/>
      <c r="AM834" s="150"/>
      <c r="AN834" s="150"/>
      <c r="AO834" s="150"/>
      <c r="AP834" s="150"/>
      <c r="AQ834" s="150"/>
      <c r="AR834" s="150"/>
      <c r="AS834" s="150"/>
      <c r="AT834" s="150"/>
      <c r="AU834" s="150"/>
      <c r="AV834" s="150"/>
      <c r="AW834" s="150"/>
      <c r="AX834" s="150"/>
      <c r="AY834" s="150"/>
      <c r="AZ834" s="150"/>
      <c r="BA834" s="150"/>
      <c r="BB834" s="150"/>
      <c r="BC834" s="150"/>
      <c r="BD834" s="150"/>
      <c r="BE834" s="150"/>
      <c r="BF834" s="150"/>
      <c r="BG834" s="150"/>
      <c r="BH834" s="150"/>
    </row>
    <row r="835" spans="1:60" ht="22.5" outlineLevel="1" x14ac:dyDescent="0.2">
      <c r="A835" s="176">
        <v>239</v>
      </c>
      <c r="B835" s="177" t="s">
        <v>1177</v>
      </c>
      <c r="C835" s="185" t="s">
        <v>1178</v>
      </c>
      <c r="D835" s="178" t="s">
        <v>291</v>
      </c>
      <c r="E835" s="179">
        <v>19</v>
      </c>
      <c r="F835" s="180"/>
      <c r="G835" s="181">
        <f t="shared" si="7"/>
        <v>0</v>
      </c>
      <c r="H835" s="180"/>
      <c r="I835" s="181">
        <f t="shared" si="8"/>
        <v>0</v>
      </c>
      <c r="J835" s="180"/>
      <c r="K835" s="181">
        <f t="shared" si="9"/>
        <v>0</v>
      </c>
      <c r="L835" s="181">
        <v>21</v>
      </c>
      <c r="M835" s="181">
        <f t="shared" si="10"/>
        <v>0</v>
      </c>
      <c r="N835" s="181">
        <v>0</v>
      </c>
      <c r="O835" s="181">
        <f t="shared" si="11"/>
        <v>0</v>
      </c>
      <c r="P835" s="181">
        <v>0</v>
      </c>
      <c r="Q835" s="181">
        <f t="shared" si="12"/>
        <v>0</v>
      </c>
      <c r="R835" s="181"/>
      <c r="S835" s="181" t="s">
        <v>217</v>
      </c>
      <c r="T835" s="182" t="s">
        <v>218</v>
      </c>
      <c r="U835" s="160">
        <v>0</v>
      </c>
      <c r="V835" s="160">
        <f t="shared" si="13"/>
        <v>0</v>
      </c>
      <c r="W835" s="160"/>
      <c r="X835" s="150"/>
      <c r="Y835" s="150"/>
      <c r="Z835" s="150"/>
      <c r="AA835" s="150"/>
      <c r="AB835" s="150"/>
      <c r="AC835" s="150"/>
      <c r="AD835" s="150"/>
      <c r="AE835" s="150"/>
      <c r="AF835" s="150"/>
      <c r="AG835" s="150" t="s">
        <v>1102</v>
      </c>
      <c r="AH835" s="150"/>
      <c r="AI835" s="150"/>
      <c r="AJ835" s="150"/>
      <c r="AK835" s="150"/>
      <c r="AL835" s="150"/>
      <c r="AM835" s="150"/>
      <c r="AN835" s="150"/>
      <c r="AO835" s="150"/>
      <c r="AP835" s="150"/>
      <c r="AQ835" s="150"/>
      <c r="AR835" s="150"/>
      <c r="AS835" s="150"/>
      <c r="AT835" s="150"/>
      <c r="AU835" s="150"/>
      <c r="AV835" s="150"/>
      <c r="AW835" s="150"/>
      <c r="AX835" s="150"/>
      <c r="AY835" s="150"/>
      <c r="AZ835" s="150"/>
      <c r="BA835" s="150"/>
      <c r="BB835" s="150"/>
      <c r="BC835" s="150"/>
      <c r="BD835" s="150"/>
      <c r="BE835" s="150"/>
      <c r="BF835" s="150"/>
      <c r="BG835" s="150"/>
      <c r="BH835" s="150"/>
    </row>
    <row r="836" spans="1:60" ht="22.5" outlineLevel="1" x14ac:dyDescent="0.2">
      <c r="A836" s="176">
        <v>240</v>
      </c>
      <c r="B836" s="177" t="s">
        <v>1179</v>
      </c>
      <c r="C836" s="185" t="s">
        <v>1180</v>
      </c>
      <c r="D836" s="178" t="s">
        <v>291</v>
      </c>
      <c r="E836" s="179">
        <v>36</v>
      </c>
      <c r="F836" s="180"/>
      <c r="G836" s="181">
        <f t="shared" si="7"/>
        <v>0</v>
      </c>
      <c r="H836" s="180"/>
      <c r="I836" s="181">
        <f t="shared" si="8"/>
        <v>0</v>
      </c>
      <c r="J836" s="180"/>
      <c r="K836" s="181">
        <f t="shared" si="9"/>
        <v>0</v>
      </c>
      <c r="L836" s="181">
        <v>21</v>
      </c>
      <c r="M836" s="181">
        <f t="shared" si="10"/>
        <v>0</v>
      </c>
      <c r="N836" s="181">
        <v>0</v>
      </c>
      <c r="O836" s="181">
        <f t="shared" si="11"/>
        <v>0</v>
      </c>
      <c r="P836" s="181">
        <v>0</v>
      </c>
      <c r="Q836" s="181">
        <f t="shared" si="12"/>
        <v>0</v>
      </c>
      <c r="R836" s="181"/>
      <c r="S836" s="181" t="s">
        <v>217</v>
      </c>
      <c r="T836" s="182" t="s">
        <v>218</v>
      </c>
      <c r="U836" s="160">
        <v>0</v>
      </c>
      <c r="V836" s="160">
        <f t="shared" si="13"/>
        <v>0</v>
      </c>
      <c r="W836" s="160"/>
      <c r="X836" s="150"/>
      <c r="Y836" s="150"/>
      <c r="Z836" s="150"/>
      <c r="AA836" s="150"/>
      <c r="AB836" s="150"/>
      <c r="AC836" s="150"/>
      <c r="AD836" s="150"/>
      <c r="AE836" s="150"/>
      <c r="AF836" s="150"/>
      <c r="AG836" s="150" t="s">
        <v>1102</v>
      </c>
      <c r="AH836" s="150"/>
      <c r="AI836" s="150"/>
      <c r="AJ836" s="150"/>
      <c r="AK836" s="150"/>
      <c r="AL836" s="150"/>
      <c r="AM836" s="150"/>
      <c r="AN836" s="150"/>
      <c r="AO836" s="150"/>
      <c r="AP836" s="150"/>
      <c r="AQ836" s="150"/>
      <c r="AR836" s="150"/>
      <c r="AS836" s="150"/>
      <c r="AT836" s="150"/>
      <c r="AU836" s="150"/>
      <c r="AV836" s="150"/>
      <c r="AW836" s="150"/>
      <c r="AX836" s="150"/>
      <c r="AY836" s="150"/>
      <c r="AZ836" s="150"/>
      <c r="BA836" s="150"/>
      <c r="BB836" s="150"/>
      <c r="BC836" s="150"/>
      <c r="BD836" s="150"/>
      <c r="BE836" s="150"/>
      <c r="BF836" s="150"/>
      <c r="BG836" s="150"/>
      <c r="BH836" s="150"/>
    </row>
    <row r="837" spans="1:60" ht="33.75" outlineLevel="1" x14ac:dyDescent="0.2">
      <c r="A837" s="176">
        <v>241</v>
      </c>
      <c r="B837" s="177" t="s">
        <v>1181</v>
      </c>
      <c r="C837" s="185" t="s">
        <v>1182</v>
      </c>
      <c r="D837" s="178" t="s">
        <v>291</v>
      </c>
      <c r="E837" s="179">
        <v>28</v>
      </c>
      <c r="F837" s="180"/>
      <c r="G837" s="181">
        <f t="shared" si="7"/>
        <v>0</v>
      </c>
      <c r="H837" s="180"/>
      <c r="I837" s="181">
        <f t="shared" si="8"/>
        <v>0</v>
      </c>
      <c r="J837" s="180"/>
      <c r="K837" s="181">
        <f t="shared" si="9"/>
        <v>0</v>
      </c>
      <c r="L837" s="181">
        <v>21</v>
      </c>
      <c r="M837" s="181">
        <f t="shared" si="10"/>
        <v>0</v>
      </c>
      <c r="N837" s="181">
        <v>0</v>
      </c>
      <c r="O837" s="181">
        <f t="shared" si="11"/>
        <v>0</v>
      </c>
      <c r="P837" s="181">
        <v>0</v>
      </c>
      <c r="Q837" s="181">
        <f t="shared" si="12"/>
        <v>0</v>
      </c>
      <c r="R837" s="181"/>
      <c r="S837" s="181" t="s">
        <v>217</v>
      </c>
      <c r="T837" s="182" t="s">
        <v>218</v>
      </c>
      <c r="U837" s="160">
        <v>0</v>
      </c>
      <c r="V837" s="160">
        <f t="shared" si="13"/>
        <v>0</v>
      </c>
      <c r="W837" s="160"/>
      <c r="X837" s="150"/>
      <c r="Y837" s="150"/>
      <c r="Z837" s="150"/>
      <c r="AA837" s="150"/>
      <c r="AB837" s="150"/>
      <c r="AC837" s="150"/>
      <c r="AD837" s="150"/>
      <c r="AE837" s="150"/>
      <c r="AF837" s="150"/>
      <c r="AG837" s="150" t="s">
        <v>1102</v>
      </c>
      <c r="AH837" s="150"/>
      <c r="AI837" s="150"/>
      <c r="AJ837" s="150"/>
      <c r="AK837" s="150"/>
      <c r="AL837" s="150"/>
      <c r="AM837" s="150"/>
      <c r="AN837" s="150"/>
      <c r="AO837" s="150"/>
      <c r="AP837" s="150"/>
      <c r="AQ837" s="150"/>
      <c r="AR837" s="150"/>
      <c r="AS837" s="150"/>
      <c r="AT837" s="150"/>
      <c r="AU837" s="150"/>
      <c r="AV837" s="150"/>
      <c r="AW837" s="150"/>
      <c r="AX837" s="150"/>
      <c r="AY837" s="150"/>
      <c r="AZ837" s="150"/>
      <c r="BA837" s="150"/>
      <c r="BB837" s="150"/>
      <c r="BC837" s="150"/>
      <c r="BD837" s="150"/>
      <c r="BE837" s="150"/>
      <c r="BF837" s="150"/>
      <c r="BG837" s="150"/>
      <c r="BH837" s="150"/>
    </row>
    <row r="838" spans="1:60" ht="22.5" outlineLevel="1" x14ac:dyDescent="0.2">
      <c r="A838" s="176">
        <v>242</v>
      </c>
      <c r="B838" s="177" t="s">
        <v>1183</v>
      </c>
      <c r="C838" s="185" t="s">
        <v>1184</v>
      </c>
      <c r="D838" s="178" t="s">
        <v>298</v>
      </c>
      <c r="E838" s="179">
        <v>32</v>
      </c>
      <c r="F838" s="180"/>
      <c r="G838" s="181">
        <f t="shared" si="7"/>
        <v>0</v>
      </c>
      <c r="H838" s="180"/>
      <c r="I838" s="181">
        <f t="shared" si="8"/>
        <v>0</v>
      </c>
      <c r="J838" s="180"/>
      <c r="K838" s="181">
        <f t="shared" si="9"/>
        <v>0</v>
      </c>
      <c r="L838" s="181">
        <v>21</v>
      </c>
      <c r="M838" s="181">
        <f t="shared" si="10"/>
        <v>0</v>
      </c>
      <c r="N838" s="181">
        <v>0</v>
      </c>
      <c r="O838" s="181">
        <f t="shared" si="11"/>
        <v>0</v>
      </c>
      <c r="P838" s="181">
        <v>0</v>
      </c>
      <c r="Q838" s="181">
        <f t="shared" si="12"/>
        <v>0</v>
      </c>
      <c r="R838" s="181"/>
      <c r="S838" s="181" t="s">
        <v>217</v>
      </c>
      <c r="T838" s="182" t="s">
        <v>218</v>
      </c>
      <c r="U838" s="160">
        <v>0</v>
      </c>
      <c r="V838" s="160">
        <f t="shared" si="13"/>
        <v>0</v>
      </c>
      <c r="W838" s="160"/>
      <c r="X838" s="150"/>
      <c r="Y838" s="150"/>
      <c r="Z838" s="150"/>
      <c r="AA838" s="150"/>
      <c r="AB838" s="150"/>
      <c r="AC838" s="150"/>
      <c r="AD838" s="150"/>
      <c r="AE838" s="150"/>
      <c r="AF838" s="150"/>
      <c r="AG838" s="150" t="s">
        <v>1102</v>
      </c>
      <c r="AH838" s="150"/>
      <c r="AI838" s="150"/>
      <c r="AJ838" s="150"/>
      <c r="AK838" s="150"/>
      <c r="AL838" s="150"/>
      <c r="AM838" s="150"/>
      <c r="AN838" s="150"/>
      <c r="AO838" s="150"/>
      <c r="AP838" s="150"/>
      <c r="AQ838" s="150"/>
      <c r="AR838" s="150"/>
      <c r="AS838" s="150"/>
      <c r="AT838" s="150"/>
      <c r="AU838" s="150"/>
      <c r="AV838" s="150"/>
      <c r="AW838" s="150"/>
      <c r="AX838" s="150"/>
      <c r="AY838" s="150"/>
      <c r="AZ838" s="150"/>
      <c r="BA838" s="150"/>
      <c r="BB838" s="150"/>
      <c r="BC838" s="150"/>
      <c r="BD838" s="150"/>
      <c r="BE838" s="150"/>
      <c r="BF838" s="150"/>
      <c r="BG838" s="150"/>
      <c r="BH838" s="150"/>
    </row>
    <row r="839" spans="1:60" ht="22.5" outlineLevel="1" x14ac:dyDescent="0.2">
      <c r="A839" s="176">
        <v>243</v>
      </c>
      <c r="B839" s="177" t="s">
        <v>1185</v>
      </c>
      <c r="C839" s="185" t="s">
        <v>1186</v>
      </c>
      <c r="D839" s="178" t="s">
        <v>298</v>
      </c>
      <c r="E839" s="179">
        <v>3</v>
      </c>
      <c r="F839" s="180"/>
      <c r="G839" s="181">
        <f t="shared" si="7"/>
        <v>0</v>
      </c>
      <c r="H839" s="180"/>
      <c r="I839" s="181">
        <f t="shared" si="8"/>
        <v>0</v>
      </c>
      <c r="J839" s="180"/>
      <c r="K839" s="181">
        <f t="shared" si="9"/>
        <v>0</v>
      </c>
      <c r="L839" s="181">
        <v>21</v>
      </c>
      <c r="M839" s="181">
        <f t="shared" si="10"/>
        <v>0</v>
      </c>
      <c r="N839" s="181">
        <v>0</v>
      </c>
      <c r="O839" s="181">
        <f t="shared" si="11"/>
        <v>0</v>
      </c>
      <c r="P839" s="181">
        <v>0</v>
      </c>
      <c r="Q839" s="181">
        <f t="shared" si="12"/>
        <v>0</v>
      </c>
      <c r="R839" s="181"/>
      <c r="S839" s="181" t="s">
        <v>217</v>
      </c>
      <c r="T839" s="182" t="s">
        <v>218</v>
      </c>
      <c r="U839" s="160">
        <v>0</v>
      </c>
      <c r="V839" s="160">
        <f t="shared" si="13"/>
        <v>0</v>
      </c>
      <c r="W839" s="160"/>
      <c r="X839" s="150"/>
      <c r="Y839" s="150"/>
      <c r="Z839" s="150"/>
      <c r="AA839" s="150"/>
      <c r="AB839" s="150"/>
      <c r="AC839" s="150"/>
      <c r="AD839" s="150"/>
      <c r="AE839" s="150"/>
      <c r="AF839" s="150"/>
      <c r="AG839" s="150" t="s">
        <v>1102</v>
      </c>
      <c r="AH839" s="150"/>
      <c r="AI839" s="150"/>
      <c r="AJ839" s="150"/>
      <c r="AK839" s="150"/>
      <c r="AL839" s="150"/>
      <c r="AM839" s="150"/>
      <c r="AN839" s="150"/>
      <c r="AO839" s="150"/>
      <c r="AP839" s="150"/>
      <c r="AQ839" s="150"/>
      <c r="AR839" s="150"/>
      <c r="AS839" s="150"/>
      <c r="AT839" s="150"/>
      <c r="AU839" s="150"/>
      <c r="AV839" s="150"/>
      <c r="AW839" s="150"/>
      <c r="AX839" s="150"/>
      <c r="AY839" s="150"/>
      <c r="AZ839" s="150"/>
      <c r="BA839" s="150"/>
      <c r="BB839" s="150"/>
      <c r="BC839" s="150"/>
      <c r="BD839" s="150"/>
      <c r="BE839" s="150"/>
      <c r="BF839" s="150"/>
      <c r="BG839" s="150"/>
      <c r="BH839" s="150"/>
    </row>
    <row r="840" spans="1:60" ht="22.5" outlineLevel="1" x14ac:dyDescent="0.2">
      <c r="A840" s="176">
        <v>244</v>
      </c>
      <c r="B840" s="177" t="s">
        <v>1187</v>
      </c>
      <c r="C840" s="185" t="s">
        <v>1188</v>
      </c>
      <c r="D840" s="178" t="s">
        <v>298</v>
      </c>
      <c r="E840" s="179">
        <v>15</v>
      </c>
      <c r="F840" s="180"/>
      <c r="G840" s="181">
        <f t="shared" si="7"/>
        <v>0</v>
      </c>
      <c r="H840" s="180"/>
      <c r="I840" s="181">
        <f t="shared" si="8"/>
        <v>0</v>
      </c>
      <c r="J840" s="180"/>
      <c r="K840" s="181">
        <f t="shared" si="9"/>
        <v>0</v>
      </c>
      <c r="L840" s="181">
        <v>21</v>
      </c>
      <c r="M840" s="181">
        <f t="shared" si="10"/>
        <v>0</v>
      </c>
      <c r="N840" s="181">
        <v>0</v>
      </c>
      <c r="O840" s="181">
        <f t="shared" si="11"/>
        <v>0</v>
      </c>
      <c r="P840" s="181">
        <v>0</v>
      </c>
      <c r="Q840" s="181">
        <f t="shared" si="12"/>
        <v>0</v>
      </c>
      <c r="R840" s="181"/>
      <c r="S840" s="181" t="s">
        <v>217</v>
      </c>
      <c r="T840" s="182" t="s">
        <v>218</v>
      </c>
      <c r="U840" s="160">
        <v>0</v>
      </c>
      <c r="V840" s="160">
        <f t="shared" si="13"/>
        <v>0</v>
      </c>
      <c r="W840" s="160"/>
      <c r="X840" s="150"/>
      <c r="Y840" s="150"/>
      <c r="Z840" s="150"/>
      <c r="AA840" s="150"/>
      <c r="AB840" s="150"/>
      <c r="AC840" s="150"/>
      <c r="AD840" s="150"/>
      <c r="AE840" s="150"/>
      <c r="AF840" s="150"/>
      <c r="AG840" s="150" t="s">
        <v>1102</v>
      </c>
      <c r="AH840" s="150"/>
      <c r="AI840" s="150"/>
      <c r="AJ840" s="150"/>
      <c r="AK840" s="150"/>
      <c r="AL840" s="150"/>
      <c r="AM840" s="150"/>
      <c r="AN840" s="150"/>
      <c r="AO840" s="150"/>
      <c r="AP840" s="150"/>
      <c r="AQ840" s="150"/>
      <c r="AR840" s="150"/>
      <c r="AS840" s="150"/>
      <c r="AT840" s="150"/>
      <c r="AU840" s="150"/>
      <c r="AV840" s="150"/>
      <c r="AW840" s="150"/>
      <c r="AX840" s="150"/>
      <c r="AY840" s="150"/>
      <c r="AZ840" s="150"/>
      <c r="BA840" s="150"/>
      <c r="BB840" s="150"/>
      <c r="BC840" s="150"/>
      <c r="BD840" s="150"/>
      <c r="BE840" s="150"/>
      <c r="BF840" s="150"/>
      <c r="BG840" s="150"/>
      <c r="BH840" s="150"/>
    </row>
    <row r="841" spans="1:60" ht="45" outlineLevel="1" x14ac:dyDescent="0.2">
      <c r="A841" s="176">
        <v>245</v>
      </c>
      <c r="B841" s="177" t="s">
        <v>1189</v>
      </c>
      <c r="C841" s="185" t="s">
        <v>1190</v>
      </c>
      <c r="D841" s="178" t="s">
        <v>298</v>
      </c>
      <c r="E841" s="179">
        <v>1</v>
      </c>
      <c r="F841" s="180"/>
      <c r="G841" s="181">
        <f t="shared" si="7"/>
        <v>0</v>
      </c>
      <c r="H841" s="180"/>
      <c r="I841" s="181">
        <f t="shared" si="8"/>
        <v>0</v>
      </c>
      <c r="J841" s="180"/>
      <c r="K841" s="181">
        <f t="shared" si="9"/>
        <v>0</v>
      </c>
      <c r="L841" s="181">
        <v>21</v>
      </c>
      <c r="M841" s="181">
        <f t="shared" si="10"/>
        <v>0</v>
      </c>
      <c r="N841" s="181">
        <v>0</v>
      </c>
      <c r="O841" s="181">
        <f t="shared" si="11"/>
        <v>0</v>
      </c>
      <c r="P841" s="181">
        <v>0</v>
      </c>
      <c r="Q841" s="181">
        <f t="shared" si="12"/>
        <v>0</v>
      </c>
      <c r="R841" s="181"/>
      <c r="S841" s="181" t="s">
        <v>217</v>
      </c>
      <c r="T841" s="182" t="s">
        <v>218</v>
      </c>
      <c r="U841" s="160">
        <v>0</v>
      </c>
      <c r="V841" s="160">
        <f t="shared" si="13"/>
        <v>0</v>
      </c>
      <c r="W841" s="160"/>
      <c r="X841" s="150"/>
      <c r="Y841" s="150"/>
      <c r="Z841" s="150"/>
      <c r="AA841" s="150"/>
      <c r="AB841" s="150"/>
      <c r="AC841" s="150"/>
      <c r="AD841" s="150"/>
      <c r="AE841" s="150"/>
      <c r="AF841" s="150"/>
      <c r="AG841" s="150" t="s">
        <v>1102</v>
      </c>
      <c r="AH841" s="150"/>
      <c r="AI841" s="150"/>
      <c r="AJ841" s="150"/>
      <c r="AK841" s="150"/>
      <c r="AL841" s="150"/>
      <c r="AM841" s="150"/>
      <c r="AN841" s="150"/>
      <c r="AO841" s="150"/>
      <c r="AP841" s="150"/>
      <c r="AQ841" s="150"/>
      <c r="AR841" s="150"/>
      <c r="AS841" s="150"/>
      <c r="AT841" s="150"/>
      <c r="AU841" s="150"/>
      <c r="AV841" s="150"/>
      <c r="AW841" s="150"/>
      <c r="AX841" s="150"/>
      <c r="AY841" s="150"/>
      <c r="AZ841" s="150"/>
      <c r="BA841" s="150"/>
      <c r="BB841" s="150"/>
      <c r="BC841" s="150"/>
      <c r="BD841" s="150"/>
      <c r="BE841" s="150"/>
      <c r="BF841" s="150"/>
      <c r="BG841" s="150"/>
      <c r="BH841" s="150"/>
    </row>
    <row r="842" spans="1:60" outlineLevel="1" x14ac:dyDescent="0.2">
      <c r="A842" s="169">
        <v>246</v>
      </c>
      <c r="B842" s="170" t="s">
        <v>1191</v>
      </c>
      <c r="C842" s="186" t="s">
        <v>1192</v>
      </c>
      <c r="D842" s="171" t="s">
        <v>298</v>
      </c>
      <c r="E842" s="172">
        <v>4</v>
      </c>
      <c r="F842" s="173"/>
      <c r="G842" s="174">
        <f t="shared" si="7"/>
        <v>0</v>
      </c>
      <c r="H842" s="173"/>
      <c r="I842" s="174">
        <f t="shared" si="8"/>
        <v>0</v>
      </c>
      <c r="J842" s="173"/>
      <c r="K842" s="174">
        <f t="shared" si="9"/>
        <v>0</v>
      </c>
      <c r="L842" s="174">
        <v>21</v>
      </c>
      <c r="M842" s="174">
        <f t="shared" si="10"/>
        <v>0</v>
      </c>
      <c r="N842" s="174">
        <v>0</v>
      </c>
      <c r="O842" s="174">
        <f t="shared" si="11"/>
        <v>0</v>
      </c>
      <c r="P842" s="174">
        <v>0</v>
      </c>
      <c r="Q842" s="174">
        <f t="shared" si="12"/>
        <v>0</v>
      </c>
      <c r="R842" s="174"/>
      <c r="S842" s="174" t="s">
        <v>217</v>
      </c>
      <c r="T842" s="175" t="s">
        <v>218</v>
      </c>
      <c r="U842" s="160">
        <v>0</v>
      </c>
      <c r="V842" s="160">
        <f t="shared" si="13"/>
        <v>0</v>
      </c>
      <c r="W842" s="160"/>
      <c r="X842" s="150"/>
      <c r="Y842" s="150"/>
      <c r="Z842" s="150"/>
      <c r="AA842" s="150"/>
      <c r="AB842" s="150"/>
      <c r="AC842" s="150"/>
      <c r="AD842" s="150"/>
      <c r="AE842" s="150"/>
      <c r="AF842" s="150"/>
      <c r="AG842" s="150" t="s">
        <v>1102</v>
      </c>
      <c r="AH842" s="150"/>
      <c r="AI842" s="150"/>
      <c r="AJ842" s="150"/>
      <c r="AK842" s="150"/>
      <c r="AL842" s="150"/>
      <c r="AM842" s="150"/>
      <c r="AN842" s="150"/>
      <c r="AO842" s="150"/>
      <c r="AP842" s="150"/>
      <c r="AQ842" s="150"/>
      <c r="AR842" s="150"/>
      <c r="AS842" s="150"/>
      <c r="AT842" s="150"/>
      <c r="AU842" s="150"/>
      <c r="AV842" s="150"/>
      <c r="AW842" s="150"/>
      <c r="AX842" s="150"/>
      <c r="AY842" s="150"/>
      <c r="AZ842" s="150"/>
      <c r="BA842" s="150"/>
      <c r="BB842" s="150"/>
      <c r="BC842" s="150"/>
      <c r="BD842" s="150"/>
      <c r="BE842" s="150"/>
      <c r="BF842" s="150"/>
      <c r="BG842" s="150"/>
      <c r="BH842" s="150"/>
    </row>
    <row r="843" spans="1:60" outlineLevel="1" x14ac:dyDescent="0.2">
      <c r="A843" s="157"/>
      <c r="B843" s="158"/>
      <c r="C843" s="201" t="s">
        <v>1193</v>
      </c>
      <c r="D843" s="190"/>
      <c r="E843" s="191">
        <v>4</v>
      </c>
      <c r="F843" s="160"/>
      <c r="G843" s="160"/>
      <c r="H843" s="160"/>
      <c r="I843" s="160"/>
      <c r="J843" s="160"/>
      <c r="K843" s="160"/>
      <c r="L843" s="160"/>
      <c r="M843" s="160"/>
      <c r="N843" s="160"/>
      <c r="O843" s="160"/>
      <c r="P843" s="160"/>
      <c r="Q843" s="160"/>
      <c r="R843" s="160"/>
      <c r="S843" s="160"/>
      <c r="T843" s="160"/>
      <c r="U843" s="160"/>
      <c r="V843" s="160"/>
      <c r="W843" s="160"/>
      <c r="X843" s="150"/>
      <c r="Y843" s="150"/>
      <c r="Z843" s="150"/>
      <c r="AA843" s="150"/>
      <c r="AB843" s="150"/>
      <c r="AC843" s="150"/>
      <c r="AD843" s="150"/>
      <c r="AE843" s="150"/>
      <c r="AF843" s="150"/>
      <c r="AG843" s="150" t="s">
        <v>264</v>
      </c>
      <c r="AH843" s="150">
        <v>0</v>
      </c>
      <c r="AI843" s="150"/>
      <c r="AJ843" s="150"/>
      <c r="AK843" s="150"/>
      <c r="AL843" s="150"/>
      <c r="AM843" s="150"/>
      <c r="AN843" s="150"/>
      <c r="AO843" s="150"/>
      <c r="AP843" s="150"/>
      <c r="AQ843" s="150"/>
      <c r="AR843" s="150"/>
      <c r="AS843" s="150"/>
      <c r="AT843" s="150"/>
      <c r="AU843" s="150"/>
      <c r="AV843" s="150"/>
      <c r="AW843" s="150"/>
      <c r="AX843" s="150"/>
      <c r="AY843" s="150"/>
      <c r="AZ843" s="150"/>
      <c r="BA843" s="150"/>
      <c r="BB843" s="150"/>
      <c r="BC843" s="150"/>
      <c r="BD843" s="150"/>
      <c r="BE843" s="150"/>
      <c r="BF843" s="150"/>
      <c r="BG843" s="150"/>
      <c r="BH843" s="150"/>
    </row>
    <row r="844" spans="1:60" ht="22.5" outlineLevel="1" x14ac:dyDescent="0.2">
      <c r="A844" s="169">
        <v>247</v>
      </c>
      <c r="B844" s="170" t="s">
        <v>1194</v>
      </c>
      <c r="C844" s="186" t="s">
        <v>1195</v>
      </c>
      <c r="D844" s="171" t="s">
        <v>291</v>
      </c>
      <c r="E844" s="172">
        <v>165</v>
      </c>
      <c r="F844" s="173"/>
      <c r="G844" s="174">
        <f>ROUND(E844*F844,2)</f>
        <v>0</v>
      </c>
      <c r="H844" s="173"/>
      <c r="I844" s="174">
        <f>ROUND(E844*H844,2)</f>
        <v>0</v>
      </c>
      <c r="J844" s="173"/>
      <c r="K844" s="174">
        <f>ROUND(E844*J844,2)</f>
        <v>0</v>
      </c>
      <c r="L844" s="174">
        <v>21</v>
      </c>
      <c r="M844" s="174">
        <f>G844*(1+L844/100)</f>
        <v>0</v>
      </c>
      <c r="N844" s="174">
        <v>0</v>
      </c>
      <c r="O844" s="174">
        <f>ROUND(E844*N844,2)</f>
        <v>0</v>
      </c>
      <c r="P844" s="174">
        <v>0</v>
      </c>
      <c r="Q844" s="174">
        <f>ROUND(E844*P844,2)</f>
        <v>0</v>
      </c>
      <c r="R844" s="174"/>
      <c r="S844" s="174" t="s">
        <v>217</v>
      </c>
      <c r="T844" s="175" t="s">
        <v>218</v>
      </c>
      <c r="U844" s="160">
        <v>0</v>
      </c>
      <c r="V844" s="160">
        <f>ROUND(E844*U844,2)</f>
        <v>0</v>
      </c>
      <c r="W844" s="160"/>
      <c r="X844" s="150"/>
      <c r="Y844" s="150"/>
      <c r="Z844" s="150"/>
      <c r="AA844" s="150"/>
      <c r="AB844" s="150"/>
      <c r="AC844" s="150"/>
      <c r="AD844" s="150"/>
      <c r="AE844" s="150"/>
      <c r="AF844" s="150"/>
      <c r="AG844" s="150" t="s">
        <v>1102</v>
      </c>
      <c r="AH844" s="150"/>
      <c r="AI844" s="150"/>
      <c r="AJ844" s="150"/>
      <c r="AK844" s="150"/>
      <c r="AL844" s="150"/>
      <c r="AM844" s="150"/>
      <c r="AN844" s="150"/>
      <c r="AO844" s="150"/>
      <c r="AP844" s="150"/>
      <c r="AQ844" s="150"/>
      <c r="AR844" s="150"/>
      <c r="AS844" s="150"/>
      <c r="AT844" s="150"/>
      <c r="AU844" s="150"/>
      <c r="AV844" s="150"/>
      <c r="AW844" s="150"/>
      <c r="AX844" s="150"/>
      <c r="AY844" s="150"/>
      <c r="AZ844" s="150"/>
      <c r="BA844" s="150"/>
      <c r="BB844" s="150"/>
      <c r="BC844" s="150"/>
      <c r="BD844" s="150"/>
      <c r="BE844" s="150"/>
      <c r="BF844" s="150"/>
      <c r="BG844" s="150"/>
      <c r="BH844" s="150"/>
    </row>
    <row r="845" spans="1:60" ht="22.5" outlineLevel="1" x14ac:dyDescent="0.2">
      <c r="A845" s="157">
        <v>248</v>
      </c>
      <c r="B845" s="158" t="s">
        <v>1196</v>
      </c>
      <c r="C845" s="206" t="s">
        <v>1197</v>
      </c>
      <c r="D845" s="159" t="s">
        <v>0</v>
      </c>
      <c r="E845" s="200"/>
      <c r="F845" s="161"/>
      <c r="G845" s="160">
        <f>ROUND(E845*F845,2)</f>
        <v>0</v>
      </c>
      <c r="H845" s="161"/>
      <c r="I845" s="160">
        <f>ROUND(E845*H845,2)</f>
        <v>0</v>
      </c>
      <c r="J845" s="161"/>
      <c r="K845" s="160">
        <f>ROUND(E845*J845,2)</f>
        <v>0</v>
      </c>
      <c r="L845" s="160">
        <v>21</v>
      </c>
      <c r="M845" s="160">
        <f>G845*(1+L845/100)</f>
        <v>0</v>
      </c>
      <c r="N845" s="160">
        <v>0</v>
      </c>
      <c r="O845" s="160">
        <f>ROUND(E845*N845,2)</f>
        <v>0</v>
      </c>
      <c r="P845" s="160">
        <v>0</v>
      </c>
      <c r="Q845" s="160">
        <f>ROUND(E845*P845,2)</f>
        <v>0</v>
      </c>
      <c r="R845" s="160"/>
      <c r="S845" s="160" t="s">
        <v>217</v>
      </c>
      <c r="T845" s="160" t="s">
        <v>292</v>
      </c>
      <c r="U845" s="160">
        <v>0</v>
      </c>
      <c r="V845" s="160">
        <f>ROUND(E845*U845,2)</f>
        <v>0</v>
      </c>
      <c r="W845" s="160"/>
      <c r="X845" s="150"/>
      <c r="Y845" s="150"/>
      <c r="Z845" s="150"/>
      <c r="AA845" s="150"/>
      <c r="AB845" s="150"/>
      <c r="AC845" s="150"/>
      <c r="AD845" s="150"/>
      <c r="AE845" s="150"/>
      <c r="AF845" s="150"/>
      <c r="AG845" s="150" t="s">
        <v>1161</v>
      </c>
      <c r="AH845" s="150"/>
      <c r="AI845" s="150"/>
      <c r="AJ845" s="150"/>
      <c r="AK845" s="150"/>
      <c r="AL845" s="150"/>
      <c r="AM845" s="150"/>
      <c r="AN845" s="150"/>
      <c r="AO845" s="150"/>
      <c r="AP845" s="150"/>
      <c r="AQ845" s="150"/>
      <c r="AR845" s="150"/>
      <c r="AS845" s="150"/>
      <c r="AT845" s="150"/>
      <c r="AU845" s="150"/>
      <c r="AV845" s="150"/>
      <c r="AW845" s="150"/>
      <c r="AX845" s="150"/>
      <c r="AY845" s="150"/>
      <c r="AZ845" s="150"/>
      <c r="BA845" s="150"/>
      <c r="BB845" s="150"/>
      <c r="BC845" s="150"/>
      <c r="BD845" s="150"/>
      <c r="BE845" s="150"/>
      <c r="BF845" s="150"/>
      <c r="BG845" s="150"/>
      <c r="BH845" s="150"/>
    </row>
    <row r="846" spans="1:60" x14ac:dyDescent="0.2">
      <c r="A846" s="163" t="s">
        <v>211</v>
      </c>
      <c r="B846" s="164" t="s">
        <v>125</v>
      </c>
      <c r="C846" s="184" t="s">
        <v>126</v>
      </c>
      <c r="D846" s="165"/>
      <c r="E846" s="166"/>
      <c r="F846" s="167"/>
      <c r="G846" s="167">
        <f>SUMIF(AG847:AG868,"&lt;&gt;NOR",G847:G868)</f>
        <v>0</v>
      </c>
      <c r="H846" s="167"/>
      <c r="I846" s="167">
        <f>SUM(I847:I868)</f>
        <v>0</v>
      </c>
      <c r="J846" s="167"/>
      <c r="K846" s="167">
        <f>SUM(K847:K868)</f>
        <v>0</v>
      </c>
      <c r="L846" s="167"/>
      <c r="M846" s="167">
        <f>SUM(M847:M868)</f>
        <v>0</v>
      </c>
      <c r="N846" s="167"/>
      <c r="O846" s="167">
        <f>SUM(O847:O868)</f>
        <v>0</v>
      </c>
      <c r="P846" s="167"/>
      <c r="Q846" s="167">
        <f>SUM(Q847:Q868)</f>
        <v>0</v>
      </c>
      <c r="R846" s="167"/>
      <c r="S846" s="167"/>
      <c r="T846" s="168"/>
      <c r="U846" s="162"/>
      <c r="V846" s="162">
        <f>SUM(V847:V868)</f>
        <v>0</v>
      </c>
      <c r="W846" s="162"/>
      <c r="AG846" t="s">
        <v>212</v>
      </c>
    </row>
    <row r="847" spans="1:60" ht="33.75" outlineLevel="1" x14ac:dyDescent="0.2">
      <c r="A847" s="176">
        <v>249</v>
      </c>
      <c r="B847" s="177" t="s">
        <v>1198</v>
      </c>
      <c r="C847" s="185" t="s">
        <v>1199</v>
      </c>
      <c r="D847" s="178" t="s">
        <v>291</v>
      </c>
      <c r="E847" s="179">
        <v>45</v>
      </c>
      <c r="F847" s="180"/>
      <c r="G847" s="181">
        <f t="shared" ref="G847:G868" si="14">ROUND(E847*F847,2)</f>
        <v>0</v>
      </c>
      <c r="H847" s="180"/>
      <c r="I847" s="181">
        <f t="shared" ref="I847:I868" si="15">ROUND(E847*H847,2)</f>
        <v>0</v>
      </c>
      <c r="J847" s="180"/>
      <c r="K847" s="181">
        <f t="shared" ref="K847:K868" si="16">ROUND(E847*J847,2)</f>
        <v>0</v>
      </c>
      <c r="L847" s="181">
        <v>21</v>
      </c>
      <c r="M847" s="181">
        <f t="shared" ref="M847:M868" si="17">G847*(1+L847/100)</f>
        <v>0</v>
      </c>
      <c r="N847" s="181">
        <v>0</v>
      </c>
      <c r="O847" s="181">
        <f t="shared" ref="O847:O868" si="18">ROUND(E847*N847,2)</f>
        <v>0</v>
      </c>
      <c r="P847" s="181">
        <v>0</v>
      </c>
      <c r="Q847" s="181">
        <f t="shared" ref="Q847:Q868" si="19">ROUND(E847*P847,2)</f>
        <v>0</v>
      </c>
      <c r="R847" s="181"/>
      <c r="S847" s="181" t="s">
        <v>217</v>
      </c>
      <c r="T847" s="182" t="s">
        <v>218</v>
      </c>
      <c r="U847" s="160">
        <v>0</v>
      </c>
      <c r="V847" s="160">
        <f t="shared" ref="V847:V868" si="20">ROUND(E847*U847,2)</f>
        <v>0</v>
      </c>
      <c r="W847" s="160"/>
      <c r="X847" s="150"/>
      <c r="Y847" s="150"/>
      <c r="Z847" s="150"/>
      <c r="AA847" s="150"/>
      <c r="AB847" s="150"/>
      <c r="AC847" s="150"/>
      <c r="AD847" s="150"/>
      <c r="AE847" s="150"/>
      <c r="AF847" s="150"/>
      <c r="AG847" s="150" t="s">
        <v>1102</v>
      </c>
      <c r="AH847" s="150"/>
      <c r="AI847" s="150"/>
      <c r="AJ847" s="150"/>
      <c r="AK847" s="150"/>
      <c r="AL847" s="150"/>
      <c r="AM847" s="150"/>
      <c r="AN847" s="150"/>
      <c r="AO847" s="150"/>
      <c r="AP847" s="150"/>
      <c r="AQ847" s="150"/>
      <c r="AR847" s="150"/>
      <c r="AS847" s="150"/>
      <c r="AT847" s="150"/>
      <c r="AU847" s="150"/>
      <c r="AV847" s="150"/>
      <c r="AW847" s="150"/>
      <c r="AX847" s="150"/>
      <c r="AY847" s="150"/>
      <c r="AZ847" s="150"/>
      <c r="BA847" s="150"/>
      <c r="BB847" s="150"/>
      <c r="BC847" s="150"/>
      <c r="BD847" s="150"/>
      <c r="BE847" s="150"/>
      <c r="BF847" s="150"/>
      <c r="BG847" s="150"/>
      <c r="BH847" s="150"/>
    </row>
    <row r="848" spans="1:60" ht="33.75" outlineLevel="1" x14ac:dyDescent="0.2">
      <c r="A848" s="176">
        <v>250</v>
      </c>
      <c r="B848" s="177" t="s">
        <v>1200</v>
      </c>
      <c r="C848" s="185" t="s">
        <v>1201</v>
      </c>
      <c r="D848" s="178" t="s">
        <v>291</v>
      </c>
      <c r="E848" s="179">
        <v>68</v>
      </c>
      <c r="F848" s="180"/>
      <c r="G848" s="181">
        <f t="shared" si="14"/>
        <v>0</v>
      </c>
      <c r="H848" s="180"/>
      <c r="I848" s="181">
        <f t="shared" si="15"/>
        <v>0</v>
      </c>
      <c r="J848" s="180"/>
      <c r="K848" s="181">
        <f t="shared" si="16"/>
        <v>0</v>
      </c>
      <c r="L848" s="181">
        <v>21</v>
      </c>
      <c r="M848" s="181">
        <f t="shared" si="17"/>
        <v>0</v>
      </c>
      <c r="N848" s="181">
        <v>0</v>
      </c>
      <c r="O848" s="181">
        <f t="shared" si="18"/>
        <v>0</v>
      </c>
      <c r="P848" s="181">
        <v>0</v>
      </c>
      <c r="Q848" s="181">
        <f t="shared" si="19"/>
        <v>0</v>
      </c>
      <c r="R848" s="181"/>
      <c r="S848" s="181" t="s">
        <v>217</v>
      </c>
      <c r="T848" s="182" t="s">
        <v>218</v>
      </c>
      <c r="U848" s="160">
        <v>0</v>
      </c>
      <c r="V848" s="160">
        <f t="shared" si="20"/>
        <v>0</v>
      </c>
      <c r="W848" s="160"/>
      <c r="X848" s="150"/>
      <c r="Y848" s="150"/>
      <c r="Z848" s="150"/>
      <c r="AA848" s="150"/>
      <c r="AB848" s="150"/>
      <c r="AC848" s="150"/>
      <c r="AD848" s="150"/>
      <c r="AE848" s="150"/>
      <c r="AF848" s="150"/>
      <c r="AG848" s="150" t="s">
        <v>1102</v>
      </c>
      <c r="AH848" s="150"/>
      <c r="AI848" s="150"/>
      <c r="AJ848" s="150"/>
      <c r="AK848" s="150"/>
      <c r="AL848" s="150"/>
      <c r="AM848" s="150"/>
      <c r="AN848" s="150"/>
      <c r="AO848" s="150"/>
      <c r="AP848" s="150"/>
      <c r="AQ848" s="150"/>
      <c r="AR848" s="150"/>
      <c r="AS848" s="150"/>
      <c r="AT848" s="150"/>
      <c r="AU848" s="150"/>
      <c r="AV848" s="150"/>
      <c r="AW848" s="150"/>
      <c r="AX848" s="150"/>
      <c r="AY848" s="150"/>
      <c r="AZ848" s="150"/>
      <c r="BA848" s="150"/>
      <c r="BB848" s="150"/>
      <c r="BC848" s="150"/>
      <c r="BD848" s="150"/>
      <c r="BE848" s="150"/>
      <c r="BF848" s="150"/>
      <c r="BG848" s="150"/>
      <c r="BH848" s="150"/>
    </row>
    <row r="849" spans="1:60" ht="33.75" outlineLevel="1" x14ac:dyDescent="0.2">
      <c r="A849" s="176">
        <v>251</v>
      </c>
      <c r="B849" s="177" t="s">
        <v>1202</v>
      </c>
      <c r="C849" s="185" t="s">
        <v>1203</v>
      </c>
      <c r="D849" s="178" t="s">
        <v>291</v>
      </c>
      <c r="E849" s="179">
        <v>41</v>
      </c>
      <c r="F849" s="180"/>
      <c r="G849" s="181">
        <f t="shared" si="14"/>
        <v>0</v>
      </c>
      <c r="H849" s="180"/>
      <c r="I849" s="181">
        <f t="shared" si="15"/>
        <v>0</v>
      </c>
      <c r="J849" s="180"/>
      <c r="K849" s="181">
        <f t="shared" si="16"/>
        <v>0</v>
      </c>
      <c r="L849" s="181">
        <v>21</v>
      </c>
      <c r="M849" s="181">
        <f t="shared" si="17"/>
        <v>0</v>
      </c>
      <c r="N849" s="181">
        <v>0</v>
      </c>
      <c r="O849" s="181">
        <f t="shared" si="18"/>
        <v>0</v>
      </c>
      <c r="P849" s="181">
        <v>0</v>
      </c>
      <c r="Q849" s="181">
        <f t="shared" si="19"/>
        <v>0</v>
      </c>
      <c r="R849" s="181"/>
      <c r="S849" s="181" t="s">
        <v>217</v>
      </c>
      <c r="T849" s="182" t="s">
        <v>218</v>
      </c>
      <c r="U849" s="160">
        <v>0</v>
      </c>
      <c r="V849" s="160">
        <f t="shared" si="20"/>
        <v>0</v>
      </c>
      <c r="W849" s="160"/>
      <c r="X849" s="150"/>
      <c r="Y849" s="150"/>
      <c r="Z849" s="150"/>
      <c r="AA849" s="150"/>
      <c r="AB849" s="150"/>
      <c r="AC849" s="150"/>
      <c r="AD849" s="150"/>
      <c r="AE849" s="150"/>
      <c r="AF849" s="150"/>
      <c r="AG849" s="150" t="s">
        <v>1102</v>
      </c>
      <c r="AH849" s="150"/>
      <c r="AI849" s="150"/>
      <c r="AJ849" s="150"/>
      <c r="AK849" s="150"/>
      <c r="AL849" s="150"/>
      <c r="AM849" s="150"/>
      <c r="AN849" s="150"/>
      <c r="AO849" s="150"/>
      <c r="AP849" s="150"/>
      <c r="AQ849" s="150"/>
      <c r="AR849" s="150"/>
      <c r="AS849" s="150"/>
      <c r="AT849" s="150"/>
      <c r="AU849" s="150"/>
      <c r="AV849" s="150"/>
      <c r="AW849" s="150"/>
      <c r="AX849" s="150"/>
      <c r="AY849" s="150"/>
      <c r="AZ849" s="150"/>
      <c r="BA849" s="150"/>
      <c r="BB849" s="150"/>
      <c r="BC849" s="150"/>
      <c r="BD849" s="150"/>
      <c r="BE849" s="150"/>
      <c r="BF849" s="150"/>
      <c r="BG849" s="150"/>
      <c r="BH849" s="150"/>
    </row>
    <row r="850" spans="1:60" ht="33.75" outlineLevel="1" x14ac:dyDescent="0.2">
      <c r="A850" s="176">
        <v>252</v>
      </c>
      <c r="B850" s="177" t="s">
        <v>1204</v>
      </c>
      <c r="C850" s="185" t="s">
        <v>1205</v>
      </c>
      <c r="D850" s="178" t="s">
        <v>291</v>
      </c>
      <c r="E850" s="179">
        <v>51</v>
      </c>
      <c r="F850" s="180"/>
      <c r="G850" s="181">
        <f t="shared" si="14"/>
        <v>0</v>
      </c>
      <c r="H850" s="180"/>
      <c r="I850" s="181">
        <f t="shared" si="15"/>
        <v>0</v>
      </c>
      <c r="J850" s="180"/>
      <c r="K850" s="181">
        <f t="shared" si="16"/>
        <v>0</v>
      </c>
      <c r="L850" s="181">
        <v>21</v>
      </c>
      <c r="M850" s="181">
        <f t="shared" si="17"/>
        <v>0</v>
      </c>
      <c r="N850" s="181">
        <v>0</v>
      </c>
      <c r="O850" s="181">
        <f t="shared" si="18"/>
        <v>0</v>
      </c>
      <c r="P850" s="181">
        <v>0</v>
      </c>
      <c r="Q850" s="181">
        <f t="shared" si="19"/>
        <v>0</v>
      </c>
      <c r="R850" s="181"/>
      <c r="S850" s="181" t="s">
        <v>217</v>
      </c>
      <c r="T850" s="182" t="s">
        <v>218</v>
      </c>
      <c r="U850" s="160">
        <v>0</v>
      </c>
      <c r="V850" s="160">
        <f t="shared" si="20"/>
        <v>0</v>
      </c>
      <c r="W850" s="160"/>
      <c r="X850" s="150"/>
      <c r="Y850" s="150"/>
      <c r="Z850" s="150"/>
      <c r="AA850" s="150"/>
      <c r="AB850" s="150"/>
      <c r="AC850" s="150"/>
      <c r="AD850" s="150"/>
      <c r="AE850" s="150"/>
      <c r="AF850" s="150"/>
      <c r="AG850" s="150" t="s">
        <v>1102</v>
      </c>
      <c r="AH850" s="150"/>
      <c r="AI850" s="150"/>
      <c r="AJ850" s="150"/>
      <c r="AK850" s="150"/>
      <c r="AL850" s="150"/>
      <c r="AM850" s="150"/>
      <c r="AN850" s="150"/>
      <c r="AO850" s="150"/>
      <c r="AP850" s="150"/>
      <c r="AQ850" s="150"/>
      <c r="AR850" s="150"/>
      <c r="AS850" s="150"/>
      <c r="AT850" s="150"/>
      <c r="AU850" s="150"/>
      <c r="AV850" s="150"/>
      <c r="AW850" s="150"/>
      <c r="AX850" s="150"/>
      <c r="AY850" s="150"/>
      <c r="AZ850" s="150"/>
      <c r="BA850" s="150"/>
      <c r="BB850" s="150"/>
      <c r="BC850" s="150"/>
      <c r="BD850" s="150"/>
      <c r="BE850" s="150"/>
      <c r="BF850" s="150"/>
      <c r="BG850" s="150"/>
      <c r="BH850" s="150"/>
    </row>
    <row r="851" spans="1:60" ht="33.75" outlineLevel="1" x14ac:dyDescent="0.2">
      <c r="A851" s="176">
        <v>253</v>
      </c>
      <c r="B851" s="177" t="s">
        <v>1206</v>
      </c>
      <c r="C851" s="185" t="s">
        <v>1207</v>
      </c>
      <c r="D851" s="178" t="s">
        <v>291</v>
      </c>
      <c r="E851" s="179">
        <v>66</v>
      </c>
      <c r="F851" s="180"/>
      <c r="G851" s="181">
        <f t="shared" si="14"/>
        <v>0</v>
      </c>
      <c r="H851" s="180"/>
      <c r="I851" s="181">
        <f t="shared" si="15"/>
        <v>0</v>
      </c>
      <c r="J851" s="180"/>
      <c r="K851" s="181">
        <f t="shared" si="16"/>
        <v>0</v>
      </c>
      <c r="L851" s="181">
        <v>21</v>
      </c>
      <c r="M851" s="181">
        <f t="shared" si="17"/>
        <v>0</v>
      </c>
      <c r="N851" s="181">
        <v>0</v>
      </c>
      <c r="O851" s="181">
        <f t="shared" si="18"/>
        <v>0</v>
      </c>
      <c r="P851" s="181">
        <v>0</v>
      </c>
      <c r="Q851" s="181">
        <f t="shared" si="19"/>
        <v>0</v>
      </c>
      <c r="R851" s="181"/>
      <c r="S851" s="181" t="s">
        <v>217</v>
      </c>
      <c r="T851" s="182" t="s">
        <v>218</v>
      </c>
      <c r="U851" s="160">
        <v>0</v>
      </c>
      <c r="V851" s="160">
        <f t="shared" si="20"/>
        <v>0</v>
      </c>
      <c r="W851" s="160"/>
      <c r="X851" s="150"/>
      <c r="Y851" s="150"/>
      <c r="Z851" s="150"/>
      <c r="AA851" s="150"/>
      <c r="AB851" s="150"/>
      <c r="AC851" s="150"/>
      <c r="AD851" s="150"/>
      <c r="AE851" s="150"/>
      <c r="AF851" s="150"/>
      <c r="AG851" s="150" t="s">
        <v>1102</v>
      </c>
      <c r="AH851" s="150"/>
      <c r="AI851" s="150"/>
      <c r="AJ851" s="150"/>
      <c r="AK851" s="150"/>
      <c r="AL851" s="150"/>
      <c r="AM851" s="150"/>
      <c r="AN851" s="150"/>
      <c r="AO851" s="150"/>
      <c r="AP851" s="150"/>
      <c r="AQ851" s="150"/>
      <c r="AR851" s="150"/>
      <c r="AS851" s="150"/>
      <c r="AT851" s="150"/>
      <c r="AU851" s="150"/>
      <c r="AV851" s="150"/>
      <c r="AW851" s="150"/>
      <c r="AX851" s="150"/>
      <c r="AY851" s="150"/>
      <c r="AZ851" s="150"/>
      <c r="BA851" s="150"/>
      <c r="BB851" s="150"/>
      <c r="BC851" s="150"/>
      <c r="BD851" s="150"/>
      <c r="BE851" s="150"/>
      <c r="BF851" s="150"/>
      <c r="BG851" s="150"/>
      <c r="BH851" s="150"/>
    </row>
    <row r="852" spans="1:60" ht="33.75" outlineLevel="1" x14ac:dyDescent="0.2">
      <c r="A852" s="176">
        <v>254</v>
      </c>
      <c r="B852" s="177" t="s">
        <v>1208</v>
      </c>
      <c r="C852" s="185" t="s">
        <v>1209</v>
      </c>
      <c r="D852" s="178" t="s">
        <v>291</v>
      </c>
      <c r="E852" s="179">
        <v>73</v>
      </c>
      <c r="F852" s="180"/>
      <c r="G852" s="181">
        <f t="shared" si="14"/>
        <v>0</v>
      </c>
      <c r="H852" s="180"/>
      <c r="I852" s="181">
        <f t="shared" si="15"/>
        <v>0</v>
      </c>
      <c r="J852" s="180"/>
      <c r="K852" s="181">
        <f t="shared" si="16"/>
        <v>0</v>
      </c>
      <c r="L852" s="181">
        <v>21</v>
      </c>
      <c r="M852" s="181">
        <f t="shared" si="17"/>
        <v>0</v>
      </c>
      <c r="N852" s="181">
        <v>0</v>
      </c>
      <c r="O852" s="181">
        <f t="shared" si="18"/>
        <v>0</v>
      </c>
      <c r="P852" s="181">
        <v>0</v>
      </c>
      <c r="Q852" s="181">
        <f t="shared" si="19"/>
        <v>0</v>
      </c>
      <c r="R852" s="181"/>
      <c r="S852" s="181" t="s">
        <v>217</v>
      </c>
      <c r="T852" s="182" t="s">
        <v>218</v>
      </c>
      <c r="U852" s="160">
        <v>0</v>
      </c>
      <c r="V852" s="160">
        <f t="shared" si="20"/>
        <v>0</v>
      </c>
      <c r="W852" s="160"/>
      <c r="X852" s="150"/>
      <c r="Y852" s="150"/>
      <c r="Z852" s="150"/>
      <c r="AA852" s="150"/>
      <c r="AB852" s="150"/>
      <c r="AC852" s="150"/>
      <c r="AD852" s="150"/>
      <c r="AE852" s="150"/>
      <c r="AF852" s="150"/>
      <c r="AG852" s="150" t="s">
        <v>1102</v>
      </c>
      <c r="AH852" s="150"/>
      <c r="AI852" s="150"/>
      <c r="AJ852" s="150"/>
      <c r="AK852" s="150"/>
      <c r="AL852" s="150"/>
      <c r="AM852" s="150"/>
      <c r="AN852" s="150"/>
      <c r="AO852" s="150"/>
      <c r="AP852" s="150"/>
      <c r="AQ852" s="150"/>
      <c r="AR852" s="150"/>
      <c r="AS852" s="150"/>
      <c r="AT852" s="150"/>
      <c r="AU852" s="150"/>
      <c r="AV852" s="150"/>
      <c r="AW852" s="150"/>
      <c r="AX852" s="150"/>
      <c r="AY852" s="150"/>
      <c r="AZ852" s="150"/>
      <c r="BA852" s="150"/>
      <c r="BB852" s="150"/>
      <c r="BC852" s="150"/>
      <c r="BD852" s="150"/>
      <c r="BE852" s="150"/>
      <c r="BF852" s="150"/>
      <c r="BG852" s="150"/>
      <c r="BH852" s="150"/>
    </row>
    <row r="853" spans="1:60" ht="33.75" outlineLevel="1" x14ac:dyDescent="0.2">
      <c r="A853" s="176">
        <v>255</v>
      </c>
      <c r="B853" s="177" t="s">
        <v>1210</v>
      </c>
      <c r="C853" s="185" t="s">
        <v>1211</v>
      </c>
      <c r="D853" s="178" t="s">
        <v>291</v>
      </c>
      <c r="E853" s="179">
        <v>42</v>
      </c>
      <c r="F853" s="180"/>
      <c r="G853" s="181">
        <f t="shared" si="14"/>
        <v>0</v>
      </c>
      <c r="H853" s="180"/>
      <c r="I853" s="181">
        <f t="shared" si="15"/>
        <v>0</v>
      </c>
      <c r="J853" s="180"/>
      <c r="K853" s="181">
        <f t="shared" si="16"/>
        <v>0</v>
      </c>
      <c r="L853" s="181">
        <v>21</v>
      </c>
      <c r="M853" s="181">
        <f t="shared" si="17"/>
        <v>0</v>
      </c>
      <c r="N853" s="181">
        <v>0</v>
      </c>
      <c r="O853" s="181">
        <f t="shared" si="18"/>
        <v>0</v>
      </c>
      <c r="P853" s="181">
        <v>0</v>
      </c>
      <c r="Q853" s="181">
        <f t="shared" si="19"/>
        <v>0</v>
      </c>
      <c r="R853" s="181"/>
      <c r="S853" s="181" t="s">
        <v>217</v>
      </c>
      <c r="T853" s="182" t="s">
        <v>218</v>
      </c>
      <c r="U853" s="160">
        <v>0</v>
      </c>
      <c r="V853" s="160">
        <f t="shared" si="20"/>
        <v>0</v>
      </c>
      <c r="W853" s="160"/>
      <c r="X853" s="150"/>
      <c r="Y853" s="150"/>
      <c r="Z853" s="150"/>
      <c r="AA853" s="150"/>
      <c r="AB853" s="150"/>
      <c r="AC853" s="150"/>
      <c r="AD853" s="150"/>
      <c r="AE853" s="150"/>
      <c r="AF853" s="150"/>
      <c r="AG853" s="150" t="s">
        <v>1102</v>
      </c>
      <c r="AH853" s="150"/>
      <c r="AI853" s="150"/>
      <c r="AJ853" s="150"/>
      <c r="AK853" s="150"/>
      <c r="AL853" s="150"/>
      <c r="AM853" s="150"/>
      <c r="AN853" s="150"/>
      <c r="AO853" s="150"/>
      <c r="AP853" s="150"/>
      <c r="AQ853" s="150"/>
      <c r="AR853" s="150"/>
      <c r="AS853" s="150"/>
      <c r="AT853" s="150"/>
      <c r="AU853" s="150"/>
      <c r="AV853" s="150"/>
      <c r="AW853" s="150"/>
      <c r="AX853" s="150"/>
      <c r="AY853" s="150"/>
      <c r="AZ853" s="150"/>
      <c r="BA853" s="150"/>
      <c r="BB853" s="150"/>
      <c r="BC853" s="150"/>
      <c r="BD853" s="150"/>
      <c r="BE853" s="150"/>
      <c r="BF853" s="150"/>
      <c r="BG853" s="150"/>
      <c r="BH853" s="150"/>
    </row>
    <row r="854" spans="1:60" ht="22.5" outlineLevel="1" x14ac:dyDescent="0.2">
      <c r="A854" s="176">
        <v>256</v>
      </c>
      <c r="B854" s="177" t="s">
        <v>1212</v>
      </c>
      <c r="C854" s="185" t="s">
        <v>1213</v>
      </c>
      <c r="D854" s="178" t="s">
        <v>291</v>
      </c>
      <c r="E854" s="179">
        <v>111</v>
      </c>
      <c r="F854" s="180"/>
      <c r="G854" s="181">
        <f t="shared" si="14"/>
        <v>0</v>
      </c>
      <c r="H854" s="180"/>
      <c r="I854" s="181">
        <f t="shared" si="15"/>
        <v>0</v>
      </c>
      <c r="J854" s="180"/>
      <c r="K854" s="181">
        <f t="shared" si="16"/>
        <v>0</v>
      </c>
      <c r="L854" s="181">
        <v>21</v>
      </c>
      <c r="M854" s="181">
        <f t="shared" si="17"/>
        <v>0</v>
      </c>
      <c r="N854" s="181">
        <v>0</v>
      </c>
      <c r="O854" s="181">
        <f t="shared" si="18"/>
        <v>0</v>
      </c>
      <c r="P854" s="181">
        <v>0</v>
      </c>
      <c r="Q854" s="181">
        <f t="shared" si="19"/>
        <v>0</v>
      </c>
      <c r="R854" s="181"/>
      <c r="S854" s="181" t="s">
        <v>217</v>
      </c>
      <c r="T854" s="182" t="s">
        <v>218</v>
      </c>
      <c r="U854" s="160">
        <v>0</v>
      </c>
      <c r="V854" s="160">
        <f t="shared" si="20"/>
        <v>0</v>
      </c>
      <c r="W854" s="160"/>
      <c r="X854" s="150"/>
      <c r="Y854" s="150"/>
      <c r="Z854" s="150"/>
      <c r="AA854" s="150"/>
      <c r="AB854" s="150"/>
      <c r="AC854" s="150"/>
      <c r="AD854" s="150"/>
      <c r="AE854" s="150"/>
      <c r="AF854" s="150"/>
      <c r="AG854" s="150" t="s">
        <v>1102</v>
      </c>
      <c r="AH854" s="150"/>
      <c r="AI854" s="150"/>
      <c r="AJ854" s="150"/>
      <c r="AK854" s="150"/>
      <c r="AL854" s="150"/>
      <c r="AM854" s="150"/>
      <c r="AN854" s="150"/>
      <c r="AO854" s="150"/>
      <c r="AP854" s="150"/>
      <c r="AQ854" s="150"/>
      <c r="AR854" s="150"/>
      <c r="AS854" s="150"/>
      <c r="AT854" s="150"/>
      <c r="AU854" s="150"/>
      <c r="AV854" s="150"/>
      <c r="AW854" s="150"/>
      <c r="AX854" s="150"/>
      <c r="AY854" s="150"/>
      <c r="AZ854" s="150"/>
      <c r="BA854" s="150"/>
      <c r="BB854" s="150"/>
      <c r="BC854" s="150"/>
      <c r="BD854" s="150"/>
      <c r="BE854" s="150"/>
      <c r="BF854" s="150"/>
      <c r="BG854" s="150"/>
      <c r="BH854" s="150"/>
    </row>
    <row r="855" spans="1:60" ht="22.5" outlineLevel="1" x14ac:dyDescent="0.2">
      <c r="A855" s="176">
        <v>257</v>
      </c>
      <c r="B855" s="177" t="s">
        <v>1214</v>
      </c>
      <c r="C855" s="185" t="s">
        <v>1215</v>
      </c>
      <c r="D855" s="178" t="s">
        <v>291</v>
      </c>
      <c r="E855" s="179">
        <v>141</v>
      </c>
      <c r="F855" s="180"/>
      <c r="G855" s="181">
        <f t="shared" si="14"/>
        <v>0</v>
      </c>
      <c r="H855" s="180"/>
      <c r="I855" s="181">
        <f t="shared" si="15"/>
        <v>0</v>
      </c>
      <c r="J855" s="180"/>
      <c r="K855" s="181">
        <f t="shared" si="16"/>
        <v>0</v>
      </c>
      <c r="L855" s="181">
        <v>21</v>
      </c>
      <c r="M855" s="181">
        <f t="shared" si="17"/>
        <v>0</v>
      </c>
      <c r="N855" s="181">
        <v>0</v>
      </c>
      <c r="O855" s="181">
        <f t="shared" si="18"/>
        <v>0</v>
      </c>
      <c r="P855" s="181">
        <v>0</v>
      </c>
      <c r="Q855" s="181">
        <f t="shared" si="19"/>
        <v>0</v>
      </c>
      <c r="R855" s="181"/>
      <c r="S855" s="181" t="s">
        <v>217</v>
      </c>
      <c r="T855" s="182" t="s">
        <v>218</v>
      </c>
      <c r="U855" s="160">
        <v>0</v>
      </c>
      <c r="V855" s="160">
        <f t="shared" si="20"/>
        <v>0</v>
      </c>
      <c r="W855" s="160"/>
      <c r="X855" s="150"/>
      <c r="Y855" s="150"/>
      <c r="Z855" s="150"/>
      <c r="AA855" s="150"/>
      <c r="AB855" s="150"/>
      <c r="AC855" s="150"/>
      <c r="AD855" s="150"/>
      <c r="AE855" s="150"/>
      <c r="AF855" s="150"/>
      <c r="AG855" s="150" t="s">
        <v>1102</v>
      </c>
      <c r="AH855" s="150"/>
      <c r="AI855" s="150"/>
      <c r="AJ855" s="150"/>
      <c r="AK855" s="150"/>
      <c r="AL855" s="150"/>
      <c r="AM855" s="150"/>
      <c r="AN855" s="150"/>
      <c r="AO855" s="150"/>
      <c r="AP855" s="150"/>
      <c r="AQ855" s="150"/>
      <c r="AR855" s="150"/>
      <c r="AS855" s="150"/>
      <c r="AT855" s="150"/>
      <c r="AU855" s="150"/>
      <c r="AV855" s="150"/>
      <c r="AW855" s="150"/>
      <c r="AX855" s="150"/>
      <c r="AY855" s="150"/>
      <c r="AZ855" s="150"/>
      <c r="BA855" s="150"/>
      <c r="BB855" s="150"/>
      <c r="BC855" s="150"/>
      <c r="BD855" s="150"/>
      <c r="BE855" s="150"/>
      <c r="BF855" s="150"/>
      <c r="BG855" s="150"/>
      <c r="BH855" s="150"/>
    </row>
    <row r="856" spans="1:60" ht="22.5" outlineLevel="1" x14ac:dyDescent="0.2">
      <c r="A856" s="176">
        <v>258</v>
      </c>
      <c r="B856" s="177" t="s">
        <v>1216</v>
      </c>
      <c r="C856" s="185" t="s">
        <v>1217</v>
      </c>
      <c r="D856" s="178" t="s">
        <v>291</v>
      </c>
      <c r="E856" s="179">
        <v>79</v>
      </c>
      <c r="F856" s="180"/>
      <c r="G856" s="181">
        <f t="shared" si="14"/>
        <v>0</v>
      </c>
      <c r="H856" s="180"/>
      <c r="I856" s="181">
        <f t="shared" si="15"/>
        <v>0</v>
      </c>
      <c r="J856" s="180"/>
      <c r="K856" s="181">
        <f t="shared" si="16"/>
        <v>0</v>
      </c>
      <c r="L856" s="181">
        <v>21</v>
      </c>
      <c r="M856" s="181">
        <f t="shared" si="17"/>
        <v>0</v>
      </c>
      <c r="N856" s="181">
        <v>0</v>
      </c>
      <c r="O856" s="181">
        <f t="shared" si="18"/>
        <v>0</v>
      </c>
      <c r="P856" s="181">
        <v>0</v>
      </c>
      <c r="Q856" s="181">
        <f t="shared" si="19"/>
        <v>0</v>
      </c>
      <c r="R856" s="181"/>
      <c r="S856" s="181" t="s">
        <v>217</v>
      </c>
      <c r="T856" s="182" t="s">
        <v>218</v>
      </c>
      <c r="U856" s="160">
        <v>0</v>
      </c>
      <c r="V856" s="160">
        <f t="shared" si="20"/>
        <v>0</v>
      </c>
      <c r="W856" s="160"/>
      <c r="X856" s="150"/>
      <c r="Y856" s="150"/>
      <c r="Z856" s="150"/>
      <c r="AA856" s="150"/>
      <c r="AB856" s="150"/>
      <c r="AC856" s="150"/>
      <c r="AD856" s="150"/>
      <c r="AE856" s="150"/>
      <c r="AF856" s="150"/>
      <c r="AG856" s="150" t="s">
        <v>1102</v>
      </c>
      <c r="AH856" s="150"/>
      <c r="AI856" s="150"/>
      <c r="AJ856" s="150"/>
      <c r="AK856" s="150"/>
      <c r="AL856" s="150"/>
      <c r="AM856" s="150"/>
      <c r="AN856" s="150"/>
      <c r="AO856" s="150"/>
      <c r="AP856" s="150"/>
      <c r="AQ856" s="150"/>
      <c r="AR856" s="150"/>
      <c r="AS856" s="150"/>
      <c r="AT856" s="150"/>
      <c r="AU856" s="150"/>
      <c r="AV856" s="150"/>
      <c r="AW856" s="150"/>
      <c r="AX856" s="150"/>
      <c r="AY856" s="150"/>
      <c r="AZ856" s="150"/>
      <c r="BA856" s="150"/>
      <c r="BB856" s="150"/>
      <c r="BC856" s="150"/>
      <c r="BD856" s="150"/>
      <c r="BE856" s="150"/>
      <c r="BF856" s="150"/>
      <c r="BG856" s="150"/>
      <c r="BH856" s="150"/>
    </row>
    <row r="857" spans="1:60" ht="22.5" outlineLevel="1" x14ac:dyDescent="0.2">
      <c r="A857" s="176">
        <v>259</v>
      </c>
      <c r="B857" s="177" t="s">
        <v>1218</v>
      </c>
      <c r="C857" s="185" t="s">
        <v>1219</v>
      </c>
      <c r="D857" s="178" t="s">
        <v>291</v>
      </c>
      <c r="E857" s="179">
        <v>51</v>
      </c>
      <c r="F857" s="180"/>
      <c r="G857" s="181">
        <f t="shared" si="14"/>
        <v>0</v>
      </c>
      <c r="H857" s="180"/>
      <c r="I857" s="181">
        <f t="shared" si="15"/>
        <v>0</v>
      </c>
      <c r="J857" s="180"/>
      <c r="K857" s="181">
        <f t="shared" si="16"/>
        <v>0</v>
      </c>
      <c r="L857" s="181">
        <v>21</v>
      </c>
      <c r="M857" s="181">
        <f t="shared" si="17"/>
        <v>0</v>
      </c>
      <c r="N857" s="181">
        <v>0</v>
      </c>
      <c r="O857" s="181">
        <f t="shared" si="18"/>
        <v>0</v>
      </c>
      <c r="P857" s="181">
        <v>0</v>
      </c>
      <c r="Q857" s="181">
        <f t="shared" si="19"/>
        <v>0</v>
      </c>
      <c r="R857" s="181"/>
      <c r="S857" s="181" t="s">
        <v>217</v>
      </c>
      <c r="T857" s="182" t="s">
        <v>218</v>
      </c>
      <c r="U857" s="160">
        <v>0</v>
      </c>
      <c r="V857" s="160">
        <f t="shared" si="20"/>
        <v>0</v>
      </c>
      <c r="W857" s="160"/>
      <c r="X857" s="150"/>
      <c r="Y857" s="150"/>
      <c r="Z857" s="150"/>
      <c r="AA857" s="150"/>
      <c r="AB857" s="150"/>
      <c r="AC857" s="150"/>
      <c r="AD857" s="150"/>
      <c r="AE857" s="150"/>
      <c r="AF857" s="150"/>
      <c r="AG857" s="150" t="s">
        <v>1102</v>
      </c>
      <c r="AH857" s="150"/>
      <c r="AI857" s="150"/>
      <c r="AJ857" s="150"/>
      <c r="AK857" s="150"/>
      <c r="AL857" s="150"/>
      <c r="AM857" s="150"/>
      <c r="AN857" s="150"/>
      <c r="AO857" s="150"/>
      <c r="AP857" s="150"/>
      <c r="AQ857" s="150"/>
      <c r="AR857" s="150"/>
      <c r="AS857" s="150"/>
      <c r="AT857" s="150"/>
      <c r="AU857" s="150"/>
      <c r="AV857" s="150"/>
      <c r="AW857" s="150"/>
      <c r="AX857" s="150"/>
      <c r="AY857" s="150"/>
      <c r="AZ857" s="150"/>
      <c r="BA857" s="150"/>
      <c r="BB857" s="150"/>
      <c r="BC857" s="150"/>
      <c r="BD857" s="150"/>
      <c r="BE857" s="150"/>
      <c r="BF857" s="150"/>
      <c r="BG857" s="150"/>
      <c r="BH857" s="150"/>
    </row>
    <row r="858" spans="1:60" ht="33.75" outlineLevel="1" x14ac:dyDescent="0.2">
      <c r="A858" s="176">
        <v>260</v>
      </c>
      <c r="B858" s="177" t="s">
        <v>1134</v>
      </c>
      <c r="C858" s="185" t="s">
        <v>1135</v>
      </c>
      <c r="D858" s="178" t="s">
        <v>291</v>
      </c>
      <c r="E858" s="179">
        <v>4</v>
      </c>
      <c r="F858" s="180"/>
      <c r="G858" s="181">
        <f t="shared" si="14"/>
        <v>0</v>
      </c>
      <c r="H858" s="180"/>
      <c r="I858" s="181">
        <f t="shared" si="15"/>
        <v>0</v>
      </c>
      <c r="J858" s="180"/>
      <c r="K858" s="181">
        <f t="shared" si="16"/>
        <v>0</v>
      </c>
      <c r="L858" s="181">
        <v>21</v>
      </c>
      <c r="M858" s="181">
        <f t="shared" si="17"/>
        <v>0</v>
      </c>
      <c r="N858" s="181">
        <v>0</v>
      </c>
      <c r="O858" s="181">
        <f t="shared" si="18"/>
        <v>0</v>
      </c>
      <c r="P858" s="181">
        <v>0</v>
      </c>
      <c r="Q858" s="181">
        <f t="shared" si="19"/>
        <v>0</v>
      </c>
      <c r="R858" s="181"/>
      <c r="S858" s="181" t="s">
        <v>217</v>
      </c>
      <c r="T858" s="182" t="s">
        <v>218</v>
      </c>
      <c r="U858" s="160">
        <v>0</v>
      </c>
      <c r="V858" s="160">
        <f t="shared" si="20"/>
        <v>0</v>
      </c>
      <c r="W858" s="160"/>
      <c r="X858" s="150"/>
      <c r="Y858" s="150"/>
      <c r="Z858" s="150"/>
      <c r="AA858" s="150"/>
      <c r="AB858" s="150"/>
      <c r="AC858" s="150"/>
      <c r="AD858" s="150"/>
      <c r="AE858" s="150"/>
      <c r="AF858" s="150"/>
      <c r="AG858" s="150" t="s">
        <v>1102</v>
      </c>
      <c r="AH858" s="150"/>
      <c r="AI858" s="150"/>
      <c r="AJ858" s="150"/>
      <c r="AK858" s="150"/>
      <c r="AL858" s="150"/>
      <c r="AM858" s="150"/>
      <c r="AN858" s="150"/>
      <c r="AO858" s="150"/>
      <c r="AP858" s="150"/>
      <c r="AQ858" s="150"/>
      <c r="AR858" s="150"/>
      <c r="AS858" s="150"/>
      <c r="AT858" s="150"/>
      <c r="AU858" s="150"/>
      <c r="AV858" s="150"/>
      <c r="AW858" s="150"/>
      <c r="AX858" s="150"/>
      <c r="AY858" s="150"/>
      <c r="AZ858" s="150"/>
      <c r="BA858" s="150"/>
      <c r="BB858" s="150"/>
      <c r="BC858" s="150"/>
      <c r="BD858" s="150"/>
      <c r="BE858" s="150"/>
      <c r="BF858" s="150"/>
      <c r="BG858" s="150"/>
      <c r="BH858" s="150"/>
    </row>
    <row r="859" spans="1:60" ht="22.5" outlineLevel="1" x14ac:dyDescent="0.2">
      <c r="A859" s="176">
        <v>261</v>
      </c>
      <c r="B859" s="177" t="s">
        <v>1220</v>
      </c>
      <c r="C859" s="185" t="s">
        <v>1221</v>
      </c>
      <c r="D859" s="178" t="s">
        <v>298</v>
      </c>
      <c r="E859" s="179">
        <v>81</v>
      </c>
      <c r="F859" s="180"/>
      <c r="G859" s="181">
        <f t="shared" si="14"/>
        <v>0</v>
      </c>
      <c r="H859" s="180"/>
      <c r="I859" s="181">
        <f t="shared" si="15"/>
        <v>0</v>
      </c>
      <c r="J859" s="180"/>
      <c r="K859" s="181">
        <f t="shared" si="16"/>
        <v>0</v>
      </c>
      <c r="L859" s="181">
        <v>21</v>
      </c>
      <c r="M859" s="181">
        <f t="shared" si="17"/>
        <v>0</v>
      </c>
      <c r="N859" s="181">
        <v>0</v>
      </c>
      <c r="O859" s="181">
        <f t="shared" si="18"/>
        <v>0</v>
      </c>
      <c r="P859" s="181">
        <v>0</v>
      </c>
      <c r="Q859" s="181">
        <f t="shared" si="19"/>
        <v>0</v>
      </c>
      <c r="R859" s="181"/>
      <c r="S859" s="181" t="s">
        <v>217</v>
      </c>
      <c r="T859" s="182" t="s">
        <v>218</v>
      </c>
      <c r="U859" s="160">
        <v>0</v>
      </c>
      <c r="V859" s="160">
        <f t="shared" si="20"/>
        <v>0</v>
      </c>
      <c r="W859" s="160"/>
      <c r="X859" s="150"/>
      <c r="Y859" s="150"/>
      <c r="Z859" s="150"/>
      <c r="AA859" s="150"/>
      <c r="AB859" s="150"/>
      <c r="AC859" s="150"/>
      <c r="AD859" s="150"/>
      <c r="AE859" s="150"/>
      <c r="AF859" s="150"/>
      <c r="AG859" s="150" t="s">
        <v>1102</v>
      </c>
      <c r="AH859" s="150"/>
      <c r="AI859" s="150"/>
      <c r="AJ859" s="150"/>
      <c r="AK859" s="150"/>
      <c r="AL859" s="150"/>
      <c r="AM859" s="150"/>
      <c r="AN859" s="150"/>
      <c r="AO859" s="150"/>
      <c r="AP859" s="150"/>
      <c r="AQ859" s="150"/>
      <c r="AR859" s="150"/>
      <c r="AS859" s="150"/>
      <c r="AT859" s="150"/>
      <c r="AU859" s="150"/>
      <c r="AV859" s="150"/>
      <c r="AW859" s="150"/>
      <c r="AX859" s="150"/>
      <c r="AY859" s="150"/>
      <c r="AZ859" s="150"/>
      <c r="BA859" s="150"/>
      <c r="BB859" s="150"/>
      <c r="BC859" s="150"/>
      <c r="BD859" s="150"/>
      <c r="BE859" s="150"/>
      <c r="BF859" s="150"/>
      <c r="BG859" s="150"/>
      <c r="BH859" s="150"/>
    </row>
    <row r="860" spans="1:60" ht="22.5" outlineLevel="1" x14ac:dyDescent="0.2">
      <c r="A860" s="176">
        <v>262</v>
      </c>
      <c r="B860" s="177" t="s">
        <v>1222</v>
      </c>
      <c r="C860" s="185" t="s">
        <v>1223</v>
      </c>
      <c r="D860" s="178" t="s">
        <v>298</v>
      </c>
      <c r="E860" s="179">
        <v>1</v>
      </c>
      <c r="F860" s="180"/>
      <c r="G860" s="181">
        <f t="shared" si="14"/>
        <v>0</v>
      </c>
      <c r="H860" s="180"/>
      <c r="I860" s="181">
        <f t="shared" si="15"/>
        <v>0</v>
      </c>
      <c r="J860" s="180"/>
      <c r="K860" s="181">
        <f t="shared" si="16"/>
        <v>0</v>
      </c>
      <c r="L860" s="181">
        <v>21</v>
      </c>
      <c r="M860" s="181">
        <f t="shared" si="17"/>
        <v>0</v>
      </c>
      <c r="N860" s="181">
        <v>0</v>
      </c>
      <c r="O860" s="181">
        <f t="shared" si="18"/>
        <v>0</v>
      </c>
      <c r="P860" s="181">
        <v>0</v>
      </c>
      <c r="Q860" s="181">
        <f t="shared" si="19"/>
        <v>0</v>
      </c>
      <c r="R860" s="181"/>
      <c r="S860" s="181" t="s">
        <v>217</v>
      </c>
      <c r="T860" s="182" t="s">
        <v>218</v>
      </c>
      <c r="U860" s="160">
        <v>0</v>
      </c>
      <c r="V860" s="160">
        <f t="shared" si="20"/>
        <v>0</v>
      </c>
      <c r="W860" s="160"/>
      <c r="X860" s="150"/>
      <c r="Y860" s="150"/>
      <c r="Z860" s="150"/>
      <c r="AA860" s="150"/>
      <c r="AB860" s="150"/>
      <c r="AC860" s="150"/>
      <c r="AD860" s="150"/>
      <c r="AE860" s="150"/>
      <c r="AF860" s="150"/>
      <c r="AG860" s="150" t="s">
        <v>1102</v>
      </c>
      <c r="AH860" s="150"/>
      <c r="AI860" s="150"/>
      <c r="AJ860" s="150"/>
      <c r="AK860" s="150"/>
      <c r="AL860" s="150"/>
      <c r="AM860" s="150"/>
      <c r="AN860" s="150"/>
      <c r="AO860" s="150"/>
      <c r="AP860" s="150"/>
      <c r="AQ860" s="150"/>
      <c r="AR860" s="150"/>
      <c r="AS860" s="150"/>
      <c r="AT860" s="150"/>
      <c r="AU860" s="150"/>
      <c r="AV860" s="150"/>
      <c r="AW860" s="150"/>
      <c r="AX860" s="150"/>
      <c r="AY860" s="150"/>
      <c r="AZ860" s="150"/>
      <c r="BA860" s="150"/>
      <c r="BB860" s="150"/>
      <c r="BC860" s="150"/>
      <c r="BD860" s="150"/>
      <c r="BE860" s="150"/>
      <c r="BF860" s="150"/>
      <c r="BG860" s="150"/>
      <c r="BH860" s="150"/>
    </row>
    <row r="861" spans="1:60" ht="33.75" outlineLevel="1" x14ac:dyDescent="0.2">
      <c r="A861" s="176">
        <v>263</v>
      </c>
      <c r="B861" s="177" t="s">
        <v>1224</v>
      </c>
      <c r="C861" s="185" t="s">
        <v>1225</v>
      </c>
      <c r="D861" s="178" t="s">
        <v>298</v>
      </c>
      <c r="E861" s="179">
        <v>2</v>
      </c>
      <c r="F861" s="180"/>
      <c r="G861" s="181">
        <f t="shared" si="14"/>
        <v>0</v>
      </c>
      <c r="H861" s="180"/>
      <c r="I861" s="181">
        <f t="shared" si="15"/>
        <v>0</v>
      </c>
      <c r="J861" s="180"/>
      <c r="K861" s="181">
        <f t="shared" si="16"/>
        <v>0</v>
      </c>
      <c r="L861" s="181">
        <v>21</v>
      </c>
      <c r="M861" s="181">
        <f t="shared" si="17"/>
        <v>0</v>
      </c>
      <c r="N861" s="181">
        <v>0</v>
      </c>
      <c r="O861" s="181">
        <f t="shared" si="18"/>
        <v>0</v>
      </c>
      <c r="P861" s="181">
        <v>0</v>
      </c>
      <c r="Q861" s="181">
        <f t="shared" si="19"/>
        <v>0</v>
      </c>
      <c r="R861" s="181"/>
      <c r="S861" s="181" t="s">
        <v>217</v>
      </c>
      <c r="T861" s="182" t="s">
        <v>218</v>
      </c>
      <c r="U861" s="160">
        <v>0</v>
      </c>
      <c r="V861" s="160">
        <f t="shared" si="20"/>
        <v>0</v>
      </c>
      <c r="W861" s="160"/>
      <c r="X861" s="150"/>
      <c r="Y861" s="150"/>
      <c r="Z861" s="150"/>
      <c r="AA861" s="150"/>
      <c r="AB861" s="150"/>
      <c r="AC861" s="150"/>
      <c r="AD861" s="150"/>
      <c r="AE861" s="150"/>
      <c r="AF861" s="150"/>
      <c r="AG861" s="150" t="s">
        <v>1102</v>
      </c>
      <c r="AH861" s="150"/>
      <c r="AI861" s="150"/>
      <c r="AJ861" s="150"/>
      <c r="AK861" s="150"/>
      <c r="AL861" s="150"/>
      <c r="AM861" s="150"/>
      <c r="AN861" s="150"/>
      <c r="AO861" s="150"/>
      <c r="AP861" s="150"/>
      <c r="AQ861" s="150"/>
      <c r="AR861" s="150"/>
      <c r="AS861" s="150"/>
      <c r="AT861" s="150"/>
      <c r="AU861" s="150"/>
      <c r="AV861" s="150"/>
      <c r="AW861" s="150"/>
      <c r="AX861" s="150"/>
      <c r="AY861" s="150"/>
      <c r="AZ861" s="150"/>
      <c r="BA861" s="150"/>
      <c r="BB861" s="150"/>
      <c r="BC861" s="150"/>
      <c r="BD861" s="150"/>
      <c r="BE861" s="150"/>
      <c r="BF861" s="150"/>
      <c r="BG861" s="150"/>
      <c r="BH861" s="150"/>
    </row>
    <row r="862" spans="1:60" ht="33.75" outlineLevel="1" x14ac:dyDescent="0.2">
      <c r="A862" s="176">
        <v>264</v>
      </c>
      <c r="B862" s="177" t="s">
        <v>1226</v>
      </c>
      <c r="C862" s="185" t="s">
        <v>1227</v>
      </c>
      <c r="D862" s="178" t="s">
        <v>298</v>
      </c>
      <c r="E862" s="179">
        <v>2</v>
      </c>
      <c r="F862" s="180"/>
      <c r="G862" s="181">
        <f t="shared" si="14"/>
        <v>0</v>
      </c>
      <c r="H862" s="180"/>
      <c r="I862" s="181">
        <f t="shared" si="15"/>
        <v>0</v>
      </c>
      <c r="J862" s="180"/>
      <c r="K862" s="181">
        <f t="shared" si="16"/>
        <v>0</v>
      </c>
      <c r="L862" s="181">
        <v>21</v>
      </c>
      <c r="M862" s="181">
        <f t="shared" si="17"/>
        <v>0</v>
      </c>
      <c r="N862" s="181">
        <v>0</v>
      </c>
      <c r="O862" s="181">
        <f t="shared" si="18"/>
        <v>0</v>
      </c>
      <c r="P862" s="181">
        <v>0</v>
      </c>
      <c r="Q862" s="181">
        <f t="shared" si="19"/>
        <v>0</v>
      </c>
      <c r="R862" s="181"/>
      <c r="S862" s="181" t="s">
        <v>217</v>
      </c>
      <c r="T862" s="182" t="s">
        <v>218</v>
      </c>
      <c r="U862" s="160">
        <v>0</v>
      </c>
      <c r="V862" s="160">
        <f t="shared" si="20"/>
        <v>0</v>
      </c>
      <c r="W862" s="160"/>
      <c r="X862" s="150"/>
      <c r="Y862" s="150"/>
      <c r="Z862" s="150"/>
      <c r="AA862" s="150"/>
      <c r="AB862" s="150"/>
      <c r="AC862" s="150"/>
      <c r="AD862" s="150"/>
      <c r="AE862" s="150"/>
      <c r="AF862" s="150"/>
      <c r="AG862" s="150" t="s">
        <v>1102</v>
      </c>
      <c r="AH862" s="150"/>
      <c r="AI862" s="150"/>
      <c r="AJ862" s="150"/>
      <c r="AK862" s="150"/>
      <c r="AL862" s="150"/>
      <c r="AM862" s="150"/>
      <c r="AN862" s="150"/>
      <c r="AO862" s="150"/>
      <c r="AP862" s="150"/>
      <c r="AQ862" s="150"/>
      <c r="AR862" s="150"/>
      <c r="AS862" s="150"/>
      <c r="AT862" s="150"/>
      <c r="AU862" s="150"/>
      <c r="AV862" s="150"/>
      <c r="AW862" s="150"/>
      <c r="AX862" s="150"/>
      <c r="AY862" s="150"/>
      <c r="AZ862" s="150"/>
      <c r="BA862" s="150"/>
      <c r="BB862" s="150"/>
      <c r="BC862" s="150"/>
      <c r="BD862" s="150"/>
      <c r="BE862" s="150"/>
      <c r="BF862" s="150"/>
      <c r="BG862" s="150"/>
      <c r="BH862" s="150"/>
    </row>
    <row r="863" spans="1:60" ht="33.75" outlineLevel="1" x14ac:dyDescent="0.2">
      <c r="A863" s="176">
        <v>265</v>
      </c>
      <c r="B863" s="177" t="s">
        <v>1228</v>
      </c>
      <c r="C863" s="185" t="s">
        <v>1229</v>
      </c>
      <c r="D863" s="178" t="s">
        <v>298</v>
      </c>
      <c r="E863" s="179">
        <v>6</v>
      </c>
      <c r="F863" s="180"/>
      <c r="G863" s="181">
        <f t="shared" si="14"/>
        <v>0</v>
      </c>
      <c r="H863" s="180"/>
      <c r="I863" s="181">
        <f t="shared" si="15"/>
        <v>0</v>
      </c>
      <c r="J863" s="180"/>
      <c r="K863" s="181">
        <f t="shared" si="16"/>
        <v>0</v>
      </c>
      <c r="L863" s="181">
        <v>21</v>
      </c>
      <c r="M863" s="181">
        <f t="shared" si="17"/>
        <v>0</v>
      </c>
      <c r="N863" s="181">
        <v>0</v>
      </c>
      <c r="O863" s="181">
        <f t="shared" si="18"/>
        <v>0</v>
      </c>
      <c r="P863" s="181">
        <v>0</v>
      </c>
      <c r="Q863" s="181">
        <f t="shared" si="19"/>
        <v>0</v>
      </c>
      <c r="R863" s="181"/>
      <c r="S863" s="181" t="s">
        <v>217</v>
      </c>
      <c r="T863" s="182" t="s">
        <v>218</v>
      </c>
      <c r="U863" s="160">
        <v>0</v>
      </c>
      <c r="V863" s="160">
        <f t="shared" si="20"/>
        <v>0</v>
      </c>
      <c r="W863" s="160"/>
      <c r="X863" s="150"/>
      <c r="Y863" s="150"/>
      <c r="Z863" s="150"/>
      <c r="AA863" s="150"/>
      <c r="AB863" s="150"/>
      <c r="AC863" s="150"/>
      <c r="AD863" s="150"/>
      <c r="AE863" s="150"/>
      <c r="AF863" s="150"/>
      <c r="AG863" s="150" t="s">
        <v>1102</v>
      </c>
      <c r="AH863" s="150"/>
      <c r="AI863" s="150"/>
      <c r="AJ863" s="150"/>
      <c r="AK863" s="150"/>
      <c r="AL863" s="150"/>
      <c r="AM863" s="150"/>
      <c r="AN863" s="150"/>
      <c r="AO863" s="150"/>
      <c r="AP863" s="150"/>
      <c r="AQ863" s="150"/>
      <c r="AR863" s="150"/>
      <c r="AS863" s="150"/>
      <c r="AT863" s="150"/>
      <c r="AU863" s="150"/>
      <c r="AV863" s="150"/>
      <c r="AW863" s="150"/>
      <c r="AX863" s="150"/>
      <c r="AY863" s="150"/>
      <c r="AZ863" s="150"/>
      <c r="BA863" s="150"/>
      <c r="BB863" s="150"/>
      <c r="BC863" s="150"/>
      <c r="BD863" s="150"/>
      <c r="BE863" s="150"/>
      <c r="BF863" s="150"/>
      <c r="BG863" s="150"/>
      <c r="BH863" s="150"/>
    </row>
    <row r="864" spans="1:60" ht="33.75" outlineLevel="1" x14ac:dyDescent="0.2">
      <c r="A864" s="176">
        <v>266</v>
      </c>
      <c r="B864" s="177" t="s">
        <v>1230</v>
      </c>
      <c r="C864" s="185" t="s">
        <v>1231</v>
      </c>
      <c r="D864" s="178" t="s">
        <v>298</v>
      </c>
      <c r="E864" s="179">
        <v>1</v>
      </c>
      <c r="F864" s="180"/>
      <c r="G864" s="181">
        <f t="shared" si="14"/>
        <v>0</v>
      </c>
      <c r="H864" s="180"/>
      <c r="I864" s="181">
        <f t="shared" si="15"/>
        <v>0</v>
      </c>
      <c r="J864" s="180"/>
      <c r="K864" s="181">
        <f t="shared" si="16"/>
        <v>0</v>
      </c>
      <c r="L864" s="181">
        <v>21</v>
      </c>
      <c r="M864" s="181">
        <f t="shared" si="17"/>
        <v>0</v>
      </c>
      <c r="N864" s="181">
        <v>0</v>
      </c>
      <c r="O864" s="181">
        <f t="shared" si="18"/>
        <v>0</v>
      </c>
      <c r="P864" s="181">
        <v>0</v>
      </c>
      <c r="Q864" s="181">
        <f t="shared" si="19"/>
        <v>0</v>
      </c>
      <c r="R864" s="181"/>
      <c r="S864" s="181" t="s">
        <v>217</v>
      </c>
      <c r="T864" s="182" t="s">
        <v>218</v>
      </c>
      <c r="U864" s="160">
        <v>0</v>
      </c>
      <c r="V864" s="160">
        <f t="shared" si="20"/>
        <v>0</v>
      </c>
      <c r="W864" s="160"/>
      <c r="X864" s="150"/>
      <c r="Y864" s="150"/>
      <c r="Z864" s="150"/>
      <c r="AA864" s="150"/>
      <c r="AB864" s="150"/>
      <c r="AC864" s="150"/>
      <c r="AD864" s="150"/>
      <c r="AE864" s="150"/>
      <c r="AF864" s="150"/>
      <c r="AG864" s="150" t="s">
        <v>1102</v>
      </c>
      <c r="AH864" s="150"/>
      <c r="AI864" s="150"/>
      <c r="AJ864" s="150"/>
      <c r="AK864" s="150"/>
      <c r="AL864" s="150"/>
      <c r="AM864" s="150"/>
      <c r="AN864" s="150"/>
      <c r="AO864" s="150"/>
      <c r="AP864" s="150"/>
      <c r="AQ864" s="150"/>
      <c r="AR864" s="150"/>
      <c r="AS864" s="150"/>
      <c r="AT864" s="150"/>
      <c r="AU864" s="150"/>
      <c r="AV864" s="150"/>
      <c r="AW864" s="150"/>
      <c r="AX864" s="150"/>
      <c r="AY864" s="150"/>
      <c r="AZ864" s="150"/>
      <c r="BA864" s="150"/>
      <c r="BB864" s="150"/>
      <c r="BC864" s="150"/>
      <c r="BD864" s="150"/>
      <c r="BE864" s="150"/>
      <c r="BF864" s="150"/>
      <c r="BG864" s="150"/>
      <c r="BH864" s="150"/>
    </row>
    <row r="865" spans="1:60" ht="33.75" outlineLevel="1" x14ac:dyDescent="0.2">
      <c r="A865" s="176">
        <v>267</v>
      </c>
      <c r="B865" s="177" t="s">
        <v>1232</v>
      </c>
      <c r="C865" s="185" t="s">
        <v>1233</v>
      </c>
      <c r="D865" s="178" t="s">
        <v>250</v>
      </c>
      <c r="E865" s="179">
        <v>1</v>
      </c>
      <c r="F865" s="180"/>
      <c r="G865" s="181">
        <f t="shared" si="14"/>
        <v>0</v>
      </c>
      <c r="H865" s="180"/>
      <c r="I865" s="181">
        <f t="shared" si="15"/>
        <v>0</v>
      </c>
      <c r="J865" s="180"/>
      <c r="K865" s="181">
        <f t="shared" si="16"/>
        <v>0</v>
      </c>
      <c r="L865" s="181">
        <v>21</v>
      </c>
      <c r="M865" s="181">
        <f t="shared" si="17"/>
        <v>0</v>
      </c>
      <c r="N865" s="181">
        <v>0</v>
      </c>
      <c r="O865" s="181">
        <f t="shared" si="18"/>
        <v>0</v>
      </c>
      <c r="P865" s="181">
        <v>0</v>
      </c>
      <c r="Q865" s="181">
        <f t="shared" si="19"/>
        <v>0</v>
      </c>
      <c r="R865" s="181"/>
      <c r="S865" s="181" t="s">
        <v>217</v>
      </c>
      <c r="T865" s="182" t="s">
        <v>218</v>
      </c>
      <c r="U865" s="160">
        <v>0</v>
      </c>
      <c r="V865" s="160">
        <f t="shared" si="20"/>
        <v>0</v>
      </c>
      <c r="W865" s="160"/>
      <c r="X865" s="150"/>
      <c r="Y865" s="150"/>
      <c r="Z865" s="150"/>
      <c r="AA865" s="150"/>
      <c r="AB865" s="150"/>
      <c r="AC865" s="150"/>
      <c r="AD865" s="150"/>
      <c r="AE865" s="150"/>
      <c r="AF865" s="150"/>
      <c r="AG865" s="150" t="s">
        <v>1102</v>
      </c>
      <c r="AH865" s="150"/>
      <c r="AI865" s="150"/>
      <c r="AJ865" s="150"/>
      <c r="AK865" s="150"/>
      <c r="AL865" s="150"/>
      <c r="AM865" s="150"/>
      <c r="AN865" s="150"/>
      <c r="AO865" s="150"/>
      <c r="AP865" s="150"/>
      <c r="AQ865" s="150"/>
      <c r="AR865" s="150"/>
      <c r="AS865" s="150"/>
      <c r="AT865" s="150"/>
      <c r="AU865" s="150"/>
      <c r="AV865" s="150"/>
      <c r="AW865" s="150"/>
      <c r="AX865" s="150"/>
      <c r="AY865" s="150"/>
      <c r="AZ865" s="150"/>
      <c r="BA865" s="150"/>
      <c r="BB865" s="150"/>
      <c r="BC865" s="150"/>
      <c r="BD865" s="150"/>
      <c r="BE865" s="150"/>
      <c r="BF865" s="150"/>
      <c r="BG865" s="150"/>
      <c r="BH865" s="150"/>
    </row>
    <row r="866" spans="1:60" outlineLevel="1" x14ac:dyDescent="0.2">
      <c r="A866" s="176">
        <v>268</v>
      </c>
      <c r="B866" s="177" t="s">
        <v>1234</v>
      </c>
      <c r="C866" s="185" t="s">
        <v>1235</v>
      </c>
      <c r="D866" s="178" t="s">
        <v>291</v>
      </c>
      <c r="E866" s="179">
        <v>386</v>
      </c>
      <c r="F866" s="180"/>
      <c r="G866" s="181">
        <f t="shared" si="14"/>
        <v>0</v>
      </c>
      <c r="H866" s="180"/>
      <c r="I866" s="181">
        <f t="shared" si="15"/>
        <v>0</v>
      </c>
      <c r="J866" s="180"/>
      <c r="K866" s="181">
        <f t="shared" si="16"/>
        <v>0</v>
      </c>
      <c r="L866" s="181">
        <v>21</v>
      </c>
      <c r="M866" s="181">
        <f t="shared" si="17"/>
        <v>0</v>
      </c>
      <c r="N866" s="181">
        <v>0</v>
      </c>
      <c r="O866" s="181">
        <f t="shared" si="18"/>
        <v>0</v>
      </c>
      <c r="P866" s="181">
        <v>0</v>
      </c>
      <c r="Q866" s="181">
        <f t="shared" si="19"/>
        <v>0</v>
      </c>
      <c r="R866" s="181"/>
      <c r="S866" s="181" t="s">
        <v>217</v>
      </c>
      <c r="T866" s="182" t="s">
        <v>218</v>
      </c>
      <c r="U866" s="160">
        <v>0</v>
      </c>
      <c r="V866" s="160">
        <f t="shared" si="20"/>
        <v>0</v>
      </c>
      <c r="W866" s="160"/>
      <c r="X866" s="150"/>
      <c r="Y866" s="150"/>
      <c r="Z866" s="150"/>
      <c r="AA866" s="150"/>
      <c r="AB866" s="150"/>
      <c r="AC866" s="150"/>
      <c r="AD866" s="150"/>
      <c r="AE866" s="150"/>
      <c r="AF866" s="150"/>
      <c r="AG866" s="150" t="s">
        <v>1102</v>
      </c>
      <c r="AH866" s="150"/>
      <c r="AI866" s="150"/>
      <c r="AJ866" s="150"/>
      <c r="AK866" s="150"/>
      <c r="AL866" s="150"/>
      <c r="AM866" s="150"/>
      <c r="AN866" s="150"/>
      <c r="AO866" s="150"/>
      <c r="AP866" s="150"/>
      <c r="AQ866" s="150"/>
      <c r="AR866" s="150"/>
      <c r="AS866" s="150"/>
      <c r="AT866" s="150"/>
      <c r="AU866" s="150"/>
      <c r="AV866" s="150"/>
      <c r="AW866" s="150"/>
      <c r="AX866" s="150"/>
      <c r="AY866" s="150"/>
      <c r="AZ866" s="150"/>
      <c r="BA866" s="150"/>
      <c r="BB866" s="150"/>
      <c r="BC866" s="150"/>
      <c r="BD866" s="150"/>
      <c r="BE866" s="150"/>
      <c r="BF866" s="150"/>
      <c r="BG866" s="150"/>
      <c r="BH866" s="150"/>
    </row>
    <row r="867" spans="1:60" ht="22.5" outlineLevel="1" x14ac:dyDescent="0.2">
      <c r="A867" s="169">
        <v>269</v>
      </c>
      <c r="B867" s="170" t="s">
        <v>1236</v>
      </c>
      <c r="C867" s="186" t="s">
        <v>1237</v>
      </c>
      <c r="D867" s="171" t="s">
        <v>291</v>
      </c>
      <c r="E867" s="172">
        <v>386</v>
      </c>
      <c r="F867" s="173"/>
      <c r="G867" s="174">
        <f t="shared" si="14"/>
        <v>0</v>
      </c>
      <c r="H867" s="173"/>
      <c r="I867" s="174">
        <f t="shared" si="15"/>
        <v>0</v>
      </c>
      <c r="J867" s="173"/>
      <c r="K867" s="174">
        <f t="shared" si="16"/>
        <v>0</v>
      </c>
      <c r="L867" s="174">
        <v>21</v>
      </c>
      <c r="M867" s="174">
        <f t="shared" si="17"/>
        <v>0</v>
      </c>
      <c r="N867" s="174">
        <v>0</v>
      </c>
      <c r="O867" s="174">
        <f t="shared" si="18"/>
        <v>0</v>
      </c>
      <c r="P867" s="174">
        <v>0</v>
      </c>
      <c r="Q867" s="174">
        <f t="shared" si="19"/>
        <v>0</v>
      </c>
      <c r="R867" s="174"/>
      <c r="S867" s="174" t="s">
        <v>217</v>
      </c>
      <c r="T867" s="175" t="s">
        <v>218</v>
      </c>
      <c r="U867" s="160">
        <v>0</v>
      </c>
      <c r="V867" s="160">
        <f t="shared" si="20"/>
        <v>0</v>
      </c>
      <c r="W867" s="160"/>
      <c r="X867" s="150"/>
      <c r="Y867" s="150"/>
      <c r="Z867" s="150"/>
      <c r="AA867" s="150"/>
      <c r="AB867" s="150"/>
      <c r="AC867" s="150"/>
      <c r="AD867" s="150"/>
      <c r="AE867" s="150"/>
      <c r="AF867" s="150"/>
      <c r="AG867" s="150" t="s">
        <v>1102</v>
      </c>
      <c r="AH867" s="150"/>
      <c r="AI867" s="150"/>
      <c r="AJ867" s="150"/>
      <c r="AK867" s="150"/>
      <c r="AL867" s="150"/>
      <c r="AM867" s="150"/>
      <c r="AN867" s="150"/>
      <c r="AO867" s="150"/>
      <c r="AP867" s="150"/>
      <c r="AQ867" s="150"/>
      <c r="AR867" s="150"/>
      <c r="AS867" s="150"/>
      <c r="AT867" s="150"/>
      <c r="AU867" s="150"/>
      <c r="AV867" s="150"/>
      <c r="AW867" s="150"/>
      <c r="AX867" s="150"/>
      <c r="AY867" s="150"/>
      <c r="AZ867" s="150"/>
      <c r="BA867" s="150"/>
      <c r="BB867" s="150"/>
      <c r="BC867" s="150"/>
      <c r="BD867" s="150"/>
      <c r="BE867" s="150"/>
      <c r="BF867" s="150"/>
      <c r="BG867" s="150"/>
      <c r="BH867" s="150"/>
    </row>
    <row r="868" spans="1:60" ht="22.5" outlineLevel="1" x14ac:dyDescent="0.2">
      <c r="A868" s="157">
        <v>270</v>
      </c>
      <c r="B868" s="158" t="s">
        <v>1238</v>
      </c>
      <c r="C868" s="206" t="s">
        <v>1239</v>
      </c>
      <c r="D868" s="159" t="s">
        <v>0</v>
      </c>
      <c r="E868" s="200"/>
      <c r="F868" s="161"/>
      <c r="G868" s="160">
        <f t="shared" si="14"/>
        <v>0</v>
      </c>
      <c r="H868" s="161"/>
      <c r="I868" s="160">
        <f t="shared" si="15"/>
        <v>0</v>
      </c>
      <c r="J868" s="161"/>
      <c r="K868" s="160">
        <f t="shared" si="16"/>
        <v>0</v>
      </c>
      <c r="L868" s="160">
        <v>21</v>
      </c>
      <c r="M868" s="160">
        <f t="shared" si="17"/>
        <v>0</v>
      </c>
      <c r="N868" s="160">
        <v>0</v>
      </c>
      <c r="O868" s="160">
        <f t="shared" si="18"/>
        <v>0</v>
      </c>
      <c r="P868" s="160">
        <v>0</v>
      </c>
      <c r="Q868" s="160">
        <f t="shared" si="19"/>
        <v>0</v>
      </c>
      <c r="R868" s="160"/>
      <c r="S868" s="160" t="s">
        <v>217</v>
      </c>
      <c r="T868" s="160" t="s">
        <v>292</v>
      </c>
      <c r="U868" s="160">
        <v>0</v>
      </c>
      <c r="V868" s="160">
        <f t="shared" si="20"/>
        <v>0</v>
      </c>
      <c r="W868" s="160"/>
      <c r="X868" s="150"/>
      <c r="Y868" s="150"/>
      <c r="Z868" s="150"/>
      <c r="AA868" s="150"/>
      <c r="AB868" s="150"/>
      <c r="AC868" s="150"/>
      <c r="AD868" s="150"/>
      <c r="AE868" s="150"/>
      <c r="AF868" s="150"/>
      <c r="AG868" s="150" t="s">
        <v>1161</v>
      </c>
      <c r="AH868" s="150"/>
      <c r="AI868" s="150"/>
      <c r="AJ868" s="150"/>
      <c r="AK868" s="150"/>
      <c r="AL868" s="150"/>
      <c r="AM868" s="150"/>
      <c r="AN868" s="150"/>
      <c r="AO868" s="150"/>
      <c r="AP868" s="150"/>
      <c r="AQ868" s="150"/>
      <c r="AR868" s="150"/>
      <c r="AS868" s="150"/>
      <c r="AT868" s="150"/>
      <c r="AU868" s="150"/>
      <c r="AV868" s="150"/>
      <c r="AW868" s="150"/>
      <c r="AX868" s="150"/>
      <c r="AY868" s="150"/>
      <c r="AZ868" s="150"/>
      <c r="BA868" s="150"/>
      <c r="BB868" s="150"/>
      <c r="BC868" s="150"/>
      <c r="BD868" s="150"/>
      <c r="BE868" s="150"/>
      <c r="BF868" s="150"/>
      <c r="BG868" s="150"/>
      <c r="BH868" s="150"/>
    </row>
    <row r="869" spans="1:60" x14ac:dyDescent="0.2">
      <c r="A869" s="163" t="s">
        <v>211</v>
      </c>
      <c r="B869" s="164" t="s">
        <v>127</v>
      </c>
      <c r="C869" s="184" t="s">
        <v>128</v>
      </c>
      <c r="D869" s="165"/>
      <c r="E869" s="166"/>
      <c r="F869" s="167"/>
      <c r="G869" s="167">
        <f>SUMIF(AG870:AG882,"&lt;&gt;NOR",G870:G882)</f>
        <v>0</v>
      </c>
      <c r="H869" s="167"/>
      <c r="I869" s="167">
        <f>SUM(I870:I882)</f>
        <v>0</v>
      </c>
      <c r="J869" s="167"/>
      <c r="K869" s="167">
        <f>SUM(K870:K882)</f>
        <v>0</v>
      </c>
      <c r="L869" s="167"/>
      <c r="M869" s="167">
        <f>SUM(M870:M882)</f>
        <v>0</v>
      </c>
      <c r="N869" s="167"/>
      <c r="O869" s="167">
        <f>SUM(O870:O882)</f>
        <v>0</v>
      </c>
      <c r="P869" s="167"/>
      <c r="Q869" s="167">
        <f>SUM(Q870:Q882)</f>
        <v>0</v>
      </c>
      <c r="R869" s="167"/>
      <c r="S869" s="167"/>
      <c r="T869" s="168"/>
      <c r="U869" s="162"/>
      <c r="V869" s="162">
        <f>SUM(V870:V882)</f>
        <v>0</v>
      </c>
      <c r="W869" s="162"/>
      <c r="AG869" t="s">
        <v>212</v>
      </c>
    </row>
    <row r="870" spans="1:60" ht="22.5" outlineLevel="1" x14ac:dyDescent="0.2">
      <c r="A870" s="176">
        <v>271</v>
      </c>
      <c r="B870" s="177" t="s">
        <v>1240</v>
      </c>
      <c r="C870" s="185" t="s">
        <v>1241</v>
      </c>
      <c r="D870" s="178" t="s">
        <v>250</v>
      </c>
      <c r="E870" s="179">
        <v>3</v>
      </c>
      <c r="F870" s="180"/>
      <c r="G870" s="181">
        <f t="shared" ref="G870:G882" si="21">ROUND(E870*F870,2)</f>
        <v>0</v>
      </c>
      <c r="H870" s="180"/>
      <c r="I870" s="181">
        <f t="shared" ref="I870:I882" si="22">ROUND(E870*H870,2)</f>
        <v>0</v>
      </c>
      <c r="J870" s="180"/>
      <c r="K870" s="181">
        <f t="shared" ref="K870:K882" si="23">ROUND(E870*J870,2)</f>
        <v>0</v>
      </c>
      <c r="L870" s="181">
        <v>21</v>
      </c>
      <c r="M870" s="181">
        <f t="shared" ref="M870:M882" si="24">G870*(1+L870/100)</f>
        <v>0</v>
      </c>
      <c r="N870" s="181">
        <v>0</v>
      </c>
      <c r="O870" s="181">
        <f t="shared" ref="O870:O882" si="25">ROUND(E870*N870,2)</f>
        <v>0</v>
      </c>
      <c r="P870" s="181">
        <v>0</v>
      </c>
      <c r="Q870" s="181">
        <f t="shared" ref="Q870:Q882" si="26">ROUND(E870*P870,2)</f>
        <v>0</v>
      </c>
      <c r="R870" s="181"/>
      <c r="S870" s="181" t="s">
        <v>217</v>
      </c>
      <c r="T870" s="182" t="s">
        <v>218</v>
      </c>
      <c r="U870" s="160">
        <v>0</v>
      </c>
      <c r="V870" s="160">
        <f t="shared" ref="V870:V882" si="27">ROUND(E870*U870,2)</f>
        <v>0</v>
      </c>
      <c r="W870" s="160"/>
      <c r="X870" s="150"/>
      <c r="Y870" s="150"/>
      <c r="Z870" s="150"/>
      <c r="AA870" s="150"/>
      <c r="AB870" s="150"/>
      <c r="AC870" s="150"/>
      <c r="AD870" s="150"/>
      <c r="AE870" s="150"/>
      <c r="AF870" s="150"/>
      <c r="AG870" s="150" t="s">
        <v>1102</v>
      </c>
      <c r="AH870" s="150"/>
      <c r="AI870" s="150"/>
      <c r="AJ870" s="150"/>
      <c r="AK870" s="150"/>
      <c r="AL870" s="150"/>
      <c r="AM870" s="150"/>
      <c r="AN870" s="150"/>
      <c r="AO870" s="150"/>
      <c r="AP870" s="150"/>
      <c r="AQ870" s="150"/>
      <c r="AR870" s="150"/>
      <c r="AS870" s="150"/>
      <c r="AT870" s="150"/>
      <c r="AU870" s="150"/>
      <c r="AV870" s="150"/>
      <c r="AW870" s="150"/>
      <c r="AX870" s="150"/>
      <c r="AY870" s="150"/>
      <c r="AZ870" s="150"/>
      <c r="BA870" s="150"/>
      <c r="BB870" s="150"/>
      <c r="BC870" s="150"/>
      <c r="BD870" s="150"/>
      <c r="BE870" s="150"/>
      <c r="BF870" s="150"/>
      <c r="BG870" s="150"/>
      <c r="BH870" s="150"/>
    </row>
    <row r="871" spans="1:60" ht="33.75" outlineLevel="1" x14ac:dyDescent="0.2">
      <c r="A871" s="176">
        <v>272</v>
      </c>
      <c r="B871" s="177" t="s">
        <v>1242</v>
      </c>
      <c r="C871" s="185" t="s">
        <v>1243</v>
      </c>
      <c r="D871" s="178" t="s">
        <v>250</v>
      </c>
      <c r="E871" s="179">
        <v>19</v>
      </c>
      <c r="F871" s="180"/>
      <c r="G871" s="181">
        <f t="shared" si="21"/>
        <v>0</v>
      </c>
      <c r="H871" s="180"/>
      <c r="I871" s="181">
        <f t="shared" si="22"/>
        <v>0</v>
      </c>
      <c r="J871" s="180"/>
      <c r="K871" s="181">
        <f t="shared" si="23"/>
        <v>0</v>
      </c>
      <c r="L871" s="181">
        <v>21</v>
      </c>
      <c r="M871" s="181">
        <f t="shared" si="24"/>
        <v>0</v>
      </c>
      <c r="N871" s="181">
        <v>0</v>
      </c>
      <c r="O871" s="181">
        <f t="shared" si="25"/>
        <v>0</v>
      </c>
      <c r="P871" s="181">
        <v>0</v>
      </c>
      <c r="Q871" s="181">
        <f t="shared" si="26"/>
        <v>0</v>
      </c>
      <c r="R871" s="181"/>
      <c r="S871" s="181" t="s">
        <v>217</v>
      </c>
      <c r="T871" s="182" t="s">
        <v>218</v>
      </c>
      <c r="U871" s="160">
        <v>0</v>
      </c>
      <c r="V871" s="160">
        <f t="shared" si="27"/>
        <v>0</v>
      </c>
      <c r="W871" s="160"/>
      <c r="X871" s="150"/>
      <c r="Y871" s="150"/>
      <c r="Z871" s="150"/>
      <c r="AA871" s="150"/>
      <c r="AB871" s="150"/>
      <c r="AC871" s="150"/>
      <c r="AD871" s="150"/>
      <c r="AE871" s="150"/>
      <c r="AF871" s="150"/>
      <c r="AG871" s="150" t="s">
        <v>1102</v>
      </c>
      <c r="AH871" s="150"/>
      <c r="AI871" s="150"/>
      <c r="AJ871" s="150"/>
      <c r="AK871" s="150"/>
      <c r="AL871" s="150"/>
      <c r="AM871" s="150"/>
      <c r="AN871" s="150"/>
      <c r="AO871" s="150"/>
      <c r="AP871" s="150"/>
      <c r="AQ871" s="150"/>
      <c r="AR871" s="150"/>
      <c r="AS871" s="150"/>
      <c r="AT871" s="150"/>
      <c r="AU871" s="150"/>
      <c r="AV871" s="150"/>
      <c r="AW871" s="150"/>
      <c r="AX871" s="150"/>
      <c r="AY871" s="150"/>
      <c r="AZ871" s="150"/>
      <c r="BA871" s="150"/>
      <c r="BB871" s="150"/>
      <c r="BC871" s="150"/>
      <c r="BD871" s="150"/>
      <c r="BE871" s="150"/>
      <c r="BF871" s="150"/>
      <c r="BG871" s="150"/>
      <c r="BH871" s="150"/>
    </row>
    <row r="872" spans="1:60" outlineLevel="1" x14ac:dyDescent="0.2">
      <c r="A872" s="176">
        <v>273</v>
      </c>
      <c r="B872" s="177" t="s">
        <v>1244</v>
      </c>
      <c r="C872" s="185" t="s">
        <v>1245</v>
      </c>
      <c r="D872" s="178" t="s">
        <v>250</v>
      </c>
      <c r="E872" s="179">
        <v>46</v>
      </c>
      <c r="F872" s="180"/>
      <c r="G872" s="181">
        <f t="shared" si="21"/>
        <v>0</v>
      </c>
      <c r="H872" s="180"/>
      <c r="I872" s="181">
        <f t="shared" si="22"/>
        <v>0</v>
      </c>
      <c r="J872" s="180"/>
      <c r="K872" s="181">
        <f t="shared" si="23"/>
        <v>0</v>
      </c>
      <c r="L872" s="181">
        <v>21</v>
      </c>
      <c r="M872" s="181">
        <f t="shared" si="24"/>
        <v>0</v>
      </c>
      <c r="N872" s="181">
        <v>0</v>
      </c>
      <c r="O872" s="181">
        <f t="shared" si="25"/>
        <v>0</v>
      </c>
      <c r="P872" s="181">
        <v>0</v>
      </c>
      <c r="Q872" s="181">
        <f t="shared" si="26"/>
        <v>0</v>
      </c>
      <c r="R872" s="181"/>
      <c r="S872" s="181" t="s">
        <v>217</v>
      </c>
      <c r="T872" s="182" t="s">
        <v>218</v>
      </c>
      <c r="U872" s="160">
        <v>0</v>
      </c>
      <c r="V872" s="160">
        <f t="shared" si="27"/>
        <v>0</v>
      </c>
      <c r="W872" s="160"/>
      <c r="X872" s="150"/>
      <c r="Y872" s="150"/>
      <c r="Z872" s="150"/>
      <c r="AA872" s="150"/>
      <c r="AB872" s="150"/>
      <c r="AC872" s="150"/>
      <c r="AD872" s="150"/>
      <c r="AE872" s="150"/>
      <c r="AF872" s="150"/>
      <c r="AG872" s="150" t="s">
        <v>1102</v>
      </c>
      <c r="AH872" s="150"/>
      <c r="AI872" s="150"/>
      <c r="AJ872" s="150"/>
      <c r="AK872" s="150"/>
      <c r="AL872" s="150"/>
      <c r="AM872" s="150"/>
      <c r="AN872" s="150"/>
      <c r="AO872" s="150"/>
      <c r="AP872" s="150"/>
      <c r="AQ872" s="150"/>
      <c r="AR872" s="150"/>
      <c r="AS872" s="150"/>
      <c r="AT872" s="150"/>
      <c r="AU872" s="150"/>
      <c r="AV872" s="150"/>
      <c r="AW872" s="150"/>
      <c r="AX872" s="150"/>
      <c r="AY872" s="150"/>
      <c r="AZ872" s="150"/>
      <c r="BA872" s="150"/>
      <c r="BB872" s="150"/>
      <c r="BC872" s="150"/>
      <c r="BD872" s="150"/>
      <c r="BE872" s="150"/>
      <c r="BF872" s="150"/>
      <c r="BG872" s="150"/>
      <c r="BH872" s="150"/>
    </row>
    <row r="873" spans="1:60" ht="33.75" outlineLevel="1" x14ac:dyDescent="0.2">
      <c r="A873" s="176">
        <v>274</v>
      </c>
      <c r="B873" s="177" t="s">
        <v>1246</v>
      </c>
      <c r="C873" s="185" t="s">
        <v>1247</v>
      </c>
      <c r="D873" s="178" t="s">
        <v>298</v>
      </c>
      <c r="E873" s="179">
        <v>3</v>
      </c>
      <c r="F873" s="180"/>
      <c r="G873" s="181">
        <f t="shared" si="21"/>
        <v>0</v>
      </c>
      <c r="H873" s="180"/>
      <c r="I873" s="181">
        <f t="shared" si="22"/>
        <v>0</v>
      </c>
      <c r="J873" s="180"/>
      <c r="K873" s="181">
        <f t="shared" si="23"/>
        <v>0</v>
      </c>
      <c r="L873" s="181">
        <v>21</v>
      </c>
      <c r="M873" s="181">
        <f t="shared" si="24"/>
        <v>0</v>
      </c>
      <c r="N873" s="181">
        <v>0</v>
      </c>
      <c r="O873" s="181">
        <f t="shared" si="25"/>
        <v>0</v>
      </c>
      <c r="P873" s="181">
        <v>0</v>
      </c>
      <c r="Q873" s="181">
        <f t="shared" si="26"/>
        <v>0</v>
      </c>
      <c r="R873" s="181"/>
      <c r="S873" s="181" t="s">
        <v>217</v>
      </c>
      <c r="T873" s="182" t="s">
        <v>218</v>
      </c>
      <c r="U873" s="160">
        <v>0</v>
      </c>
      <c r="V873" s="160">
        <f t="shared" si="27"/>
        <v>0</v>
      </c>
      <c r="W873" s="160"/>
      <c r="X873" s="150"/>
      <c r="Y873" s="150"/>
      <c r="Z873" s="150"/>
      <c r="AA873" s="150"/>
      <c r="AB873" s="150"/>
      <c r="AC873" s="150"/>
      <c r="AD873" s="150"/>
      <c r="AE873" s="150"/>
      <c r="AF873" s="150"/>
      <c r="AG873" s="150" t="s">
        <v>1102</v>
      </c>
      <c r="AH873" s="150"/>
      <c r="AI873" s="150"/>
      <c r="AJ873" s="150"/>
      <c r="AK873" s="150"/>
      <c r="AL873" s="150"/>
      <c r="AM873" s="150"/>
      <c r="AN873" s="150"/>
      <c r="AO873" s="150"/>
      <c r="AP873" s="150"/>
      <c r="AQ873" s="150"/>
      <c r="AR873" s="150"/>
      <c r="AS873" s="150"/>
      <c r="AT873" s="150"/>
      <c r="AU873" s="150"/>
      <c r="AV873" s="150"/>
      <c r="AW873" s="150"/>
      <c r="AX873" s="150"/>
      <c r="AY873" s="150"/>
      <c r="AZ873" s="150"/>
      <c r="BA873" s="150"/>
      <c r="BB873" s="150"/>
      <c r="BC873" s="150"/>
      <c r="BD873" s="150"/>
      <c r="BE873" s="150"/>
      <c r="BF873" s="150"/>
      <c r="BG873" s="150"/>
      <c r="BH873" s="150"/>
    </row>
    <row r="874" spans="1:60" ht="22.5" outlineLevel="1" x14ac:dyDescent="0.2">
      <c r="A874" s="176">
        <v>275</v>
      </c>
      <c r="B874" s="177" t="s">
        <v>1248</v>
      </c>
      <c r="C874" s="185" t="s">
        <v>1249</v>
      </c>
      <c r="D874" s="178" t="s">
        <v>1250</v>
      </c>
      <c r="E874" s="179">
        <v>17</v>
      </c>
      <c r="F874" s="180"/>
      <c r="G874" s="181">
        <f t="shared" si="21"/>
        <v>0</v>
      </c>
      <c r="H874" s="180"/>
      <c r="I874" s="181">
        <f t="shared" si="22"/>
        <v>0</v>
      </c>
      <c r="J874" s="180"/>
      <c r="K874" s="181">
        <f t="shared" si="23"/>
        <v>0</v>
      </c>
      <c r="L874" s="181">
        <v>21</v>
      </c>
      <c r="M874" s="181">
        <f t="shared" si="24"/>
        <v>0</v>
      </c>
      <c r="N874" s="181">
        <v>0</v>
      </c>
      <c r="O874" s="181">
        <f t="shared" si="25"/>
        <v>0</v>
      </c>
      <c r="P874" s="181">
        <v>0</v>
      </c>
      <c r="Q874" s="181">
        <f t="shared" si="26"/>
        <v>0</v>
      </c>
      <c r="R874" s="181"/>
      <c r="S874" s="181" t="s">
        <v>240</v>
      </c>
      <c r="T874" s="182" t="s">
        <v>218</v>
      </c>
      <c r="U874" s="160">
        <v>0</v>
      </c>
      <c r="V874" s="160">
        <f t="shared" si="27"/>
        <v>0</v>
      </c>
      <c r="W874" s="160"/>
      <c r="X874" s="150"/>
      <c r="Y874" s="150"/>
      <c r="Z874" s="150"/>
      <c r="AA874" s="150"/>
      <c r="AB874" s="150"/>
      <c r="AC874" s="150"/>
      <c r="AD874" s="150"/>
      <c r="AE874" s="150"/>
      <c r="AF874" s="150"/>
      <c r="AG874" s="150" t="s">
        <v>219</v>
      </c>
      <c r="AH874" s="150"/>
      <c r="AI874" s="150"/>
      <c r="AJ874" s="150"/>
      <c r="AK874" s="150"/>
      <c r="AL874" s="150"/>
      <c r="AM874" s="150"/>
      <c r="AN874" s="150"/>
      <c r="AO874" s="150"/>
      <c r="AP874" s="150"/>
      <c r="AQ874" s="150"/>
      <c r="AR874" s="150"/>
      <c r="AS874" s="150"/>
      <c r="AT874" s="150"/>
      <c r="AU874" s="150"/>
      <c r="AV874" s="150"/>
      <c r="AW874" s="150"/>
      <c r="AX874" s="150"/>
      <c r="AY874" s="150"/>
      <c r="AZ874" s="150"/>
      <c r="BA874" s="150"/>
      <c r="BB874" s="150"/>
      <c r="BC874" s="150"/>
      <c r="BD874" s="150"/>
      <c r="BE874" s="150"/>
      <c r="BF874" s="150"/>
      <c r="BG874" s="150"/>
      <c r="BH874" s="150"/>
    </row>
    <row r="875" spans="1:60" outlineLevel="1" x14ac:dyDescent="0.2">
      <c r="A875" s="176">
        <v>276</v>
      </c>
      <c r="B875" s="177" t="s">
        <v>1251</v>
      </c>
      <c r="C875" s="185" t="s">
        <v>1252</v>
      </c>
      <c r="D875" s="178" t="s">
        <v>1250</v>
      </c>
      <c r="E875" s="179">
        <v>9</v>
      </c>
      <c r="F875" s="180"/>
      <c r="G875" s="181">
        <f t="shared" si="21"/>
        <v>0</v>
      </c>
      <c r="H875" s="180"/>
      <c r="I875" s="181">
        <f t="shared" si="22"/>
        <v>0</v>
      </c>
      <c r="J875" s="180"/>
      <c r="K875" s="181">
        <f t="shared" si="23"/>
        <v>0</v>
      </c>
      <c r="L875" s="181">
        <v>21</v>
      </c>
      <c r="M875" s="181">
        <f t="shared" si="24"/>
        <v>0</v>
      </c>
      <c r="N875" s="181">
        <v>0</v>
      </c>
      <c r="O875" s="181">
        <f t="shared" si="25"/>
        <v>0</v>
      </c>
      <c r="P875" s="181">
        <v>0</v>
      </c>
      <c r="Q875" s="181">
        <f t="shared" si="26"/>
        <v>0</v>
      </c>
      <c r="R875" s="181"/>
      <c r="S875" s="181" t="s">
        <v>240</v>
      </c>
      <c r="T875" s="182" t="s">
        <v>218</v>
      </c>
      <c r="U875" s="160">
        <v>0</v>
      </c>
      <c r="V875" s="160">
        <f t="shared" si="27"/>
        <v>0</v>
      </c>
      <c r="W875" s="160"/>
      <c r="X875" s="150"/>
      <c r="Y875" s="150"/>
      <c r="Z875" s="150"/>
      <c r="AA875" s="150"/>
      <c r="AB875" s="150"/>
      <c r="AC875" s="150"/>
      <c r="AD875" s="150"/>
      <c r="AE875" s="150"/>
      <c r="AF875" s="150"/>
      <c r="AG875" s="150" t="s">
        <v>279</v>
      </c>
      <c r="AH875" s="150"/>
      <c r="AI875" s="150"/>
      <c r="AJ875" s="150"/>
      <c r="AK875" s="150"/>
      <c r="AL875" s="150"/>
      <c r="AM875" s="150"/>
      <c r="AN875" s="150"/>
      <c r="AO875" s="150"/>
      <c r="AP875" s="150"/>
      <c r="AQ875" s="150"/>
      <c r="AR875" s="150"/>
      <c r="AS875" s="150"/>
      <c r="AT875" s="150"/>
      <c r="AU875" s="150"/>
      <c r="AV875" s="150"/>
      <c r="AW875" s="150"/>
      <c r="AX875" s="150"/>
      <c r="AY875" s="150"/>
      <c r="AZ875" s="150"/>
      <c r="BA875" s="150"/>
      <c r="BB875" s="150"/>
      <c r="BC875" s="150"/>
      <c r="BD875" s="150"/>
      <c r="BE875" s="150"/>
      <c r="BF875" s="150"/>
      <c r="BG875" s="150"/>
      <c r="BH875" s="150"/>
    </row>
    <row r="876" spans="1:60" ht="22.5" outlineLevel="1" x14ac:dyDescent="0.2">
      <c r="A876" s="176">
        <v>277</v>
      </c>
      <c r="B876" s="177" t="s">
        <v>1253</v>
      </c>
      <c r="C876" s="185" t="s">
        <v>1254</v>
      </c>
      <c r="D876" s="178" t="s">
        <v>1250</v>
      </c>
      <c r="E876" s="179">
        <v>3</v>
      </c>
      <c r="F876" s="180"/>
      <c r="G876" s="181">
        <f t="shared" si="21"/>
        <v>0</v>
      </c>
      <c r="H876" s="180"/>
      <c r="I876" s="181">
        <f t="shared" si="22"/>
        <v>0</v>
      </c>
      <c r="J876" s="180"/>
      <c r="K876" s="181">
        <f t="shared" si="23"/>
        <v>0</v>
      </c>
      <c r="L876" s="181">
        <v>21</v>
      </c>
      <c r="M876" s="181">
        <f t="shared" si="24"/>
        <v>0</v>
      </c>
      <c r="N876" s="181">
        <v>0</v>
      </c>
      <c r="O876" s="181">
        <f t="shared" si="25"/>
        <v>0</v>
      </c>
      <c r="P876" s="181">
        <v>0</v>
      </c>
      <c r="Q876" s="181">
        <f t="shared" si="26"/>
        <v>0</v>
      </c>
      <c r="R876" s="181"/>
      <c r="S876" s="181" t="s">
        <v>240</v>
      </c>
      <c r="T876" s="182" t="s">
        <v>218</v>
      </c>
      <c r="U876" s="160">
        <v>0</v>
      </c>
      <c r="V876" s="160">
        <f t="shared" si="27"/>
        <v>0</v>
      </c>
      <c r="W876" s="160"/>
      <c r="X876" s="150"/>
      <c r="Y876" s="150"/>
      <c r="Z876" s="150"/>
      <c r="AA876" s="150"/>
      <c r="AB876" s="150"/>
      <c r="AC876" s="150"/>
      <c r="AD876" s="150"/>
      <c r="AE876" s="150"/>
      <c r="AF876" s="150"/>
      <c r="AG876" s="150" t="s">
        <v>279</v>
      </c>
      <c r="AH876" s="150"/>
      <c r="AI876" s="150"/>
      <c r="AJ876" s="150"/>
      <c r="AK876" s="150"/>
      <c r="AL876" s="150"/>
      <c r="AM876" s="150"/>
      <c r="AN876" s="150"/>
      <c r="AO876" s="150"/>
      <c r="AP876" s="150"/>
      <c r="AQ876" s="150"/>
      <c r="AR876" s="150"/>
      <c r="AS876" s="150"/>
      <c r="AT876" s="150"/>
      <c r="AU876" s="150"/>
      <c r="AV876" s="150"/>
      <c r="AW876" s="150"/>
      <c r="AX876" s="150"/>
      <c r="AY876" s="150"/>
      <c r="AZ876" s="150"/>
      <c r="BA876" s="150"/>
      <c r="BB876" s="150"/>
      <c r="BC876" s="150"/>
      <c r="BD876" s="150"/>
      <c r="BE876" s="150"/>
      <c r="BF876" s="150"/>
      <c r="BG876" s="150"/>
      <c r="BH876" s="150"/>
    </row>
    <row r="877" spans="1:60" outlineLevel="1" x14ac:dyDescent="0.2">
      <c r="A877" s="176">
        <v>278</v>
      </c>
      <c r="B877" s="177" t="s">
        <v>1255</v>
      </c>
      <c r="C877" s="185" t="s">
        <v>1256</v>
      </c>
      <c r="D877" s="178" t="s">
        <v>1250</v>
      </c>
      <c r="E877" s="179">
        <v>7</v>
      </c>
      <c r="F877" s="180"/>
      <c r="G877" s="181">
        <f t="shared" si="21"/>
        <v>0</v>
      </c>
      <c r="H877" s="180"/>
      <c r="I877" s="181">
        <f t="shared" si="22"/>
        <v>0</v>
      </c>
      <c r="J877" s="180"/>
      <c r="K877" s="181">
        <f t="shared" si="23"/>
        <v>0</v>
      </c>
      <c r="L877" s="181">
        <v>21</v>
      </c>
      <c r="M877" s="181">
        <f t="shared" si="24"/>
        <v>0</v>
      </c>
      <c r="N877" s="181">
        <v>0</v>
      </c>
      <c r="O877" s="181">
        <f t="shared" si="25"/>
        <v>0</v>
      </c>
      <c r="P877" s="181">
        <v>0</v>
      </c>
      <c r="Q877" s="181">
        <f t="shared" si="26"/>
        <v>0</v>
      </c>
      <c r="R877" s="181"/>
      <c r="S877" s="181" t="s">
        <v>240</v>
      </c>
      <c r="T877" s="182" t="s">
        <v>218</v>
      </c>
      <c r="U877" s="160">
        <v>0</v>
      </c>
      <c r="V877" s="160">
        <f t="shared" si="27"/>
        <v>0</v>
      </c>
      <c r="W877" s="160"/>
      <c r="X877" s="150"/>
      <c r="Y877" s="150"/>
      <c r="Z877" s="150"/>
      <c r="AA877" s="150"/>
      <c r="AB877" s="150"/>
      <c r="AC877" s="150"/>
      <c r="AD877" s="150"/>
      <c r="AE877" s="150"/>
      <c r="AF877" s="150"/>
      <c r="AG877" s="150" t="s">
        <v>279</v>
      </c>
      <c r="AH877" s="150"/>
      <c r="AI877" s="150"/>
      <c r="AJ877" s="150"/>
      <c r="AK877" s="150"/>
      <c r="AL877" s="150"/>
      <c r="AM877" s="150"/>
      <c r="AN877" s="150"/>
      <c r="AO877" s="150"/>
      <c r="AP877" s="150"/>
      <c r="AQ877" s="150"/>
      <c r="AR877" s="150"/>
      <c r="AS877" s="150"/>
      <c r="AT877" s="150"/>
      <c r="AU877" s="150"/>
      <c r="AV877" s="150"/>
      <c r="AW877" s="150"/>
      <c r="AX877" s="150"/>
      <c r="AY877" s="150"/>
      <c r="AZ877" s="150"/>
      <c r="BA877" s="150"/>
      <c r="BB877" s="150"/>
      <c r="BC877" s="150"/>
      <c r="BD877" s="150"/>
      <c r="BE877" s="150"/>
      <c r="BF877" s="150"/>
      <c r="BG877" s="150"/>
      <c r="BH877" s="150"/>
    </row>
    <row r="878" spans="1:60" ht="22.5" outlineLevel="1" x14ac:dyDescent="0.2">
      <c r="A878" s="176">
        <v>279</v>
      </c>
      <c r="B878" s="177" t="s">
        <v>1257</v>
      </c>
      <c r="C878" s="185" t="s">
        <v>1258</v>
      </c>
      <c r="D878" s="178" t="s">
        <v>250</v>
      </c>
      <c r="E878" s="179">
        <v>3</v>
      </c>
      <c r="F878" s="180"/>
      <c r="G878" s="181">
        <f t="shared" si="21"/>
        <v>0</v>
      </c>
      <c r="H878" s="180"/>
      <c r="I878" s="181">
        <f t="shared" si="22"/>
        <v>0</v>
      </c>
      <c r="J878" s="180"/>
      <c r="K878" s="181">
        <f t="shared" si="23"/>
        <v>0</v>
      </c>
      <c r="L878" s="181">
        <v>21</v>
      </c>
      <c r="M878" s="181">
        <f t="shared" si="24"/>
        <v>0</v>
      </c>
      <c r="N878" s="181">
        <v>0</v>
      </c>
      <c r="O878" s="181">
        <f t="shared" si="25"/>
        <v>0</v>
      </c>
      <c r="P878" s="181">
        <v>0</v>
      </c>
      <c r="Q878" s="181">
        <f t="shared" si="26"/>
        <v>0</v>
      </c>
      <c r="R878" s="181"/>
      <c r="S878" s="181" t="s">
        <v>240</v>
      </c>
      <c r="T878" s="182" t="s">
        <v>218</v>
      </c>
      <c r="U878" s="160">
        <v>0</v>
      </c>
      <c r="V878" s="160">
        <f t="shared" si="27"/>
        <v>0</v>
      </c>
      <c r="W878" s="160"/>
      <c r="X878" s="150"/>
      <c r="Y878" s="150"/>
      <c r="Z878" s="150"/>
      <c r="AA878" s="150"/>
      <c r="AB878" s="150"/>
      <c r="AC878" s="150"/>
      <c r="AD878" s="150"/>
      <c r="AE878" s="150"/>
      <c r="AF878" s="150"/>
      <c r="AG878" s="150" t="s">
        <v>219</v>
      </c>
      <c r="AH878" s="150"/>
      <c r="AI878" s="150"/>
      <c r="AJ878" s="150"/>
      <c r="AK878" s="150"/>
      <c r="AL878" s="150"/>
      <c r="AM878" s="150"/>
      <c r="AN878" s="150"/>
      <c r="AO878" s="150"/>
      <c r="AP878" s="150"/>
      <c r="AQ878" s="150"/>
      <c r="AR878" s="150"/>
      <c r="AS878" s="150"/>
      <c r="AT878" s="150"/>
      <c r="AU878" s="150"/>
      <c r="AV878" s="150"/>
      <c r="AW878" s="150"/>
      <c r="AX878" s="150"/>
      <c r="AY878" s="150"/>
      <c r="AZ878" s="150"/>
      <c r="BA878" s="150"/>
      <c r="BB878" s="150"/>
      <c r="BC878" s="150"/>
      <c r="BD878" s="150"/>
      <c r="BE878" s="150"/>
      <c r="BF878" s="150"/>
      <c r="BG878" s="150"/>
      <c r="BH878" s="150"/>
    </row>
    <row r="879" spans="1:60" ht="22.5" outlineLevel="1" x14ac:dyDescent="0.2">
      <c r="A879" s="176">
        <v>280</v>
      </c>
      <c r="B879" s="177" t="s">
        <v>1259</v>
      </c>
      <c r="C879" s="185" t="s">
        <v>1260</v>
      </c>
      <c r="D879" s="178" t="s">
        <v>250</v>
      </c>
      <c r="E879" s="179">
        <v>3</v>
      </c>
      <c r="F879" s="180"/>
      <c r="G879" s="181">
        <f t="shared" si="21"/>
        <v>0</v>
      </c>
      <c r="H879" s="180"/>
      <c r="I879" s="181">
        <f t="shared" si="22"/>
        <v>0</v>
      </c>
      <c r="J879" s="180"/>
      <c r="K879" s="181">
        <f t="shared" si="23"/>
        <v>0</v>
      </c>
      <c r="L879" s="181">
        <v>21</v>
      </c>
      <c r="M879" s="181">
        <f t="shared" si="24"/>
        <v>0</v>
      </c>
      <c r="N879" s="181">
        <v>0</v>
      </c>
      <c r="O879" s="181">
        <f t="shared" si="25"/>
        <v>0</v>
      </c>
      <c r="P879" s="181">
        <v>0</v>
      </c>
      <c r="Q879" s="181">
        <f t="shared" si="26"/>
        <v>0</v>
      </c>
      <c r="R879" s="181"/>
      <c r="S879" s="181" t="s">
        <v>240</v>
      </c>
      <c r="T879" s="182" t="s">
        <v>218</v>
      </c>
      <c r="U879" s="160">
        <v>0</v>
      </c>
      <c r="V879" s="160">
        <f t="shared" si="27"/>
        <v>0</v>
      </c>
      <c r="W879" s="160"/>
      <c r="X879" s="150"/>
      <c r="Y879" s="150"/>
      <c r="Z879" s="150"/>
      <c r="AA879" s="150"/>
      <c r="AB879" s="150"/>
      <c r="AC879" s="150"/>
      <c r="AD879" s="150"/>
      <c r="AE879" s="150"/>
      <c r="AF879" s="150"/>
      <c r="AG879" s="150" t="s">
        <v>279</v>
      </c>
      <c r="AH879" s="150"/>
      <c r="AI879" s="150"/>
      <c r="AJ879" s="150"/>
      <c r="AK879" s="150"/>
      <c r="AL879" s="150"/>
      <c r="AM879" s="150"/>
      <c r="AN879" s="150"/>
      <c r="AO879" s="150"/>
      <c r="AP879" s="150"/>
      <c r="AQ879" s="150"/>
      <c r="AR879" s="150"/>
      <c r="AS879" s="150"/>
      <c r="AT879" s="150"/>
      <c r="AU879" s="150"/>
      <c r="AV879" s="150"/>
      <c r="AW879" s="150"/>
      <c r="AX879" s="150"/>
      <c r="AY879" s="150"/>
      <c r="AZ879" s="150"/>
      <c r="BA879" s="150"/>
      <c r="BB879" s="150"/>
      <c r="BC879" s="150"/>
      <c r="BD879" s="150"/>
      <c r="BE879" s="150"/>
      <c r="BF879" s="150"/>
      <c r="BG879" s="150"/>
      <c r="BH879" s="150"/>
    </row>
    <row r="880" spans="1:60" outlineLevel="1" x14ac:dyDescent="0.2">
      <c r="A880" s="176">
        <v>281</v>
      </c>
      <c r="B880" s="177" t="s">
        <v>1261</v>
      </c>
      <c r="C880" s="185" t="s">
        <v>1262</v>
      </c>
      <c r="D880" s="178" t="s">
        <v>1263</v>
      </c>
      <c r="E880" s="179">
        <v>3</v>
      </c>
      <c r="F880" s="180"/>
      <c r="G880" s="181">
        <f t="shared" si="21"/>
        <v>0</v>
      </c>
      <c r="H880" s="180"/>
      <c r="I880" s="181">
        <f t="shared" si="22"/>
        <v>0</v>
      </c>
      <c r="J880" s="180"/>
      <c r="K880" s="181">
        <f t="shared" si="23"/>
        <v>0</v>
      </c>
      <c r="L880" s="181">
        <v>21</v>
      </c>
      <c r="M880" s="181">
        <f t="shared" si="24"/>
        <v>0</v>
      </c>
      <c r="N880" s="181">
        <v>0</v>
      </c>
      <c r="O880" s="181">
        <f t="shared" si="25"/>
        <v>0</v>
      </c>
      <c r="P880" s="181">
        <v>0</v>
      </c>
      <c r="Q880" s="181">
        <f t="shared" si="26"/>
        <v>0</v>
      </c>
      <c r="R880" s="181"/>
      <c r="S880" s="181" t="s">
        <v>240</v>
      </c>
      <c r="T880" s="182" t="s">
        <v>218</v>
      </c>
      <c r="U880" s="160">
        <v>0</v>
      </c>
      <c r="V880" s="160">
        <f t="shared" si="27"/>
        <v>0</v>
      </c>
      <c r="W880" s="160"/>
      <c r="X880" s="150"/>
      <c r="Y880" s="150"/>
      <c r="Z880" s="150"/>
      <c r="AA880" s="150"/>
      <c r="AB880" s="150"/>
      <c r="AC880" s="150"/>
      <c r="AD880" s="150"/>
      <c r="AE880" s="150"/>
      <c r="AF880" s="150"/>
      <c r="AG880" s="150" t="s">
        <v>279</v>
      </c>
      <c r="AH880" s="150"/>
      <c r="AI880" s="150"/>
      <c r="AJ880" s="150"/>
      <c r="AK880" s="150"/>
      <c r="AL880" s="150"/>
      <c r="AM880" s="150"/>
      <c r="AN880" s="150"/>
      <c r="AO880" s="150"/>
      <c r="AP880" s="150"/>
      <c r="AQ880" s="150"/>
      <c r="AR880" s="150"/>
      <c r="AS880" s="150"/>
      <c r="AT880" s="150"/>
      <c r="AU880" s="150"/>
      <c r="AV880" s="150"/>
      <c r="AW880" s="150"/>
      <c r="AX880" s="150"/>
      <c r="AY880" s="150"/>
      <c r="AZ880" s="150"/>
      <c r="BA880" s="150"/>
      <c r="BB880" s="150"/>
      <c r="BC880" s="150"/>
      <c r="BD880" s="150"/>
      <c r="BE880" s="150"/>
      <c r="BF880" s="150"/>
      <c r="BG880" s="150"/>
      <c r="BH880" s="150"/>
    </row>
    <row r="881" spans="1:60" outlineLevel="1" x14ac:dyDescent="0.2">
      <c r="A881" s="169">
        <v>282</v>
      </c>
      <c r="B881" s="170" t="s">
        <v>1264</v>
      </c>
      <c r="C881" s="186" t="s">
        <v>1265</v>
      </c>
      <c r="D881" s="171" t="s">
        <v>1263</v>
      </c>
      <c r="E881" s="172">
        <v>2</v>
      </c>
      <c r="F881" s="173"/>
      <c r="G881" s="174">
        <f t="shared" si="21"/>
        <v>0</v>
      </c>
      <c r="H881" s="173"/>
      <c r="I881" s="174">
        <f t="shared" si="22"/>
        <v>0</v>
      </c>
      <c r="J881" s="173"/>
      <c r="K881" s="174">
        <f t="shared" si="23"/>
        <v>0</v>
      </c>
      <c r="L881" s="174">
        <v>21</v>
      </c>
      <c r="M881" s="174">
        <f t="shared" si="24"/>
        <v>0</v>
      </c>
      <c r="N881" s="174">
        <v>0</v>
      </c>
      <c r="O881" s="174">
        <f t="shared" si="25"/>
        <v>0</v>
      </c>
      <c r="P881" s="174">
        <v>0</v>
      </c>
      <c r="Q881" s="174">
        <f t="shared" si="26"/>
        <v>0</v>
      </c>
      <c r="R881" s="174"/>
      <c r="S881" s="174" t="s">
        <v>240</v>
      </c>
      <c r="T881" s="175" t="s">
        <v>218</v>
      </c>
      <c r="U881" s="160">
        <v>0</v>
      </c>
      <c r="V881" s="160">
        <f t="shared" si="27"/>
        <v>0</v>
      </c>
      <c r="W881" s="160"/>
      <c r="X881" s="150"/>
      <c r="Y881" s="150"/>
      <c r="Z881" s="150"/>
      <c r="AA881" s="150"/>
      <c r="AB881" s="150"/>
      <c r="AC881" s="150"/>
      <c r="AD881" s="150"/>
      <c r="AE881" s="150"/>
      <c r="AF881" s="150"/>
      <c r="AG881" s="150" t="s">
        <v>1102</v>
      </c>
      <c r="AH881" s="150"/>
      <c r="AI881" s="150"/>
      <c r="AJ881" s="150"/>
      <c r="AK881" s="150"/>
      <c r="AL881" s="150"/>
      <c r="AM881" s="150"/>
      <c r="AN881" s="150"/>
      <c r="AO881" s="150"/>
      <c r="AP881" s="150"/>
      <c r="AQ881" s="150"/>
      <c r="AR881" s="150"/>
      <c r="AS881" s="150"/>
      <c r="AT881" s="150"/>
      <c r="AU881" s="150"/>
      <c r="AV881" s="150"/>
      <c r="AW881" s="150"/>
      <c r="AX881" s="150"/>
      <c r="AY881" s="150"/>
      <c r="AZ881" s="150"/>
      <c r="BA881" s="150"/>
      <c r="BB881" s="150"/>
      <c r="BC881" s="150"/>
      <c r="BD881" s="150"/>
      <c r="BE881" s="150"/>
      <c r="BF881" s="150"/>
      <c r="BG881" s="150"/>
      <c r="BH881" s="150"/>
    </row>
    <row r="882" spans="1:60" ht="22.5" outlineLevel="1" x14ac:dyDescent="0.2">
      <c r="A882" s="157">
        <v>283</v>
      </c>
      <c r="B882" s="158" t="s">
        <v>1266</v>
      </c>
      <c r="C882" s="206" t="s">
        <v>1267</v>
      </c>
      <c r="D882" s="159" t="s">
        <v>0</v>
      </c>
      <c r="E882" s="200"/>
      <c r="F882" s="161"/>
      <c r="G882" s="160">
        <f t="shared" si="21"/>
        <v>0</v>
      </c>
      <c r="H882" s="161"/>
      <c r="I882" s="160">
        <f t="shared" si="22"/>
        <v>0</v>
      </c>
      <c r="J882" s="161"/>
      <c r="K882" s="160">
        <f t="shared" si="23"/>
        <v>0</v>
      </c>
      <c r="L882" s="160">
        <v>21</v>
      </c>
      <c r="M882" s="160">
        <f t="shared" si="24"/>
        <v>0</v>
      </c>
      <c r="N882" s="160">
        <v>0</v>
      </c>
      <c r="O882" s="160">
        <f t="shared" si="25"/>
        <v>0</v>
      </c>
      <c r="P882" s="160">
        <v>0</v>
      </c>
      <c r="Q882" s="160">
        <f t="shared" si="26"/>
        <v>0</v>
      </c>
      <c r="R882" s="160"/>
      <c r="S882" s="160" t="s">
        <v>217</v>
      </c>
      <c r="T882" s="160" t="s">
        <v>218</v>
      </c>
      <c r="U882" s="160">
        <v>0</v>
      </c>
      <c r="V882" s="160">
        <f t="shared" si="27"/>
        <v>0</v>
      </c>
      <c r="W882" s="160"/>
      <c r="X882" s="150"/>
      <c r="Y882" s="150"/>
      <c r="Z882" s="150"/>
      <c r="AA882" s="150"/>
      <c r="AB882" s="150"/>
      <c r="AC882" s="150"/>
      <c r="AD882" s="150"/>
      <c r="AE882" s="150"/>
      <c r="AF882" s="150"/>
      <c r="AG882" s="150" t="s">
        <v>1161</v>
      </c>
      <c r="AH882" s="150"/>
      <c r="AI882" s="150"/>
      <c r="AJ882" s="150"/>
      <c r="AK882" s="150"/>
      <c r="AL882" s="150"/>
      <c r="AM882" s="150"/>
      <c r="AN882" s="150"/>
      <c r="AO882" s="150"/>
      <c r="AP882" s="150"/>
      <c r="AQ882" s="150"/>
      <c r="AR882" s="150"/>
      <c r="AS882" s="150"/>
      <c r="AT882" s="150"/>
      <c r="AU882" s="150"/>
      <c r="AV882" s="150"/>
      <c r="AW882" s="150"/>
      <c r="AX882" s="150"/>
      <c r="AY882" s="150"/>
      <c r="AZ882" s="150"/>
      <c r="BA882" s="150"/>
      <c r="BB882" s="150"/>
      <c r="BC882" s="150"/>
      <c r="BD882" s="150"/>
      <c r="BE882" s="150"/>
      <c r="BF882" s="150"/>
      <c r="BG882" s="150"/>
      <c r="BH882" s="150"/>
    </row>
    <row r="883" spans="1:60" x14ac:dyDescent="0.2">
      <c r="A883" s="163" t="s">
        <v>211</v>
      </c>
      <c r="B883" s="164" t="s">
        <v>129</v>
      </c>
      <c r="C883" s="184" t="s">
        <v>130</v>
      </c>
      <c r="D883" s="165"/>
      <c r="E883" s="166"/>
      <c r="F883" s="167"/>
      <c r="G883" s="167">
        <f>SUMIF(AG884:AG884,"&lt;&gt;NOR",G884:G884)</f>
        <v>0</v>
      </c>
      <c r="H883" s="167"/>
      <c r="I883" s="167">
        <f>SUM(I884:I884)</f>
        <v>0</v>
      </c>
      <c r="J883" s="167"/>
      <c r="K883" s="167">
        <f>SUM(K884:K884)</f>
        <v>0</v>
      </c>
      <c r="L883" s="167"/>
      <c r="M883" s="167">
        <f>SUM(M884:M884)</f>
        <v>0</v>
      </c>
      <c r="N883" s="167"/>
      <c r="O883" s="167">
        <f>SUM(O884:O884)</f>
        <v>0</v>
      </c>
      <c r="P883" s="167"/>
      <c r="Q883" s="167">
        <f>SUM(Q884:Q884)</f>
        <v>0</v>
      </c>
      <c r="R883" s="167"/>
      <c r="S883" s="167"/>
      <c r="T883" s="168"/>
      <c r="U883" s="162"/>
      <c r="V883" s="162">
        <f>SUM(V884:V884)</f>
        <v>0</v>
      </c>
      <c r="W883" s="162"/>
      <c r="AG883" t="s">
        <v>212</v>
      </c>
    </row>
    <row r="884" spans="1:60" outlineLevel="1" x14ac:dyDescent="0.2">
      <c r="A884" s="176">
        <v>284</v>
      </c>
      <c r="B884" s="177" t="s">
        <v>1268</v>
      </c>
      <c r="C884" s="185" t="s">
        <v>1269</v>
      </c>
      <c r="D884" s="178" t="s">
        <v>908</v>
      </c>
      <c r="E884" s="179">
        <v>72</v>
      </c>
      <c r="F884" s="180"/>
      <c r="G884" s="181">
        <f>ROUND(E884*F884,2)</f>
        <v>0</v>
      </c>
      <c r="H884" s="180"/>
      <c r="I884" s="181">
        <f>ROUND(E884*H884,2)</f>
        <v>0</v>
      </c>
      <c r="J884" s="180"/>
      <c r="K884" s="181">
        <f>ROUND(E884*J884,2)</f>
        <v>0</v>
      </c>
      <c r="L884" s="181">
        <v>21</v>
      </c>
      <c r="M884" s="181">
        <f>G884*(1+L884/100)</f>
        <v>0</v>
      </c>
      <c r="N884" s="181">
        <v>0</v>
      </c>
      <c r="O884" s="181">
        <f>ROUND(E884*N884,2)</f>
        <v>0</v>
      </c>
      <c r="P884" s="181">
        <v>0</v>
      </c>
      <c r="Q884" s="181">
        <f>ROUND(E884*P884,2)</f>
        <v>0</v>
      </c>
      <c r="R884" s="181"/>
      <c r="S884" s="181" t="s">
        <v>217</v>
      </c>
      <c r="T884" s="182" t="s">
        <v>218</v>
      </c>
      <c r="U884" s="160">
        <v>0</v>
      </c>
      <c r="V884" s="160">
        <f>ROUND(E884*U884,2)</f>
        <v>0</v>
      </c>
      <c r="W884" s="160"/>
      <c r="X884" s="150"/>
      <c r="Y884" s="150"/>
      <c r="Z884" s="150"/>
      <c r="AA884" s="150"/>
      <c r="AB884" s="150"/>
      <c r="AC884" s="150"/>
      <c r="AD884" s="150"/>
      <c r="AE884" s="150"/>
      <c r="AF884" s="150"/>
      <c r="AG884" s="150" t="s">
        <v>1102</v>
      </c>
      <c r="AH884" s="150"/>
      <c r="AI884" s="150"/>
      <c r="AJ884" s="150"/>
      <c r="AK884" s="150"/>
      <c r="AL884" s="150"/>
      <c r="AM884" s="150"/>
      <c r="AN884" s="150"/>
      <c r="AO884" s="150"/>
      <c r="AP884" s="150"/>
      <c r="AQ884" s="150"/>
      <c r="AR884" s="150"/>
      <c r="AS884" s="150"/>
      <c r="AT884" s="150"/>
      <c r="AU884" s="150"/>
      <c r="AV884" s="150"/>
      <c r="AW884" s="150"/>
      <c r="AX884" s="150"/>
      <c r="AY884" s="150"/>
      <c r="AZ884" s="150"/>
      <c r="BA884" s="150"/>
      <c r="BB884" s="150"/>
      <c r="BC884" s="150"/>
      <c r="BD884" s="150"/>
      <c r="BE884" s="150"/>
      <c r="BF884" s="150"/>
      <c r="BG884" s="150"/>
      <c r="BH884" s="150"/>
    </row>
    <row r="885" spans="1:60" x14ac:dyDescent="0.2">
      <c r="A885" s="163" t="s">
        <v>211</v>
      </c>
      <c r="B885" s="164" t="s">
        <v>131</v>
      </c>
      <c r="C885" s="184" t="s">
        <v>132</v>
      </c>
      <c r="D885" s="165"/>
      <c r="E885" s="166"/>
      <c r="F885" s="167"/>
      <c r="G885" s="167">
        <f>SUMIF(AG886:AG888,"&lt;&gt;NOR",G886:G888)</f>
        <v>0</v>
      </c>
      <c r="H885" s="167"/>
      <c r="I885" s="167">
        <f>SUM(I886:I888)</f>
        <v>0</v>
      </c>
      <c r="J885" s="167"/>
      <c r="K885" s="167">
        <f>SUM(K886:K888)</f>
        <v>0</v>
      </c>
      <c r="L885" s="167"/>
      <c r="M885" s="167">
        <f>SUM(M886:M888)</f>
        <v>0</v>
      </c>
      <c r="N885" s="167"/>
      <c r="O885" s="167">
        <f>SUM(O886:O888)</f>
        <v>0</v>
      </c>
      <c r="P885" s="167"/>
      <c r="Q885" s="167">
        <f>SUM(Q886:Q888)</f>
        <v>0</v>
      </c>
      <c r="R885" s="167"/>
      <c r="S885" s="167"/>
      <c r="T885" s="168"/>
      <c r="U885" s="162"/>
      <c r="V885" s="162">
        <f>SUM(V886:V888)</f>
        <v>0</v>
      </c>
      <c r="W885" s="162"/>
      <c r="AG885" t="s">
        <v>212</v>
      </c>
    </row>
    <row r="886" spans="1:60" ht="22.5" outlineLevel="1" x14ac:dyDescent="0.2">
      <c r="A886" s="176">
        <v>285</v>
      </c>
      <c r="B886" s="177" t="s">
        <v>1270</v>
      </c>
      <c r="C886" s="185" t="s">
        <v>1271</v>
      </c>
      <c r="D886" s="178" t="s">
        <v>250</v>
      </c>
      <c r="E886" s="179">
        <v>1</v>
      </c>
      <c r="F886" s="180"/>
      <c r="G886" s="181">
        <f>ROUND(E886*F886,2)</f>
        <v>0</v>
      </c>
      <c r="H886" s="180"/>
      <c r="I886" s="181">
        <f>ROUND(E886*H886,2)</f>
        <v>0</v>
      </c>
      <c r="J886" s="180"/>
      <c r="K886" s="181">
        <f>ROUND(E886*J886,2)</f>
        <v>0</v>
      </c>
      <c r="L886" s="181">
        <v>21</v>
      </c>
      <c r="M886" s="181">
        <f>G886*(1+L886/100)</f>
        <v>0</v>
      </c>
      <c r="N886" s="181">
        <v>0</v>
      </c>
      <c r="O886" s="181">
        <f>ROUND(E886*N886,2)</f>
        <v>0</v>
      </c>
      <c r="P886" s="181">
        <v>0</v>
      </c>
      <c r="Q886" s="181">
        <f>ROUND(E886*P886,2)</f>
        <v>0</v>
      </c>
      <c r="R886" s="181"/>
      <c r="S886" s="181" t="s">
        <v>217</v>
      </c>
      <c r="T886" s="182" t="s">
        <v>218</v>
      </c>
      <c r="U886" s="160">
        <v>0</v>
      </c>
      <c r="V886" s="160">
        <f>ROUND(E886*U886,2)</f>
        <v>0</v>
      </c>
      <c r="W886" s="160"/>
      <c r="X886" s="150"/>
      <c r="Y886" s="150"/>
      <c r="Z886" s="150"/>
      <c r="AA886" s="150"/>
      <c r="AB886" s="150"/>
      <c r="AC886" s="150"/>
      <c r="AD886" s="150"/>
      <c r="AE886" s="150"/>
      <c r="AF886" s="150"/>
      <c r="AG886" s="150" t="s">
        <v>1102</v>
      </c>
      <c r="AH886" s="150"/>
      <c r="AI886" s="150"/>
      <c r="AJ886" s="150"/>
      <c r="AK886" s="150"/>
      <c r="AL886" s="150"/>
      <c r="AM886" s="150"/>
      <c r="AN886" s="150"/>
      <c r="AO886" s="150"/>
      <c r="AP886" s="150"/>
      <c r="AQ886" s="150"/>
      <c r="AR886" s="150"/>
      <c r="AS886" s="150"/>
      <c r="AT886" s="150"/>
      <c r="AU886" s="150"/>
      <c r="AV886" s="150"/>
      <c r="AW886" s="150"/>
      <c r="AX886" s="150"/>
      <c r="AY886" s="150"/>
      <c r="AZ886" s="150"/>
      <c r="BA886" s="150"/>
      <c r="BB886" s="150"/>
      <c r="BC886" s="150"/>
      <c r="BD886" s="150"/>
      <c r="BE886" s="150"/>
      <c r="BF886" s="150"/>
      <c r="BG886" s="150"/>
      <c r="BH886" s="150"/>
    </row>
    <row r="887" spans="1:60" ht="22.5" outlineLevel="1" x14ac:dyDescent="0.2">
      <c r="A887" s="169">
        <v>286</v>
      </c>
      <c r="B887" s="170" t="s">
        <v>1272</v>
      </c>
      <c r="C887" s="186" t="s">
        <v>1273</v>
      </c>
      <c r="D887" s="171" t="s">
        <v>1263</v>
      </c>
      <c r="E887" s="172">
        <v>1</v>
      </c>
      <c r="F887" s="173"/>
      <c r="G887" s="174">
        <f>ROUND(E887*F887,2)</f>
        <v>0</v>
      </c>
      <c r="H887" s="173"/>
      <c r="I887" s="174">
        <f>ROUND(E887*H887,2)</f>
        <v>0</v>
      </c>
      <c r="J887" s="173"/>
      <c r="K887" s="174">
        <f>ROUND(E887*J887,2)</f>
        <v>0</v>
      </c>
      <c r="L887" s="174">
        <v>21</v>
      </c>
      <c r="M887" s="174">
        <f>G887*(1+L887/100)</f>
        <v>0</v>
      </c>
      <c r="N887" s="174">
        <v>0</v>
      </c>
      <c r="O887" s="174">
        <f>ROUND(E887*N887,2)</f>
        <v>0</v>
      </c>
      <c r="P887" s="174">
        <v>0</v>
      </c>
      <c r="Q887" s="174">
        <f>ROUND(E887*P887,2)</f>
        <v>0</v>
      </c>
      <c r="R887" s="174"/>
      <c r="S887" s="174" t="s">
        <v>240</v>
      </c>
      <c r="T887" s="175" t="s">
        <v>218</v>
      </c>
      <c r="U887" s="160">
        <v>0</v>
      </c>
      <c r="V887" s="160">
        <f>ROUND(E887*U887,2)</f>
        <v>0</v>
      </c>
      <c r="W887" s="160"/>
      <c r="X887" s="150"/>
      <c r="Y887" s="150"/>
      <c r="Z887" s="150"/>
      <c r="AA887" s="150"/>
      <c r="AB887" s="150"/>
      <c r="AC887" s="150"/>
      <c r="AD887" s="150"/>
      <c r="AE887" s="150"/>
      <c r="AF887" s="150"/>
      <c r="AG887" s="150" t="s">
        <v>279</v>
      </c>
      <c r="AH887" s="150"/>
      <c r="AI887" s="150"/>
      <c r="AJ887" s="150"/>
      <c r="AK887" s="150"/>
      <c r="AL887" s="150"/>
      <c r="AM887" s="150"/>
      <c r="AN887" s="150"/>
      <c r="AO887" s="150"/>
      <c r="AP887" s="150"/>
      <c r="AQ887" s="150"/>
      <c r="AR887" s="150"/>
      <c r="AS887" s="150"/>
      <c r="AT887" s="150"/>
      <c r="AU887" s="150"/>
      <c r="AV887" s="150"/>
      <c r="AW887" s="150"/>
      <c r="AX887" s="150"/>
      <c r="AY887" s="150"/>
      <c r="AZ887" s="150"/>
      <c r="BA887" s="150"/>
      <c r="BB887" s="150"/>
      <c r="BC887" s="150"/>
      <c r="BD887" s="150"/>
      <c r="BE887" s="150"/>
      <c r="BF887" s="150"/>
      <c r="BG887" s="150"/>
      <c r="BH887" s="150"/>
    </row>
    <row r="888" spans="1:60" outlineLevel="1" x14ac:dyDescent="0.2">
      <c r="A888" s="157">
        <v>287</v>
      </c>
      <c r="B888" s="158" t="s">
        <v>1274</v>
      </c>
      <c r="C888" s="206" t="s">
        <v>1275</v>
      </c>
      <c r="D888" s="159" t="s">
        <v>0</v>
      </c>
      <c r="E888" s="200"/>
      <c r="F888" s="161"/>
      <c r="G888" s="160">
        <f>ROUND(E888*F888,2)</f>
        <v>0</v>
      </c>
      <c r="H888" s="161"/>
      <c r="I888" s="160">
        <f>ROUND(E888*H888,2)</f>
        <v>0</v>
      </c>
      <c r="J888" s="161"/>
      <c r="K888" s="160">
        <f>ROUND(E888*J888,2)</f>
        <v>0</v>
      </c>
      <c r="L888" s="160">
        <v>21</v>
      </c>
      <c r="M888" s="160">
        <f>G888*(1+L888/100)</f>
        <v>0</v>
      </c>
      <c r="N888" s="160">
        <v>0</v>
      </c>
      <c r="O888" s="160">
        <f>ROUND(E888*N888,2)</f>
        <v>0</v>
      </c>
      <c r="P888" s="160">
        <v>0</v>
      </c>
      <c r="Q888" s="160">
        <f>ROUND(E888*P888,2)</f>
        <v>0</v>
      </c>
      <c r="R888" s="160"/>
      <c r="S888" s="160" t="s">
        <v>217</v>
      </c>
      <c r="T888" s="160" t="s">
        <v>292</v>
      </c>
      <c r="U888" s="160">
        <v>0</v>
      </c>
      <c r="V888" s="160">
        <f>ROUND(E888*U888,2)</f>
        <v>0</v>
      </c>
      <c r="W888" s="160"/>
      <c r="X888" s="150"/>
      <c r="Y888" s="150"/>
      <c r="Z888" s="150"/>
      <c r="AA888" s="150"/>
      <c r="AB888" s="150"/>
      <c r="AC888" s="150"/>
      <c r="AD888" s="150"/>
      <c r="AE888" s="150"/>
      <c r="AF888" s="150"/>
      <c r="AG888" s="150" t="s">
        <v>1161</v>
      </c>
      <c r="AH888" s="150"/>
      <c r="AI888" s="150"/>
      <c r="AJ888" s="150"/>
      <c r="AK888" s="150"/>
      <c r="AL888" s="150"/>
      <c r="AM888" s="150"/>
      <c r="AN888" s="150"/>
      <c r="AO888" s="150"/>
      <c r="AP888" s="150"/>
      <c r="AQ888" s="150"/>
      <c r="AR888" s="150"/>
      <c r="AS888" s="150"/>
      <c r="AT888" s="150"/>
      <c r="AU888" s="150"/>
      <c r="AV888" s="150"/>
      <c r="AW888" s="150"/>
      <c r="AX888" s="150"/>
      <c r="AY888" s="150"/>
      <c r="AZ888" s="150"/>
      <c r="BA888" s="150"/>
      <c r="BB888" s="150"/>
      <c r="BC888" s="150"/>
      <c r="BD888" s="150"/>
      <c r="BE888" s="150"/>
      <c r="BF888" s="150"/>
      <c r="BG888" s="150"/>
      <c r="BH888" s="150"/>
    </row>
    <row r="889" spans="1:60" x14ac:dyDescent="0.2">
      <c r="A889" s="163" t="s">
        <v>211</v>
      </c>
      <c r="B889" s="164" t="s">
        <v>133</v>
      </c>
      <c r="C889" s="184" t="s">
        <v>134</v>
      </c>
      <c r="D889" s="165"/>
      <c r="E889" s="166"/>
      <c r="F889" s="167"/>
      <c r="G889" s="167">
        <f>SUMIF(AG890:AG900,"&lt;&gt;NOR",G890:G900)</f>
        <v>0</v>
      </c>
      <c r="H889" s="167"/>
      <c r="I889" s="167">
        <f>SUM(I890:I900)</f>
        <v>0</v>
      </c>
      <c r="J889" s="167"/>
      <c r="K889" s="167">
        <f>SUM(K890:K900)</f>
        <v>0</v>
      </c>
      <c r="L889" s="167"/>
      <c r="M889" s="167">
        <f>SUM(M890:M900)</f>
        <v>0</v>
      </c>
      <c r="N889" s="167"/>
      <c r="O889" s="167">
        <f>SUM(O890:O900)</f>
        <v>0</v>
      </c>
      <c r="P889" s="167"/>
      <c r="Q889" s="167">
        <f>SUM(Q890:Q900)</f>
        <v>0</v>
      </c>
      <c r="R889" s="167"/>
      <c r="S889" s="167"/>
      <c r="T889" s="168"/>
      <c r="U889" s="162"/>
      <c r="V889" s="162">
        <f>SUM(V890:V900)</f>
        <v>0</v>
      </c>
      <c r="W889" s="162"/>
      <c r="AG889" t="s">
        <v>212</v>
      </c>
    </row>
    <row r="890" spans="1:60" ht="33.75" outlineLevel="1" x14ac:dyDescent="0.2">
      <c r="A890" s="176">
        <v>288</v>
      </c>
      <c r="B890" s="177" t="s">
        <v>1276</v>
      </c>
      <c r="C890" s="185" t="s">
        <v>1277</v>
      </c>
      <c r="D890" s="178" t="s">
        <v>298</v>
      </c>
      <c r="E890" s="179">
        <v>114</v>
      </c>
      <c r="F890" s="180"/>
      <c r="G890" s="181">
        <f t="shared" ref="G890:G900" si="28">ROUND(E890*F890,2)</f>
        <v>0</v>
      </c>
      <c r="H890" s="180"/>
      <c r="I890" s="181">
        <f t="shared" ref="I890:I900" si="29">ROUND(E890*H890,2)</f>
        <v>0</v>
      </c>
      <c r="J890" s="180"/>
      <c r="K890" s="181">
        <f t="shared" ref="K890:K900" si="30">ROUND(E890*J890,2)</f>
        <v>0</v>
      </c>
      <c r="L890" s="181">
        <v>21</v>
      </c>
      <c r="M890" s="181">
        <f t="shared" ref="M890:M900" si="31">G890*(1+L890/100)</f>
        <v>0</v>
      </c>
      <c r="N890" s="181">
        <v>0</v>
      </c>
      <c r="O890" s="181">
        <f t="shared" ref="O890:O900" si="32">ROUND(E890*N890,2)</f>
        <v>0</v>
      </c>
      <c r="P890" s="181">
        <v>0</v>
      </c>
      <c r="Q890" s="181">
        <f t="shared" ref="Q890:Q900" si="33">ROUND(E890*P890,2)</f>
        <v>0</v>
      </c>
      <c r="R890" s="181"/>
      <c r="S890" s="181" t="s">
        <v>217</v>
      </c>
      <c r="T890" s="182" t="s">
        <v>218</v>
      </c>
      <c r="U890" s="160">
        <v>0</v>
      </c>
      <c r="V890" s="160">
        <f t="shared" ref="V890:V900" si="34">ROUND(E890*U890,2)</f>
        <v>0</v>
      </c>
      <c r="W890" s="160"/>
      <c r="X890" s="150"/>
      <c r="Y890" s="150"/>
      <c r="Z890" s="150"/>
      <c r="AA890" s="150"/>
      <c r="AB890" s="150"/>
      <c r="AC890" s="150"/>
      <c r="AD890" s="150"/>
      <c r="AE890" s="150"/>
      <c r="AF890" s="150"/>
      <c r="AG890" s="150" t="s">
        <v>1102</v>
      </c>
      <c r="AH890" s="150"/>
      <c r="AI890" s="150"/>
      <c r="AJ890" s="150"/>
      <c r="AK890" s="150"/>
      <c r="AL890" s="150"/>
      <c r="AM890" s="150"/>
      <c r="AN890" s="150"/>
      <c r="AO890" s="150"/>
      <c r="AP890" s="150"/>
      <c r="AQ890" s="150"/>
      <c r="AR890" s="150"/>
      <c r="AS890" s="150"/>
      <c r="AT890" s="150"/>
      <c r="AU890" s="150"/>
      <c r="AV890" s="150"/>
      <c r="AW890" s="150"/>
      <c r="AX890" s="150"/>
      <c r="AY890" s="150"/>
      <c r="AZ890" s="150"/>
      <c r="BA890" s="150"/>
      <c r="BB890" s="150"/>
      <c r="BC890" s="150"/>
      <c r="BD890" s="150"/>
      <c r="BE890" s="150"/>
      <c r="BF890" s="150"/>
      <c r="BG890" s="150"/>
      <c r="BH890" s="150"/>
    </row>
    <row r="891" spans="1:60" ht="22.5" outlineLevel="1" x14ac:dyDescent="0.2">
      <c r="A891" s="176">
        <v>289</v>
      </c>
      <c r="B891" s="177" t="s">
        <v>1278</v>
      </c>
      <c r="C891" s="185" t="s">
        <v>1279</v>
      </c>
      <c r="D891" s="178" t="s">
        <v>291</v>
      </c>
      <c r="E891" s="179">
        <v>58</v>
      </c>
      <c r="F891" s="180"/>
      <c r="G891" s="181">
        <f t="shared" si="28"/>
        <v>0</v>
      </c>
      <c r="H891" s="180"/>
      <c r="I891" s="181">
        <f t="shared" si="29"/>
        <v>0</v>
      </c>
      <c r="J891" s="180"/>
      <c r="K891" s="181">
        <f t="shared" si="30"/>
        <v>0</v>
      </c>
      <c r="L891" s="181">
        <v>21</v>
      </c>
      <c r="M891" s="181">
        <f t="shared" si="31"/>
        <v>0</v>
      </c>
      <c r="N891" s="181">
        <v>0</v>
      </c>
      <c r="O891" s="181">
        <f t="shared" si="32"/>
        <v>0</v>
      </c>
      <c r="P891" s="181">
        <v>0</v>
      </c>
      <c r="Q891" s="181">
        <f t="shared" si="33"/>
        <v>0</v>
      </c>
      <c r="R891" s="181"/>
      <c r="S891" s="181" t="s">
        <v>217</v>
      </c>
      <c r="T891" s="182" t="s">
        <v>218</v>
      </c>
      <c r="U891" s="160">
        <v>0</v>
      </c>
      <c r="V891" s="160">
        <f t="shared" si="34"/>
        <v>0</v>
      </c>
      <c r="W891" s="160"/>
      <c r="X891" s="150"/>
      <c r="Y891" s="150"/>
      <c r="Z891" s="150"/>
      <c r="AA891" s="150"/>
      <c r="AB891" s="150"/>
      <c r="AC891" s="150"/>
      <c r="AD891" s="150"/>
      <c r="AE891" s="150"/>
      <c r="AF891" s="150"/>
      <c r="AG891" s="150" t="s">
        <v>1102</v>
      </c>
      <c r="AH891" s="150"/>
      <c r="AI891" s="150"/>
      <c r="AJ891" s="150"/>
      <c r="AK891" s="150"/>
      <c r="AL891" s="150"/>
      <c r="AM891" s="150"/>
      <c r="AN891" s="150"/>
      <c r="AO891" s="150"/>
      <c r="AP891" s="150"/>
      <c r="AQ891" s="150"/>
      <c r="AR891" s="150"/>
      <c r="AS891" s="150"/>
      <c r="AT891" s="150"/>
      <c r="AU891" s="150"/>
      <c r="AV891" s="150"/>
      <c r="AW891" s="150"/>
      <c r="AX891" s="150"/>
      <c r="AY891" s="150"/>
      <c r="AZ891" s="150"/>
      <c r="BA891" s="150"/>
      <c r="BB891" s="150"/>
      <c r="BC891" s="150"/>
      <c r="BD891" s="150"/>
      <c r="BE891" s="150"/>
      <c r="BF891" s="150"/>
      <c r="BG891" s="150"/>
      <c r="BH891" s="150"/>
    </row>
    <row r="892" spans="1:60" ht="45" outlineLevel="1" x14ac:dyDescent="0.2">
      <c r="A892" s="176">
        <v>290</v>
      </c>
      <c r="B892" s="177" t="s">
        <v>1280</v>
      </c>
      <c r="C892" s="185" t="s">
        <v>1281</v>
      </c>
      <c r="D892" s="178" t="s">
        <v>291</v>
      </c>
      <c r="E892" s="179">
        <v>298</v>
      </c>
      <c r="F892" s="180"/>
      <c r="G892" s="181">
        <f t="shared" si="28"/>
        <v>0</v>
      </c>
      <c r="H892" s="180"/>
      <c r="I892" s="181">
        <f t="shared" si="29"/>
        <v>0</v>
      </c>
      <c r="J892" s="180"/>
      <c r="K892" s="181">
        <f t="shared" si="30"/>
        <v>0</v>
      </c>
      <c r="L892" s="181">
        <v>21</v>
      </c>
      <c r="M892" s="181">
        <f t="shared" si="31"/>
        <v>0</v>
      </c>
      <c r="N892" s="181">
        <v>0</v>
      </c>
      <c r="O892" s="181">
        <f t="shared" si="32"/>
        <v>0</v>
      </c>
      <c r="P892" s="181">
        <v>0</v>
      </c>
      <c r="Q892" s="181">
        <f t="shared" si="33"/>
        <v>0</v>
      </c>
      <c r="R892" s="181"/>
      <c r="S892" s="181" t="s">
        <v>217</v>
      </c>
      <c r="T892" s="182" t="s">
        <v>218</v>
      </c>
      <c r="U892" s="160">
        <v>0</v>
      </c>
      <c r="V892" s="160">
        <f t="shared" si="34"/>
        <v>0</v>
      </c>
      <c r="W892" s="160"/>
      <c r="X892" s="150"/>
      <c r="Y892" s="150"/>
      <c r="Z892" s="150"/>
      <c r="AA892" s="150"/>
      <c r="AB892" s="150"/>
      <c r="AC892" s="150"/>
      <c r="AD892" s="150"/>
      <c r="AE892" s="150"/>
      <c r="AF892" s="150"/>
      <c r="AG892" s="150" t="s">
        <v>1102</v>
      </c>
      <c r="AH892" s="150"/>
      <c r="AI892" s="150"/>
      <c r="AJ892" s="150"/>
      <c r="AK892" s="150"/>
      <c r="AL892" s="150"/>
      <c r="AM892" s="150"/>
      <c r="AN892" s="150"/>
      <c r="AO892" s="150"/>
      <c r="AP892" s="150"/>
      <c r="AQ892" s="150"/>
      <c r="AR892" s="150"/>
      <c r="AS892" s="150"/>
      <c r="AT892" s="150"/>
      <c r="AU892" s="150"/>
      <c r="AV892" s="150"/>
      <c r="AW892" s="150"/>
      <c r="AX892" s="150"/>
      <c r="AY892" s="150"/>
      <c r="AZ892" s="150"/>
      <c r="BA892" s="150"/>
      <c r="BB892" s="150"/>
      <c r="BC892" s="150"/>
      <c r="BD892" s="150"/>
      <c r="BE892" s="150"/>
      <c r="BF892" s="150"/>
      <c r="BG892" s="150"/>
      <c r="BH892" s="150"/>
    </row>
    <row r="893" spans="1:60" ht="45" outlineLevel="1" x14ac:dyDescent="0.2">
      <c r="A893" s="176">
        <v>291</v>
      </c>
      <c r="B893" s="177" t="s">
        <v>1282</v>
      </c>
      <c r="C893" s="185" t="s">
        <v>1283</v>
      </c>
      <c r="D893" s="178" t="s">
        <v>291</v>
      </c>
      <c r="E893" s="179">
        <v>112</v>
      </c>
      <c r="F893" s="180"/>
      <c r="G893" s="181">
        <f t="shared" si="28"/>
        <v>0</v>
      </c>
      <c r="H893" s="180"/>
      <c r="I893" s="181">
        <f t="shared" si="29"/>
        <v>0</v>
      </c>
      <c r="J893" s="180"/>
      <c r="K893" s="181">
        <f t="shared" si="30"/>
        <v>0</v>
      </c>
      <c r="L893" s="181">
        <v>21</v>
      </c>
      <c r="M893" s="181">
        <f t="shared" si="31"/>
        <v>0</v>
      </c>
      <c r="N893" s="181">
        <v>0</v>
      </c>
      <c r="O893" s="181">
        <f t="shared" si="32"/>
        <v>0</v>
      </c>
      <c r="P893" s="181">
        <v>0</v>
      </c>
      <c r="Q893" s="181">
        <f t="shared" si="33"/>
        <v>0</v>
      </c>
      <c r="R893" s="181"/>
      <c r="S893" s="181" t="s">
        <v>217</v>
      </c>
      <c r="T893" s="182" t="s">
        <v>218</v>
      </c>
      <c r="U893" s="160">
        <v>0</v>
      </c>
      <c r="V893" s="160">
        <f t="shared" si="34"/>
        <v>0</v>
      </c>
      <c r="W893" s="160"/>
      <c r="X893" s="150"/>
      <c r="Y893" s="150"/>
      <c r="Z893" s="150"/>
      <c r="AA893" s="150"/>
      <c r="AB893" s="150"/>
      <c r="AC893" s="150"/>
      <c r="AD893" s="150"/>
      <c r="AE893" s="150"/>
      <c r="AF893" s="150"/>
      <c r="AG893" s="150" t="s">
        <v>1102</v>
      </c>
      <c r="AH893" s="150"/>
      <c r="AI893" s="150"/>
      <c r="AJ893" s="150"/>
      <c r="AK893" s="150"/>
      <c r="AL893" s="150"/>
      <c r="AM893" s="150"/>
      <c r="AN893" s="150"/>
      <c r="AO893" s="150"/>
      <c r="AP893" s="150"/>
      <c r="AQ893" s="150"/>
      <c r="AR893" s="150"/>
      <c r="AS893" s="150"/>
      <c r="AT893" s="150"/>
      <c r="AU893" s="150"/>
      <c r="AV893" s="150"/>
      <c r="AW893" s="150"/>
      <c r="AX893" s="150"/>
      <c r="AY893" s="150"/>
      <c r="AZ893" s="150"/>
      <c r="BA893" s="150"/>
      <c r="BB893" s="150"/>
      <c r="BC893" s="150"/>
      <c r="BD893" s="150"/>
      <c r="BE893" s="150"/>
      <c r="BF893" s="150"/>
      <c r="BG893" s="150"/>
      <c r="BH893" s="150"/>
    </row>
    <row r="894" spans="1:60" ht="45" outlineLevel="1" x14ac:dyDescent="0.2">
      <c r="A894" s="176">
        <v>292</v>
      </c>
      <c r="B894" s="177" t="s">
        <v>1284</v>
      </c>
      <c r="C894" s="185" t="s">
        <v>1285</v>
      </c>
      <c r="D894" s="178" t="s">
        <v>291</v>
      </c>
      <c r="E894" s="179">
        <v>71</v>
      </c>
      <c r="F894" s="180"/>
      <c r="G894" s="181">
        <f t="shared" si="28"/>
        <v>0</v>
      </c>
      <c r="H894" s="180"/>
      <c r="I894" s="181">
        <f t="shared" si="29"/>
        <v>0</v>
      </c>
      <c r="J894" s="180"/>
      <c r="K894" s="181">
        <f t="shared" si="30"/>
        <v>0</v>
      </c>
      <c r="L894" s="181">
        <v>21</v>
      </c>
      <c r="M894" s="181">
        <f t="shared" si="31"/>
        <v>0</v>
      </c>
      <c r="N894" s="181">
        <v>0</v>
      </c>
      <c r="O894" s="181">
        <f t="shared" si="32"/>
        <v>0</v>
      </c>
      <c r="P894" s="181">
        <v>0</v>
      </c>
      <c r="Q894" s="181">
        <f t="shared" si="33"/>
        <v>0</v>
      </c>
      <c r="R894" s="181"/>
      <c r="S894" s="181" t="s">
        <v>217</v>
      </c>
      <c r="T894" s="182" t="s">
        <v>218</v>
      </c>
      <c r="U894" s="160">
        <v>0</v>
      </c>
      <c r="V894" s="160">
        <f t="shared" si="34"/>
        <v>0</v>
      </c>
      <c r="W894" s="160"/>
      <c r="X894" s="150"/>
      <c r="Y894" s="150"/>
      <c r="Z894" s="150"/>
      <c r="AA894" s="150"/>
      <c r="AB894" s="150"/>
      <c r="AC894" s="150"/>
      <c r="AD894" s="150"/>
      <c r="AE894" s="150"/>
      <c r="AF894" s="150"/>
      <c r="AG894" s="150" t="s">
        <v>1102</v>
      </c>
      <c r="AH894" s="150"/>
      <c r="AI894" s="150"/>
      <c r="AJ894" s="150"/>
      <c r="AK894" s="150"/>
      <c r="AL894" s="150"/>
      <c r="AM894" s="150"/>
      <c r="AN894" s="150"/>
      <c r="AO894" s="150"/>
      <c r="AP894" s="150"/>
      <c r="AQ894" s="150"/>
      <c r="AR894" s="150"/>
      <c r="AS894" s="150"/>
      <c r="AT894" s="150"/>
      <c r="AU894" s="150"/>
      <c r="AV894" s="150"/>
      <c r="AW894" s="150"/>
      <c r="AX894" s="150"/>
      <c r="AY894" s="150"/>
      <c r="AZ894" s="150"/>
      <c r="BA894" s="150"/>
      <c r="BB894" s="150"/>
      <c r="BC894" s="150"/>
      <c r="BD894" s="150"/>
      <c r="BE894" s="150"/>
      <c r="BF894" s="150"/>
      <c r="BG894" s="150"/>
      <c r="BH894" s="150"/>
    </row>
    <row r="895" spans="1:60" ht="45" outlineLevel="1" x14ac:dyDescent="0.2">
      <c r="A895" s="176">
        <v>293</v>
      </c>
      <c r="B895" s="177" t="s">
        <v>1286</v>
      </c>
      <c r="C895" s="185" t="s">
        <v>1287</v>
      </c>
      <c r="D895" s="178" t="s">
        <v>291</v>
      </c>
      <c r="E895" s="179">
        <v>46</v>
      </c>
      <c r="F895" s="180"/>
      <c r="G895" s="181">
        <f t="shared" si="28"/>
        <v>0</v>
      </c>
      <c r="H895" s="180"/>
      <c r="I895" s="181">
        <f t="shared" si="29"/>
        <v>0</v>
      </c>
      <c r="J895" s="180"/>
      <c r="K895" s="181">
        <f t="shared" si="30"/>
        <v>0</v>
      </c>
      <c r="L895" s="181">
        <v>21</v>
      </c>
      <c r="M895" s="181">
        <f t="shared" si="31"/>
        <v>0</v>
      </c>
      <c r="N895" s="181">
        <v>0</v>
      </c>
      <c r="O895" s="181">
        <f t="shared" si="32"/>
        <v>0</v>
      </c>
      <c r="P895" s="181">
        <v>0</v>
      </c>
      <c r="Q895" s="181">
        <f t="shared" si="33"/>
        <v>0</v>
      </c>
      <c r="R895" s="181"/>
      <c r="S895" s="181" t="s">
        <v>217</v>
      </c>
      <c r="T895" s="182" t="s">
        <v>218</v>
      </c>
      <c r="U895" s="160">
        <v>0</v>
      </c>
      <c r="V895" s="160">
        <f t="shared" si="34"/>
        <v>0</v>
      </c>
      <c r="W895" s="160"/>
      <c r="X895" s="150"/>
      <c r="Y895" s="150"/>
      <c r="Z895" s="150"/>
      <c r="AA895" s="150"/>
      <c r="AB895" s="150"/>
      <c r="AC895" s="150"/>
      <c r="AD895" s="150"/>
      <c r="AE895" s="150"/>
      <c r="AF895" s="150"/>
      <c r="AG895" s="150" t="s">
        <v>1102</v>
      </c>
      <c r="AH895" s="150"/>
      <c r="AI895" s="150"/>
      <c r="AJ895" s="150"/>
      <c r="AK895" s="150"/>
      <c r="AL895" s="150"/>
      <c r="AM895" s="150"/>
      <c r="AN895" s="150"/>
      <c r="AO895" s="150"/>
      <c r="AP895" s="150"/>
      <c r="AQ895" s="150"/>
      <c r="AR895" s="150"/>
      <c r="AS895" s="150"/>
      <c r="AT895" s="150"/>
      <c r="AU895" s="150"/>
      <c r="AV895" s="150"/>
      <c r="AW895" s="150"/>
      <c r="AX895" s="150"/>
      <c r="AY895" s="150"/>
      <c r="AZ895" s="150"/>
      <c r="BA895" s="150"/>
      <c r="BB895" s="150"/>
      <c r="BC895" s="150"/>
      <c r="BD895" s="150"/>
      <c r="BE895" s="150"/>
      <c r="BF895" s="150"/>
      <c r="BG895" s="150"/>
      <c r="BH895" s="150"/>
    </row>
    <row r="896" spans="1:60" ht="45" outlineLevel="1" x14ac:dyDescent="0.2">
      <c r="A896" s="176">
        <v>294</v>
      </c>
      <c r="B896" s="177" t="s">
        <v>1288</v>
      </c>
      <c r="C896" s="185" t="s">
        <v>1289</v>
      </c>
      <c r="D896" s="178" t="s">
        <v>291</v>
      </c>
      <c r="E896" s="179">
        <v>16</v>
      </c>
      <c r="F896" s="180"/>
      <c r="G896" s="181">
        <f t="shared" si="28"/>
        <v>0</v>
      </c>
      <c r="H896" s="180"/>
      <c r="I896" s="181">
        <f t="shared" si="29"/>
        <v>0</v>
      </c>
      <c r="J896" s="180"/>
      <c r="K896" s="181">
        <f t="shared" si="30"/>
        <v>0</v>
      </c>
      <c r="L896" s="181">
        <v>21</v>
      </c>
      <c r="M896" s="181">
        <f t="shared" si="31"/>
        <v>0</v>
      </c>
      <c r="N896" s="181">
        <v>0</v>
      </c>
      <c r="O896" s="181">
        <f t="shared" si="32"/>
        <v>0</v>
      </c>
      <c r="P896" s="181">
        <v>0</v>
      </c>
      <c r="Q896" s="181">
        <f t="shared" si="33"/>
        <v>0</v>
      </c>
      <c r="R896" s="181"/>
      <c r="S896" s="181" t="s">
        <v>217</v>
      </c>
      <c r="T896" s="182" t="s">
        <v>218</v>
      </c>
      <c r="U896" s="160">
        <v>0</v>
      </c>
      <c r="V896" s="160">
        <f t="shared" si="34"/>
        <v>0</v>
      </c>
      <c r="W896" s="160"/>
      <c r="X896" s="150"/>
      <c r="Y896" s="150"/>
      <c r="Z896" s="150"/>
      <c r="AA896" s="150"/>
      <c r="AB896" s="150"/>
      <c r="AC896" s="150"/>
      <c r="AD896" s="150"/>
      <c r="AE896" s="150"/>
      <c r="AF896" s="150"/>
      <c r="AG896" s="150" t="s">
        <v>1102</v>
      </c>
      <c r="AH896" s="150"/>
      <c r="AI896" s="150"/>
      <c r="AJ896" s="150"/>
      <c r="AK896" s="150"/>
      <c r="AL896" s="150"/>
      <c r="AM896" s="150"/>
      <c r="AN896" s="150"/>
      <c r="AO896" s="150"/>
      <c r="AP896" s="150"/>
      <c r="AQ896" s="150"/>
      <c r="AR896" s="150"/>
      <c r="AS896" s="150"/>
      <c r="AT896" s="150"/>
      <c r="AU896" s="150"/>
      <c r="AV896" s="150"/>
      <c r="AW896" s="150"/>
      <c r="AX896" s="150"/>
      <c r="AY896" s="150"/>
      <c r="AZ896" s="150"/>
      <c r="BA896" s="150"/>
      <c r="BB896" s="150"/>
      <c r="BC896" s="150"/>
      <c r="BD896" s="150"/>
      <c r="BE896" s="150"/>
      <c r="BF896" s="150"/>
      <c r="BG896" s="150"/>
      <c r="BH896" s="150"/>
    </row>
    <row r="897" spans="1:60" ht="22.5" outlineLevel="1" x14ac:dyDescent="0.2">
      <c r="A897" s="176">
        <v>295</v>
      </c>
      <c r="B897" s="177" t="s">
        <v>1290</v>
      </c>
      <c r="C897" s="185" t="s">
        <v>1291</v>
      </c>
      <c r="D897" s="178" t="s">
        <v>291</v>
      </c>
      <c r="E897" s="179">
        <v>588</v>
      </c>
      <c r="F897" s="180"/>
      <c r="G897" s="181">
        <f t="shared" si="28"/>
        <v>0</v>
      </c>
      <c r="H897" s="180"/>
      <c r="I897" s="181">
        <f t="shared" si="29"/>
        <v>0</v>
      </c>
      <c r="J897" s="180"/>
      <c r="K897" s="181">
        <f t="shared" si="30"/>
        <v>0</v>
      </c>
      <c r="L897" s="181">
        <v>21</v>
      </c>
      <c r="M897" s="181">
        <f t="shared" si="31"/>
        <v>0</v>
      </c>
      <c r="N897" s="181">
        <v>0</v>
      </c>
      <c r="O897" s="181">
        <f t="shared" si="32"/>
        <v>0</v>
      </c>
      <c r="P897" s="181">
        <v>0</v>
      </c>
      <c r="Q897" s="181">
        <f t="shared" si="33"/>
        <v>0</v>
      </c>
      <c r="R897" s="181"/>
      <c r="S897" s="181" t="s">
        <v>217</v>
      </c>
      <c r="T897" s="182" t="s">
        <v>218</v>
      </c>
      <c r="U897" s="160">
        <v>0</v>
      </c>
      <c r="V897" s="160">
        <f t="shared" si="34"/>
        <v>0</v>
      </c>
      <c r="W897" s="160"/>
      <c r="X897" s="150"/>
      <c r="Y897" s="150"/>
      <c r="Z897" s="150"/>
      <c r="AA897" s="150"/>
      <c r="AB897" s="150"/>
      <c r="AC897" s="150"/>
      <c r="AD897" s="150"/>
      <c r="AE897" s="150"/>
      <c r="AF897" s="150"/>
      <c r="AG897" s="150" t="s">
        <v>1102</v>
      </c>
      <c r="AH897" s="150"/>
      <c r="AI897" s="150"/>
      <c r="AJ897" s="150"/>
      <c r="AK897" s="150"/>
      <c r="AL897" s="150"/>
      <c r="AM897" s="150"/>
      <c r="AN897" s="150"/>
      <c r="AO897" s="150"/>
      <c r="AP897" s="150"/>
      <c r="AQ897" s="150"/>
      <c r="AR897" s="150"/>
      <c r="AS897" s="150"/>
      <c r="AT897" s="150"/>
      <c r="AU897" s="150"/>
      <c r="AV897" s="150"/>
      <c r="AW897" s="150"/>
      <c r="AX897" s="150"/>
      <c r="AY897" s="150"/>
      <c r="AZ897" s="150"/>
      <c r="BA897" s="150"/>
      <c r="BB897" s="150"/>
      <c r="BC897" s="150"/>
      <c r="BD897" s="150"/>
      <c r="BE897" s="150"/>
      <c r="BF897" s="150"/>
      <c r="BG897" s="150"/>
      <c r="BH897" s="150"/>
    </row>
    <row r="898" spans="1:60" ht="22.5" outlineLevel="1" x14ac:dyDescent="0.2">
      <c r="A898" s="176">
        <v>296</v>
      </c>
      <c r="B898" s="177" t="s">
        <v>1292</v>
      </c>
      <c r="C898" s="185" t="s">
        <v>1293</v>
      </c>
      <c r="D898" s="178" t="s">
        <v>291</v>
      </c>
      <c r="E898" s="179">
        <v>58</v>
      </c>
      <c r="F898" s="180"/>
      <c r="G898" s="181">
        <f t="shared" si="28"/>
        <v>0</v>
      </c>
      <c r="H898" s="180"/>
      <c r="I898" s="181">
        <f t="shared" si="29"/>
        <v>0</v>
      </c>
      <c r="J898" s="180"/>
      <c r="K898" s="181">
        <f t="shared" si="30"/>
        <v>0</v>
      </c>
      <c r="L898" s="181">
        <v>21</v>
      </c>
      <c r="M898" s="181">
        <f t="shared" si="31"/>
        <v>0</v>
      </c>
      <c r="N898" s="181">
        <v>0</v>
      </c>
      <c r="O898" s="181">
        <f t="shared" si="32"/>
        <v>0</v>
      </c>
      <c r="P898" s="181">
        <v>0</v>
      </c>
      <c r="Q898" s="181">
        <f t="shared" si="33"/>
        <v>0</v>
      </c>
      <c r="R898" s="181"/>
      <c r="S898" s="181" t="s">
        <v>217</v>
      </c>
      <c r="T898" s="182" t="s">
        <v>218</v>
      </c>
      <c r="U898" s="160">
        <v>0</v>
      </c>
      <c r="V898" s="160">
        <f t="shared" si="34"/>
        <v>0</v>
      </c>
      <c r="W898" s="160"/>
      <c r="X898" s="150"/>
      <c r="Y898" s="150"/>
      <c r="Z898" s="150"/>
      <c r="AA898" s="150"/>
      <c r="AB898" s="150"/>
      <c r="AC898" s="150"/>
      <c r="AD898" s="150"/>
      <c r="AE898" s="150"/>
      <c r="AF898" s="150"/>
      <c r="AG898" s="150" t="s">
        <v>1102</v>
      </c>
      <c r="AH898" s="150"/>
      <c r="AI898" s="150"/>
      <c r="AJ898" s="150"/>
      <c r="AK898" s="150"/>
      <c r="AL898" s="150"/>
      <c r="AM898" s="150"/>
      <c r="AN898" s="150"/>
      <c r="AO898" s="150"/>
      <c r="AP898" s="150"/>
      <c r="AQ898" s="150"/>
      <c r="AR898" s="150"/>
      <c r="AS898" s="150"/>
      <c r="AT898" s="150"/>
      <c r="AU898" s="150"/>
      <c r="AV898" s="150"/>
      <c r="AW898" s="150"/>
      <c r="AX898" s="150"/>
      <c r="AY898" s="150"/>
      <c r="AZ898" s="150"/>
      <c r="BA898" s="150"/>
      <c r="BB898" s="150"/>
      <c r="BC898" s="150"/>
      <c r="BD898" s="150"/>
      <c r="BE898" s="150"/>
      <c r="BF898" s="150"/>
      <c r="BG898" s="150"/>
      <c r="BH898" s="150"/>
    </row>
    <row r="899" spans="1:60" outlineLevel="1" x14ac:dyDescent="0.2">
      <c r="A899" s="169">
        <v>297</v>
      </c>
      <c r="B899" s="170" t="s">
        <v>1294</v>
      </c>
      <c r="C899" s="186" t="s">
        <v>1295</v>
      </c>
      <c r="D899" s="171" t="s">
        <v>291</v>
      </c>
      <c r="E899" s="172">
        <v>45</v>
      </c>
      <c r="F899" s="173"/>
      <c r="G899" s="174">
        <f t="shared" si="28"/>
        <v>0</v>
      </c>
      <c r="H899" s="173"/>
      <c r="I899" s="174">
        <f t="shared" si="29"/>
        <v>0</v>
      </c>
      <c r="J899" s="173"/>
      <c r="K899" s="174">
        <f t="shared" si="30"/>
        <v>0</v>
      </c>
      <c r="L899" s="174">
        <v>21</v>
      </c>
      <c r="M899" s="174">
        <f t="shared" si="31"/>
        <v>0</v>
      </c>
      <c r="N899" s="174">
        <v>0</v>
      </c>
      <c r="O899" s="174">
        <f t="shared" si="32"/>
        <v>0</v>
      </c>
      <c r="P899" s="174">
        <v>0</v>
      </c>
      <c r="Q899" s="174">
        <f t="shared" si="33"/>
        <v>0</v>
      </c>
      <c r="R899" s="174"/>
      <c r="S899" s="174" t="s">
        <v>240</v>
      </c>
      <c r="T899" s="175" t="s">
        <v>218</v>
      </c>
      <c r="U899" s="160">
        <v>0</v>
      </c>
      <c r="V899" s="160">
        <f t="shared" si="34"/>
        <v>0</v>
      </c>
      <c r="W899" s="160"/>
      <c r="X899" s="150"/>
      <c r="Y899" s="150"/>
      <c r="Z899" s="150"/>
      <c r="AA899" s="150"/>
      <c r="AB899" s="150"/>
      <c r="AC899" s="150"/>
      <c r="AD899" s="150"/>
      <c r="AE899" s="150"/>
      <c r="AF899" s="150"/>
      <c r="AG899" s="150" t="s">
        <v>1102</v>
      </c>
      <c r="AH899" s="150"/>
      <c r="AI899" s="150"/>
      <c r="AJ899" s="150"/>
      <c r="AK899" s="150"/>
      <c r="AL899" s="150"/>
      <c r="AM899" s="150"/>
      <c r="AN899" s="150"/>
      <c r="AO899" s="150"/>
      <c r="AP899" s="150"/>
      <c r="AQ899" s="150"/>
      <c r="AR899" s="150"/>
      <c r="AS899" s="150"/>
      <c r="AT899" s="150"/>
      <c r="AU899" s="150"/>
      <c r="AV899" s="150"/>
      <c r="AW899" s="150"/>
      <c r="AX899" s="150"/>
      <c r="AY899" s="150"/>
      <c r="AZ899" s="150"/>
      <c r="BA899" s="150"/>
      <c r="BB899" s="150"/>
      <c r="BC899" s="150"/>
      <c r="BD899" s="150"/>
      <c r="BE899" s="150"/>
      <c r="BF899" s="150"/>
      <c r="BG899" s="150"/>
      <c r="BH899" s="150"/>
    </row>
    <row r="900" spans="1:60" outlineLevel="1" x14ac:dyDescent="0.2">
      <c r="A900" s="157">
        <v>298</v>
      </c>
      <c r="B900" s="158" t="s">
        <v>1296</v>
      </c>
      <c r="C900" s="206" t="s">
        <v>1297</v>
      </c>
      <c r="D900" s="159" t="s">
        <v>0</v>
      </c>
      <c r="E900" s="200"/>
      <c r="F900" s="161"/>
      <c r="G900" s="160">
        <f t="shared" si="28"/>
        <v>0</v>
      </c>
      <c r="H900" s="161"/>
      <c r="I900" s="160">
        <f t="shared" si="29"/>
        <v>0</v>
      </c>
      <c r="J900" s="161"/>
      <c r="K900" s="160">
        <f t="shared" si="30"/>
        <v>0</v>
      </c>
      <c r="L900" s="160">
        <v>21</v>
      </c>
      <c r="M900" s="160">
        <f t="shared" si="31"/>
        <v>0</v>
      </c>
      <c r="N900" s="160">
        <v>0</v>
      </c>
      <c r="O900" s="160">
        <f t="shared" si="32"/>
        <v>0</v>
      </c>
      <c r="P900" s="160">
        <v>0</v>
      </c>
      <c r="Q900" s="160">
        <f t="shared" si="33"/>
        <v>0</v>
      </c>
      <c r="R900" s="160"/>
      <c r="S900" s="160" t="s">
        <v>217</v>
      </c>
      <c r="T900" s="160" t="s">
        <v>292</v>
      </c>
      <c r="U900" s="160">
        <v>0</v>
      </c>
      <c r="V900" s="160">
        <f t="shared" si="34"/>
        <v>0</v>
      </c>
      <c r="W900" s="160"/>
      <c r="X900" s="150"/>
      <c r="Y900" s="150"/>
      <c r="Z900" s="150"/>
      <c r="AA900" s="150"/>
      <c r="AB900" s="150"/>
      <c r="AC900" s="150"/>
      <c r="AD900" s="150"/>
      <c r="AE900" s="150"/>
      <c r="AF900" s="150"/>
      <c r="AG900" s="150" t="s">
        <v>1161</v>
      </c>
      <c r="AH900" s="150"/>
      <c r="AI900" s="150"/>
      <c r="AJ900" s="150"/>
      <c r="AK900" s="150"/>
      <c r="AL900" s="150"/>
      <c r="AM900" s="150"/>
      <c r="AN900" s="150"/>
      <c r="AO900" s="150"/>
      <c r="AP900" s="150"/>
      <c r="AQ900" s="150"/>
      <c r="AR900" s="150"/>
      <c r="AS900" s="150"/>
      <c r="AT900" s="150"/>
      <c r="AU900" s="150"/>
      <c r="AV900" s="150"/>
      <c r="AW900" s="150"/>
      <c r="AX900" s="150"/>
      <c r="AY900" s="150"/>
      <c r="AZ900" s="150"/>
      <c r="BA900" s="150"/>
      <c r="BB900" s="150"/>
      <c r="BC900" s="150"/>
      <c r="BD900" s="150"/>
      <c r="BE900" s="150"/>
      <c r="BF900" s="150"/>
      <c r="BG900" s="150"/>
      <c r="BH900" s="150"/>
    </row>
    <row r="901" spans="1:60" x14ac:dyDescent="0.2">
      <c r="A901" s="163" t="s">
        <v>211</v>
      </c>
      <c r="B901" s="164" t="s">
        <v>135</v>
      </c>
      <c r="C901" s="184" t="s">
        <v>136</v>
      </c>
      <c r="D901" s="165"/>
      <c r="E901" s="166"/>
      <c r="F901" s="167"/>
      <c r="G901" s="167">
        <f>SUMIF(AG902:AG911,"&lt;&gt;NOR",G902:G911)</f>
        <v>0</v>
      </c>
      <c r="H901" s="167"/>
      <c r="I901" s="167">
        <f>SUM(I902:I911)</f>
        <v>0</v>
      </c>
      <c r="J901" s="167"/>
      <c r="K901" s="167">
        <f>SUM(K902:K911)</f>
        <v>0</v>
      </c>
      <c r="L901" s="167"/>
      <c r="M901" s="167">
        <f>SUM(M902:M911)</f>
        <v>0</v>
      </c>
      <c r="N901" s="167"/>
      <c r="O901" s="167">
        <f>SUM(O902:O911)</f>
        <v>0</v>
      </c>
      <c r="P901" s="167"/>
      <c r="Q901" s="167">
        <f>SUM(Q902:Q911)</f>
        <v>0</v>
      </c>
      <c r="R901" s="167"/>
      <c r="S901" s="167"/>
      <c r="T901" s="168"/>
      <c r="U901" s="162"/>
      <c r="V901" s="162">
        <f>SUM(V902:V911)</f>
        <v>0</v>
      </c>
      <c r="W901" s="162"/>
      <c r="AG901" t="s">
        <v>212</v>
      </c>
    </row>
    <row r="902" spans="1:60" ht="33.75" outlineLevel="1" x14ac:dyDescent="0.2">
      <c r="A902" s="176">
        <v>299</v>
      </c>
      <c r="B902" s="177" t="s">
        <v>1298</v>
      </c>
      <c r="C902" s="185" t="s">
        <v>1299</v>
      </c>
      <c r="D902" s="178" t="s">
        <v>298</v>
      </c>
      <c r="E902" s="179">
        <v>2</v>
      </c>
      <c r="F902" s="180"/>
      <c r="G902" s="181">
        <f t="shared" ref="G902:G911" si="35">ROUND(E902*F902,2)</f>
        <v>0</v>
      </c>
      <c r="H902" s="180"/>
      <c r="I902" s="181">
        <f t="shared" ref="I902:I911" si="36">ROUND(E902*H902,2)</f>
        <v>0</v>
      </c>
      <c r="J902" s="180"/>
      <c r="K902" s="181">
        <f t="shared" ref="K902:K911" si="37">ROUND(E902*J902,2)</f>
        <v>0</v>
      </c>
      <c r="L902" s="181">
        <v>21</v>
      </c>
      <c r="M902" s="181">
        <f t="shared" ref="M902:M911" si="38">G902*(1+L902/100)</f>
        <v>0</v>
      </c>
      <c r="N902" s="181">
        <v>0</v>
      </c>
      <c r="O902" s="181">
        <f t="shared" ref="O902:O911" si="39">ROUND(E902*N902,2)</f>
        <v>0</v>
      </c>
      <c r="P902" s="181">
        <v>0</v>
      </c>
      <c r="Q902" s="181">
        <f t="shared" ref="Q902:Q911" si="40">ROUND(E902*P902,2)</f>
        <v>0</v>
      </c>
      <c r="R902" s="181"/>
      <c r="S902" s="181" t="s">
        <v>217</v>
      </c>
      <c r="T902" s="182" t="s">
        <v>218</v>
      </c>
      <c r="U902" s="160">
        <v>0</v>
      </c>
      <c r="V902" s="160">
        <f t="shared" ref="V902:V911" si="41">ROUND(E902*U902,2)</f>
        <v>0</v>
      </c>
      <c r="W902" s="160"/>
      <c r="X902" s="150"/>
      <c r="Y902" s="150"/>
      <c r="Z902" s="150"/>
      <c r="AA902" s="150"/>
      <c r="AB902" s="150"/>
      <c r="AC902" s="150"/>
      <c r="AD902" s="150"/>
      <c r="AE902" s="150"/>
      <c r="AF902" s="150"/>
      <c r="AG902" s="150" t="s">
        <v>1102</v>
      </c>
      <c r="AH902" s="150"/>
      <c r="AI902" s="150"/>
      <c r="AJ902" s="150"/>
      <c r="AK902" s="150"/>
      <c r="AL902" s="150"/>
      <c r="AM902" s="150"/>
      <c r="AN902" s="150"/>
      <c r="AO902" s="150"/>
      <c r="AP902" s="150"/>
      <c r="AQ902" s="150"/>
      <c r="AR902" s="150"/>
      <c r="AS902" s="150"/>
      <c r="AT902" s="150"/>
      <c r="AU902" s="150"/>
      <c r="AV902" s="150"/>
      <c r="AW902" s="150"/>
      <c r="AX902" s="150"/>
      <c r="AY902" s="150"/>
      <c r="AZ902" s="150"/>
      <c r="BA902" s="150"/>
      <c r="BB902" s="150"/>
      <c r="BC902" s="150"/>
      <c r="BD902" s="150"/>
      <c r="BE902" s="150"/>
      <c r="BF902" s="150"/>
      <c r="BG902" s="150"/>
      <c r="BH902" s="150"/>
    </row>
    <row r="903" spans="1:60" ht="22.5" outlineLevel="1" x14ac:dyDescent="0.2">
      <c r="A903" s="176">
        <v>300</v>
      </c>
      <c r="B903" s="177" t="s">
        <v>1300</v>
      </c>
      <c r="C903" s="185" t="s">
        <v>1301</v>
      </c>
      <c r="D903" s="178" t="s">
        <v>298</v>
      </c>
      <c r="E903" s="179">
        <v>57</v>
      </c>
      <c r="F903" s="180"/>
      <c r="G903" s="181">
        <f t="shared" si="35"/>
        <v>0</v>
      </c>
      <c r="H903" s="180"/>
      <c r="I903" s="181">
        <f t="shared" si="36"/>
        <v>0</v>
      </c>
      <c r="J903" s="180"/>
      <c r="K903" s="181">
        <f t="shared" si="37"/>
        <v>0</v>
      </c>
      <c r="L903" s="181">
        <v>21</v>
      </c>
      <c r="M903" s="181">
        <f t="shared" si="38"/>
        <v>0</v>
      </c>
      <c r="N903" s="181">
        <v>0</v>
      </c>
      <c r="O903" s="181">
        <f t="shared" si="39"/>
        <v>0</v>
      </c>
      <c r="P903" s="181">
        <v>0</v>
      </c>
      <c r="Q903" s="181">
        <f t="shared" si="40"/>
        <v>0</v>
      </c>
      <c r="R903" s="181"/>
      <c r="S903" s="181" t="s">
        <v>217</v>
      </c>
      <c r="T903" s="182" t="s">
        <v>218</v>
      </c>
      <c r="U903" s="160">
        <v>0</v>
      </c>
      <c r="V903" s="160">
        <f t="shared" si="41"/>
        <v>0</v>
      </c>
      <c r="W903" s="160"/>
      <c r="X903" s="150"/>
      <c r="Y903" s="150"/>
      <c r="Z903" s="150"/>
      <c r="AA903" s="150"/>
      <c r="AB903" s="150"/>
      <c r="AC903" s="150"/>
      <c r="AD903" s="150"/>
      <c r="AE903" s="150"/>
      <c r="AF903" s="150"/>
      <c r="AG903" s="150" t="s">
        <v>1102</v>
      </c>
      <c r="AH903" s="150"/>
      <c r="AI903" s="150"/>
      <c r="AJ903" s="150"/>
      <c r="AK903" s="150"/>
      <c r="AL903" s="150"/>
      <c r="AM903" s="150"/>
      <c r="AN903" s="150"/>
      <c r="AO903" s="150"/>
      <c r="AP903" s="150"/>
      <c r="AQ903" s="150"/>
      <c r="AR903" s="150"/>
      <c r="AS903" s="150"/>
      <c r="AT903" s="150"/>
      <c r="AU903" s="150"/>
      <c r="AV903" s="150"/>
      <c r="AW903" s="150"/>
      <c r="AX903" s="150"/>
      <c r="AY903" s="150"/>
      <c r="AZ903" s="150"/>
      <c r="BA903" s="150"/>
      <c r="BB903" s="150"/>
      <c r="BC903" s="150"/>
      <c r="BD903" s="150"/>
      <c r="BE903" s="150"/>
      <c r="BF903" s="150"/>
      <c r="BG903" s="150"/>
      <c r="BH903" s="150"/>
    </row>
    <row r="904" spans="1:60" ht="33.75" outlineLevel="1" x14ac:dyDescent="0.2">
      <c r="A904" s="176">
        <v>301</v>
      </c>
      <c r="B904" s="177" t="s">
        <v>1302</v>
      </c>
      <c r="C904" s="185" t="s">
        <v>1303</v>
      </c>
      <c r="D904" s="178" t="s">
        <v>298</v>
      </c>
      <c r="E904" s="179">
        <v>4</v>
      </c>
      <c r="F904" s="180"/>
      <c r="G904" s="181">
        <f t="shared" si="35"/>
        <v>0</v>
      </c>
      <c r="H904" s="180"/>
      <c r="I904" s="181">
        <f t="shared" si="36"/>
        <v>0</v>
      </c>
      <c r="J904" s="180"/>
      <c r="K904" s="181">
        <f t="shared" si="37"/>
        <v>0</v>
      </c>
      <c r="L904" s="181">
        <v>21</v>
      </c>
      <c r="M904" s="181">
        <f t="shared" si="38"/>
        <v>0</v>
      </c>
      <c r="N904" s="181">
        <v>0</v>
      </c>
      <c r="O904" s="181">
        <f t="shared" si="39"/>
        <v>0</v>
      </c>
      <c r="P904" s="181">
        <v>0</v>
      </c>
      <c r="Q904" s="181">
        <f t="shared" si="40"/>
        <v>0</v>
      </c>
      <c r="R904" s="181"/>
      <c r="S904" s="181" t="s">
        <v>217</v>
      </c>
      <c r="T904" s="182" t="s">
        <v>218</v>
      </c>
      <c r="U904" s="160">
        <v>0</v>
      </c>
      <c r="V904" s="160">
        <f t="shared" si="41"/>
        <v>0</v>
      </c>
      <c r="W904" s="160"/>
      <c r="X904" s="150"/>
      <c r="Y904" s="150"/>
      <c r="Z904" s="150"/>
      <c r="AA904" s="150"/>
      <c r="AB904" s="150"/>
      <c r="AC904" s="150"/>
      <c r="AD904" s="150"/>
      <c r="AE904" s="150"/>
      <c r="AF904" s="150"/>
      <c r="AG904" s="150" t="s">
        <v>1102</v>
      </c>
      <c r="AH904" s="150"/>
      <c r="AI904" s="150"/>
      <c r="AJ904" s="150"/>
      <c r="AK904" s="150"/>
      <c r="AL904" s="150"/>
      <c r="AM904" s="150"/>
      <c r="AN904" s="150"/>
      <c r="AO904" s="150"/>
      <c r="AP904" s="150"/>
      <c r="AQ904" s="150"/>
      <c r="AR904" s="150"/>
      <c r="AS904" s="150"/>
      <c r="AT904" s="150"/>
      <c r="AU904" s="150"/>
      <c r="AV904" s="150"/>
      <c r="AW904" s="150"/>
      <c r="AX904" s="150"/>
      <c r="AY904" s="150"/>
      <c r="AZ904" s="150"/>
      <c r="BA904" s="150"/>
      <c r="BB904" s="150"/>
      <c r="BC904" s="150"/>
      <c r="BD904" s="150"/>
      <c r="BE904" s="150"/>
      <c r="BF904" s="150"/>
      <c r="BG904" s="150"/>
      <c r="BH904" s="150"/>
    </row>
    <row r="905" spans="1:60" ht="33.75" outlineLevel="1" x14ac:dyDescent="0.2">
      <c r="A905" s="176">
        <v>302</v>
      </c>
      <c r="B905" s="177" t="s">
        <v>1304</v>
      </c>
      <c r="C905" s="185" t="s">
        <v>1305</v>
      </c>
      <c r="D905" s="178" t="s">
        <v>298</v>
      </c>
      <c r="E905" s="179">
        <v>1</v>
      </c>
      <c r="F905" s="180"/>
      <c r="G905" s="181">
        <f t="shared" si="35"/>
        <v>0</v>
      </c>
      <c r="H905" s="180"/>
      <c r="I905" s="181">
        <f t="shared" si="36"/>
        <v>0</v>
      </c>
      <c r="J905" s="180"/>
      <c r="K905" s="181">
        <f t="shared" si="37"/>
        <v>0</v>
      </c>
      <c r="L905" s="181">
        <v>21</v>
      </c>
      <c r="M905" s="181">
        <f t="shared" si="38"/>
        <v>0</v>
      </c>
      <c r="N905" s="181">
        <v>0</v>
      </c>
      <c r="O905" s="181">
        <f t="shared" si="39"/>
        <v>0</v>
      </c>
      <c r="P905" s="181">
        <v>0</v>
      </c>
      <c r="Q905" s="181">
        <f t="shared" si="40"/>
        <v>0</v>
      </c>
      <c r="R905" s="181"/>
      <c r="S905" s="181" t="s">
        <v>217</v>
      </c>
      <c r="T905" s="182" t="s">
        <v>218</v>
      </c>
      <c r="U905" s="160">
        <v>0</v>
      </c>
      <c r="V905" s="160">
        <f t="shared" si="41"/>
        <v>0</v>
      </c>
      <c r="W905" s="160"/>
      <c r="X905" s="150"/>
      <c r="Y905" s="150"/>
      <c r="Z905" s="150"/>
      <c r="AA905" s="150"/>
      <c r="AB905" s="150"/>
      <c r="AC905" s="150"/>
      <c r="AD905" s="150"/>
      <c r="AE905" s="150"/>
      <c r="AF905" s="150"/>
      <c r="AG905" s="150" t="s">
        <v>1102</v>
      </c>
      <c r="AH905" s="150"/>
      <c r="AI905" s="150"/>
      <c r="AJ905" s="150"/>
      <c r="AK905" s="150"/>
      <c r="AL905" s="150"/>
      <c r="AM905" s="150"/>
      <c r="AN905" s="150"/>
      <c r="AO905" s="150"/>
      <c r="AP905" s="150"/>
      <c r="AQ905" s="150"/>
      <c r="AR905" s="150"/>
      <c r="AS905" s="150"/>
      <c r="AT905" s="150"/>
      <c r="AU905" s="150"/>
      <c r="AV905" s="150"/>
      <c r="AW905" s="150"/>
      <c r="AX905" s="150"/>
      <c r="AY905" s="150"/>
      <c r="AZ905" s="150"/>
      <c r="BA905" s="150"/>
      <c r="BB905" s="150"/>
      <c r="BC905" s="150"/>
      <c r="BD905" s="150"/>
      <c r="BE905" s="150"/>
      <c r="BF905" s="150"/>
      <c r="BG905" s="150"/>
      <c r="BH905" s="150"/>
    </row>
    <row r="906" spans="1:60" ht="33.75" outlineLevel="1" x14ac:dyDescent="0.2">
      <c r="A906" s="176">
        <v>303</v>
      </c>
      <c r="B906" s="177" t="s">
        <v>1306</v>
      </c>
      <c r="C906" s="185" t="s">
        <v>1307</v>
      </c>
      <c r="D906" s="178" t="s">
        <v>298</v>
      </c>
      <c r="E906" s="179">
        <v>57</v>
      </c>
      <c r="F906" s="180"/>
      <c r="G906" s="181">
        <f t="shared" si="35"/>
        <v>0</v>
      </c>
      <c r="H906" s="180"/>
      <c r="I906" s="181">
        <f t="shared" si="36"/>
        <v>0</v>
      </c>
      <c r="J906" s="180"/>
      <c r="K906" s="181">
        <f t="shared" si="37"/>
        <v>0</v>
      </c>
      <c r="L906" s="181">
        <v>21</v>
      </c>
      <c r="M906" s="181">
        <f t="shared" si="38"/>
        <v>0</v>
      </c>
      <c r="N906" s="181">
        <v>0</v>
      </c>
      <c r="O906" s="181">
        <f t="shared" si="39"/>
        <v>0</v>
      </c>
      <c r="P906" s="181">
        <v>0</v>
      </c>
      <c r="Q906" s="181">
        <f t="shared" si="40"/>
        <v>0</v>
      </c>
      <c r="R906" s="181"/>
      <c r="S906" s="181" t="s">
        <v>217</v>
      </c>
      <c r="T906" s="182" t="s">
        <v>218</v>
      </c>
      <c r="U906" s="160">
        <v>0</v>
      </c>
      <c r="V906" s="160">
        <f t="shared" si="41"/>
        <v>0</v>
      </c>
      <c r="W906" s="160"/>
      <c r="X906" s="150"/>
      <c r="Y906" s="150"/>
      <c r="Z906" s="150"/>
      <c r="AA906" s="150"/>
      <c r="AB906" s="150"/>
      <c r="AC906" s="150"/>
      <c r="AD906" s="150"/>
      <c r="AE906" s="150"/>
      <c r="AF906" s="150"/>
      <c r="AG906" s="150" t="s">
        <v>1102</v>
      </c>
      <c r="AH906" s="150"/>
      <c r="AI906" s="150"/>
      <c r="AJ906" s="150"/>
      <c r="AK906" s="150"/>
      <c r="AL906" s="150"/>
      <c r="AM906" s="150"/>
      <c r="AN906" s="150"/>
      <c r="AO906" s="150"/>
      <c r="AP906" s="150"/>
      <c r="AQ906" s="150"/>
      <c r="AR906" s="150"/>
      <c r="AS906" s="150"/>
      <c r="AT906" s="150"/>
      <c r="AU906" s="150"/>
      <c r="AV906" s="150"/>
      <c r="AW906" s="150"/>
      <c r="AX906" s="150"/>
      <c r="AY906" s="150"/>
      <c r="AZ906" s="150"/>
      <c r="BA906" s="150"/>
      <c r="BB906" s="150"/>
      <c r="BC906" s="150"/>
      <c r="BD906" s="150"/>
      <c r="BE906" s="150"/>
      <c r="BF906" s="150"/>
      <c r="BG906" s="150"/>
      <c r="BH906" s="150"/>
    </row>
    <row r="907" spans="1:60" ht="33.75" outlineLevel="1" x14ac:dyDescent="0.2">
      <c r="A907" s="176">
        <v>304</v>
      </c>
      <c r="B907" s="177" t="s">
        <v>1308</v>
      </c>
      <c r="C907" s="185" t="s">
        <v>1309</v>
      </c>
      <c r="D907" s="178" t="s">
        <v>298</v>
      </c>
      <c r="E907" s="179">
        <v>4</v>
      </c>
      <c r="F907" s="180"/>
      <c r="G907" s="181">
        <f t="shared" si="35"/>
        <v>0</v>
      </c>
      <c r="H907" s="180"/>
      <c r="I907" s="181">
        <f t="shared" si="36"/>
        <v>0</v>
      </c>
      <c r="J907" s="180"/>
      <c r="K907" s="181">
        <f t="shared" si="37"/>
        <v>0</v>
      </c>
      <c r="L907" s="181">
        <v>21</v>
      </c>
      <c r="M907" s="181">
        <f t="shared" si="38"/>
        <v>0</v>
      </c>
      <c r="N907" s="181">
        <v>0</v>
      </c>
      <c r="O907" s="181">
        <f t="shared" si="39"/>
        <v>0</v>
      </c>
      <c r="P907" s="181">
        <v>0</v>
      </c>
      <c r="Q907" s="181">
        <f t="shared" si="40"/>
        <v>0</v>
      </c>
      <c r="R907" s="181"/>
      <c r="S907" s="181" t="s">
        <v>217</v>
      </c>
      <c r="T907" s="182" t="s">
        <v>218</v>
      </c>
      <c r="U907" s="160">
        <v>0</v>
      </c>
      <c r="V907" s="160">
        <f t="shared" si="41"/>
        <v>0</v>
      </c>
      <c r="W907" s="160"/>
      <c r="X907" s="150"/>
      <c r="Y907" s="150"/>
      <c r="Z907" s="150"/>
      <c r="AA907" s="150"/>
      <c r="AB907" s="150"/>
      <c r="AC907" s="150"/>
      <c r="AD907" s="150"/>
      <c r="AE907" s="150"/>
      <c r="AF907" s="150"/>
      <c r="AG907" s="150" t="s">
        <v>1102</v>
      </c>
      <c r="AH907" s="150"/>
      <c r="AI907" s="150"/>
      <c r="AJ907" s="150"/>
      <c r="AK907" s="150"/>
      <c r="AL907" s="150"/>
      <c r="AM907" s="150"/>
      <c r="AN907" s="150"/>
      <c r="AO907" s="150"/>
      <c r="AP907" s="150"/>
      <c r="AQ907" s="150"/>
      <c r="AR907" s="150"/>
      <c r="AS907" s="150"/>
      <c r="AT907" s="150"/>
      <c r="AU907" s="150"/>
      <c r="AV907" s="150"/>
      <c r="AW907" s="150"/>
      <c r="AX907" s="150"/>
      <c r="AY907" s="150"/>
      <c r="AZ907" s="150"/>
      <c r="BA907" s="150"/>
      <c r="BB907" s="150"/>
      <c r="BC907" s="150"/>
      <c r="BD907" s="150"/>
      <c r="BE907" s="150"/>
      <c r="BF907" s="150"/>
      <c r="BG907" s="150"/>
      <c r="BH907" s="150"/>
    </row>
    <row r="908" spans="1:60" ht="33.75" outlineLevel="1" x14ac:dyDescent="0.2">
      <c r="A908" s="176">
        <v>305</v>
      </c>
      <c r="B908" s="177" t="s">
        <v>1310</v>
      </c>
      <c r="C908" s="185" t="s">
        <v>1311</v>
      </c>
      <c r="D908" s="178" t="s">
        <v>298</v>
      </c>
      <c r="E908" s="179">
        <v>1</v>
      </c>
      <c r="F908" s="180"/>
      <c r="G908" s="181">
        <f t="shared" si="35"/>
        <v>0</v>
      </c>
      <c r="H908" s="180"/>
      <c r="I908" s="181">
        <f t="shared" si="36"/>
        <v>0</v>
      </c>
      <c r="J908" s="180"/>
      <c r="K908" s="181">
        <f t="shared" si="37"/>
        <v>0</v>
      </c>
      <c r="L908" s="181">
        <v>21</v>
      </c>
      <c r="M908" s="181">
        <f t="shared" si="38"/>
        <v>0</v>
      </c>
      <c r="N908" s="181">
        <v>0</v>
      </c>
      <c r="O908" s="181">
        <f t="shared" si="39"/>
        <v>0</v>
      </c>
      <c r="P908" s="181">
        <v>0</v>
      </c>
      <c r="Q908" s="181">
        <f t="shared" si="40"/>
        <v>0</v>
      </c>
      <c r="R908" s="181"/>
      <c r="S908" s="181" t="s">
        <v>217</v>
      </c>
      <c r="T908" s="182" t="s">
        <v>218</v>
      </c>
      <c r="U908" s="160">
        <v>0</v>
      </c>
      <c r="V908" s="160">
        <f t="shared" si="41"/>
        <v>0</v>
      </c>
      <c r="W908" s="160"/>
      <c r="X908" s="150"/>
      <c r="Y908" s="150"/>
      <c r="Z908" s="150"/>
      <c r="AA908" s="150"/>
      <c r="AB908" s="150"/>
      <c r="AC908" s="150"/>
      <c r="AD908" s="150"/>
      <c r="AE908" s="150"/>
      <c r="AF908" s="150"/>
      <c r="AG908" s="150" t="s">
        <v>1102</v>
      </c>
      <c r="AH908" s="150"/>
      <c r="AI908" s="150"/>
      <c r="AJ908" s="150"/>
      <c r="AK908" s="150"/>
      <c r="AL908" s="150"/>
      <c r="AM908" s="150"/>
      <c r="AN908" s="150"/>
      <c r="AO908" s="150"/>
      <c r="AP908" s="150"/>
      <c r="AQ908" s="150"/>
      <c r="AR908" s="150"/>
      <c r="AS908" s="150"/>
      <c r="AT908" s="150"/>
      <c r="AU908" s="150"/>
      <c r="AV908" s="150"/>
      <c r="AW908" s="150"/>
      <c r="AX908" s="150"/>
      <c r="AY908" s="150"/>
      <c r="AZ908" s="150"/>
      <c r="BA908" s="150"/>
      <c r="BB908" s="150"/>
      <c r="BC908" s="150"/>
      <c r="BD908" s="150"/>
      <c r="BE908" s="150"/>
      <c r="BF908" s="150"/>
      <c r="BG908" s="150"/>
      <c r="BH908" s="150"/>
    </row>
    <row r="909" spans="1:60" ht="33.75" outlineLevel="1" x14ac:dyDescent="0.2">
      <c r="A909" s="176">
        <v>306</v>
      </c>
      <c r="B909" s="177" t="s">
        <v>1312</v>
      </c>
      <c r="C909" s="185" t="s">
        <v>1313</v>
      </c>
      <c r="D909" s="178" t="s">
        <v>298</v>
      </c>
      <c r="E909" s="179">
        <v>1</v>
      </c>
      <c r="F909" s="180"/>
      <c r="G909" s="181">
        <f t="shared" si="35"/>
        <v>0</v>
      </c>
      <c r="H909" s="180"/>
      <c r="I909" s="181">
        <f t="shared" si="36"/>
        <v>0</v>
      </c>
      <c r="J909" s="180"/>
      <c r="K909" s="181">
        <f t="shared" si="37"/>
        <v>0</v>
      </c>
      <c r="L909" s="181">
        <v>21</v>
      </c>
      <c r="M909" s="181">
        <f t="shared" si="38"/>
        <v>0</v>
      </c>
      <c r="N909" s="181">
        <v>0</v>
      </c>
      <c r="O909" s="181">
        <f t="shared" si="39"/>
        <v>0</v>
      </c>
      <c r="P909" s="181">
        <v>0</v>
      </c>
      <c r="Q909" s="181">
        <f t="shared" si="40"/>
        <v>0</v>
      </c>
      <c r="R909" s="181"/>
      <c r="S909" s="181" t="s">
        <v>217</v>
      </c>
      <c r="T909" s="182" t="s">
        <v>218</v>
      </c>
      <c r="U909" s="160">
        <v>0</v>
      </c>
      <c r="V909" s="160">
        <f t="shared" si="41"/>
        <v>0</v>
      </c>
      <c r="W909" s="160"/>
      <c r="X909" s="150"/>
      <c r="Y909" s="150"/>
      <c r="Z909" s="150"/>
      <c r="AA909" s="150"/>
      <c r="AB909" s="150"/>
      <c r="AC909" s="150"/>
      <c r="AD909" s="150"/>
      <c r="AE909" s="150"/>
      <c r="AF909" s="150"/>
      <c r="AG909" s="150" t="s">
        <v>1102</v>
      </c>
      <c r="AH909" s="150"/>
      <c r="AI909" s="150"/>
      <c r="AJ909" s="150"/>
      <c r="AK909" s="150"/>
      <c r="AL909" s="150"/>
      <c r="AM909" s="150"/>
      <c r="AN909" s="150"/>
      <c r="AO909" s="150"/>
      <c r="AP909" s="150"/>
      <c r="AQ909" s="150"/>
      <c r="AR909" s="150"/>
      <c r="AS909" s="150"/>
      <c r="AT909" s="150"/>
      <c r="AU909" s="150"/>
      <c r="AV909" s="150"/>
      <c r="AW909" s="150"/>
      <c r="AX909" s="150"/>
      <c r="AY909" s="150"/>
      <c r="AZ909" s="150"/>
      <c r="BA909" s="150"/>
      <c r="BB909" s="150"/>
      <c r="BC909" s="150"/>
      <c r="BD909" s="150"/>
      <c r="BE909" s="150"/>
      <c r="BF909" s="150"/>
      <c r="BG909" s="150"/>
      <c r="BH909" s="150"/>
    </row>
    <row r="910" spans="1:60" ht="33.75" outlineLevel="1" x14ac:dyDescent="0.2">
      <c r="A910" s="169">
        <v>307</v>
      </c>
      <c r="B910" s="170" t="s">
        <v>1314</v>
      </c>
      <c r="C910" s="186" t="s">
        <v>1315</v>
      </c>
      <c r="D910" s="171" t="s">
        <v>298</v>
      </c>
      <c r="E910" s="172">
        <v>2</v>
      </c>
      <c r="F910" s="173"/>
      <c r="G910" s="174">
        <f t="shared" si="35"/>
        <v>0</v>
      </c>
      <c r="H910" s="173"/>
      <c r="I910" s="174">
        <f t="shared" si="36"/>
        <v>0</v>
      </c>
      <c r="J910" s="173"/>
      <c r="K910" s="174">
        <f t="shared" si="37"/>
        <v>0</v>
      </c>
      <c r="L910" s="174">
        <v>21</v>
      </c>
      <c r="M910" s="174">
        <f t="shared" si="38"/>
        <v>0</v>
      </c>
      <c r="N910" s="174">
        <v>0</v>
      </c>
      <c r="O910" s="174">
        <f t="shared" si="39"/>
        <v>0</v>
      </c>
      <c r="P910" s="174">
        <v>0</v>
      </c>
      <c r="Q910" s="174">
        <f t="shared" si="40"/>
        <v>0</v>
      </c>
      <c r="R910" s="174"/>
      <c r="S910" s="174" t="s">
        <v>217</v>
      </c>
      <c r="T910" s="175" t="s">
        <v>218</v>
      </c>
      <c r="U910" s="160">
        <v>0</v>
      </c>
      <c r="V910" s="160">
        <f t="shared" si="41"/>
        <v>0</v>
      </c>
      <c r="W910" s="160"/>
      <c r="X910" s="150"/>
      <c r="Y910" s="150"/>
      <c r="Z910" s="150"/>
      <c r="AA910" s="150"/>
      <c r="AB910" s="150"/>
      <c r="AC910" s="150"/>
      <c r="AD910" s="150"/>
      <c r="AE910" s="150"/>
      <c r="AF910" s="150"/>
      <c r="AG910" s="150" t="s">
        <v>1102</v>
      </c>
      <c r="AH910" s="150"/>
      <c r="AI910" s="150"/>
      <c r="AJ910" s="150"/>
      <c r="AK910" s="150"/>
      <c r="AL910" s="150"/>
      <c r="AM910" s="150"/>
      <c r="AN910" s="150"/>
      <c r="AO910" s="150"/>
      <c r="AP910" s="150"/>
      <c r="AQ910" s="150"/>
      <c r="AR910" s="150"/>
      <c r="AS910" s="150"/>
      <c r="AT910" s="150"/>
      <c r="AU910" s="150"/>
      <c r="AV910" s="150"/>
      <c r="AW910" s="150"/>
      <c r="AX910" s="150"/>
      <c r="AY910" s="150"/>
      <c r="AZ910" s="150"/>
      <c r="BA910" s="150"/>
      <c r="BB910" s="150"/>
      <c r="BC910" s="150"/>
      <c r="BD910" s="150"/>
      <c r="BE910" s="150"/>
      <c r="BF910" s="150"/>
      <c r="BG910" s="150"/>
      <c r="BH910" s="150"/>
    </row>
    <row r="911" spans="1:60" outlineLevel="1" x14ac:dyDescent="0.2">
      <c r="A911" s="157">
        <v>308</v>
      </c>
      <c r="B911" s="158" t="s">
        <v>1316</v>
      </c>
      <c r="C911" s="206" t="s">
        <v>1317</v>
      </c>
      <c r="D911" s="159" t="s">
        <v>0</v>
      </c>
      <c r="E911" s="200"/>
      <c r="F911" s="161"/>
      <c r="G911" s="160">
        <f t="shared" si="35"/>
        <v>0</v>
      </c>
      <c r="H911" s="161"/>
      <c r="I911" s="160">
        <f t="shared" si="36"/>
        <v>0</v>
      </c>
      <c r="J911" s="161"/>
      <c r="K911" s="160">
        <f t="shared" si="37"/>
        <v>0</v>
      </c>
      <c r="L911" s="160">
        <v>21</v>
      </c>
      <c r="M911" s="160">
        <f t="shared" si="38"/>
        <v>0</v>
      </c>
      <c r="N911" s="160">
        <v>0</v>
      </c>
      <c r="O911" s="160">
        <f t="shared" si="39"/>
        <v>0</v>
      </c>
      <c r="P911" s="160">
        <v>0</v>
      </c>
      <c r="Q911" s="160">
        <f t="shared" si="40"/>
        <v>0</v>
      </c>
      <c r="R911" s="160"/>
      <c r="S911" s="160" t="s">
        <v>217</v>
      </c>
      <c r="T911" s="160" t="s">
        <v>218</v>
      </c>
      <c r="U911" s="160">
        <v>0</v>
      </c>
      <c r="V911" s="160">
        <f t="shared" si="41"/>
        <v>0</v>
      </c>
      <c r="W911" s="160"/>
      <c r="X911" s="150"/>
      <c r="Y911" s="150"/>
      <c r="Z911" s="150"/>
      <c r="AA911" s="150"/>
      <c r="AB911" s="150"/>
      <c r="AC911" s="150"/>
      <c r="AD911" s="150"/>
      <c r="AE911" s="150"/>
      <c r="AF911" s="150"/>
      <c r="AG911" s="150" t="s">
        <v>1161</v>
      </c>
      <c r="AH911" s="150"/>
      <c r="AI911" s="150"/>
      <c r="AJ911" s="150"/>
      <c r="AK911" s="150"/>
      <c r="AL911" s="150"/>
      <c r="AM911" s="150"/>
      <c r="AN911" s="150"/>
      <c r="AO911" s="150"/>
      <c r="AP911" s="150"/>
      <c r="AQ911" s="150"/>
      <c r="AR911" s="150"/>
      <c r="AS911" s="150"/>
      <c r="AT911" s="150"/>
      <c r="AU911" s="150"/>
      <c r="AV911" s="150"/>
      <c r="AW911" s="150"/>
      <c r="AX911" s="150"/>
      <c r="AY911" s="150"/>
      <c r="AZ911" s="150"/>
      <c r="BA911" s="150"/>
      <c r="BB911" s="150"/>
      <c r="BC911" s="150"/>
      <c r="BD911" s="150"/>
      <c r="BE911" s="150"/>
      <c r="BF911" s="150"/>
      <c r="BG911" s="150"/>
      <c r="BH911" s="150"/>
    </row>
    <row r="912" spans="1:60" x14ac:dyDescent="0.2">
      <c r="A912" s="163" t="s">
        <v>211</v>
      </c>
      <c r="B912" s="164" t="s">
        <v>137</v>
      </c>
      <c r="C912" s="184" t="s">
        <v>138</v>
      </c>
      <c r="D912" s="165"/>
      <c r="E912" s="166"/>
      <c r="F912" s="167"/>
      <c r="G912" s="167">
        <f>SUMIF(AG913:AG934,"&lt;&gt;NOR",G913:G934)</f>
        <v>0</v>
      </c>
      <c r="H912" s="167"/>
      <c r="I912" s="167">
        <f>SUM(I913:I934)</f>
        <v>0</v>
      </c>
      <c r="J912" s="167"/>
      <c r="K912" s="167">
        <f>SUM(K913:K934)</f>
        <v>0</v>
      </c>
      <c r="L912" s="167"/>
      <c r="M912" s="167">
        <f>SUM(M913:M934)</f>
        <v>0</v>
      </c>
      <c r="N912" s="167"/>
      <c r="O912" s="167">
        <f>SUM(O913:O934)</f>
        <v>0</v>
      </c>
      <c r="P912" s="167"/>
      <c r="Q912" s="167">
        <f>SUM(Q913:Q934)</f>
        <v>0</v>
      </c>
      <c r="R912" s="167"/>
      <c r="S912" s="167"/>
      <c r="T912" s="168"/>
      <c r="U912" s="162"/>
      <c r="V912" s="162">
        <f>SUM(V913:V934)</f>
        <v>0</v>
      </c>
      <c r="W912" s="162"/>
      <c r="AG912" t="s">
        <v>212</v>
      </c>
    </row>
    <row r="913" spans="1:60" ht="33.75" outlineLevel="1" x14ac:dyDescent="0.2">
      <c r="A913" s="176">
        <v>309</v>
      </c>
      <c r="B913" s="177" t="s">
        <v>1318</v>
      </c>
      <c r="C913" s="185" t="s">
        <v>1319</v>
      </c>
      <c r="D913" s="178" t="s">
        <v>298</v>
      </c>
      <c r="E913" s="179">
        <v>57</v>
      </c>
      <c r="F913" s="180"/>
      <c r="G913" s="181">
        <f t="shared" ref="G913:G934" si="42">ROUND(E913*F913,2)</f>
        <v>0</v>
      </c>
      <c r="H913" s="180"/>
      <c r="I913" s="181">
        <f t="shared" ref="I913:I934" si="43">ROUND(E913*H913,2)</f>
        <v>0</v>
      </c>
      <c r="J913" s="180"/>
      <c r="K913" s="181">
        <f t="shared" ref="K913:K934" si="44">ROUND(E913*J913,2)</f>
        <v>0</v>
      </c>
      <c r="L913" s="181">
        <v>21</v>
      </c>
      <c r="M913" s="181">
        <f t="shared" ref="M913:M934" si="45">G913*(1+L913/100)</f>
        <v>0</v>
      </c>
      <c r="N913" s="181">
        <v>0</v>
      </c>
      <c r="O913" s="181">
        <f t="shared" ref="O913:O934" si="46">ROUND(E913*N913,2)</f>
        <v>0</v>
      </c>
      <c r="P913" s="181">
        <v>0</v>
      </c>
      <c r="Q913" s="181">
        <f t="shared" ref="Q913:Q934" si="47">ROUND(E913*P913,2)</f>
        <v>0</v>
      </c>
      <c r="R913" s="181"/>
      <c r="S913" s="181" t="s">
        <v>217</v>
      </c>
      <c r="T913" s="182" t="s">
        <v>218</v>
      </c>
      <c r="U913" s="160">
        <v>0</v>
      </c>
      <c r="V913" s="160">
        <f t="shared" ref="V913:V934" si="48">ROUND(E913*U913,2)</f>
        <v>0</v>
      </c>
      <c r="W913" s="160"/>
      <c r="X913" s="150"/>
      <c r="Y913" s="150"/>
      <c r="Z913" s="150"/>
      <c r="AA913" s="150"/>
      <c r="AB913" s="150"/>
      <c r="AC913" s="150"/>
      <c r="AD913" s="150"/>
      <c r="AE913" s="150"/>
      <c r="AF913" s="150"/>
      <c r="AG913" s="150" t="s">
        <v>1102</v>
      </c>
      <c r="AH913" s="150"/>
      <c r="AI913" s="150"/>
      <c r="AJ913" s="150"/>
      <c r="AK913" s="150"/>
      <c r="AL913" s="150"/>
      <c r="AM913" s="150"/>
      <c r="AN913" s="150"/>
      <c r="AO913" s="150"/>
      <c r="AP913" s="150"/>
      <c r="AQ913" s="150"/>
      <c r="AR913" s="150"/>
      <c r="AS913" s="150"/>
      <c r="AT913" s="150"/>
      <c r="AU913" s="150"/>
      <c r="AV913" s="150"/>
      <c r="AW913" s="150"/>
      <c r="AX913" s="150"/>
      <c r="AY913" s="150"/>
      <c r="AZ913" s="150"/>
      <c r="BA913" s="150"/>
      <c r="BB913" s="150"/>
      <c r="BC913" s="150"/>
      <c r="BD913" s="150"/>
      <c r="BE913" s="150"/>
      <c r="BF913" s="150"/>
      <c r="BG913" s="150"/>
      <c r="BH913" s="150"/>
    </row>
    <row r="914" spans="1:60" ht="33.75" outlineLevel="1" x14ac:dyDescent="0.2">
      <c r="A914" s="176">
        <v>310</v>
      </c>
      <c r="B914" s="177" t="s">
        <v>1320</v>
      </c>
      <c r="C914" s="185" t="s">
        <v>1321</v>
      </c>
      <c r="D914" s="178" t="s">
        <v>298</v>
      </c>
      <c r="E914" s="179">
        <v>57</v>
      </c>
      <c r="F914" s="180"/>
      <c r="G914" s="181">
        <f t="shared" si="42"/>
        <v>0</v>
      </c>
      <c r="H914" s="180"/>
      <c r="I914" s="181">
        <f t="shared" si="43"/>
        <v>0</v>
      </c>
      <c r="J914" s="180"/>
      <c r="K914" s="181">
        <f t="shared" si="44"/>
        <v>0</v>
      </c>
      <c r="L914" s="181">
        <v>21</v>
      </c>
      <c r="M914" s="181">
        <f t="shared" si="45"/>
        <v>0</v>
      </c>
      <c r="N914" s="181">
        <v>0</v>
      </c>
      <c r="O914" s="181">
        <f t="shared" si="46"/>
        <v>0</v>
      </c>
      <c r="P914" s="181">
        <v>0</v>
      </c>
      <c r="Q914" s="181">
        <f t="shared" si="47"/>
        <v>0</v>
      </c>
      <c r="R914" s="181"/>
      <c r="S914" s="181" t="s">
        <v>217</v>
      </c>
      <c r="T914" s="182" t="s">
        <v>218</v>
      </c>
      <c r="U914" s="160">
        <v>0</v>
      </c>
      <c r="V914" s="160">
        <f t="shared" si="48"/>
        <v>0</v>
      </c>
      <c r="W914" s="160"/>
      <c r="X914" s="150"/>
      <c r="Y914" s="150"/>
      <c r="Z914" s="150"/>
      <c r="AA914" s="150"/>
      <c r="AB914" s="150"/>
      <c r="AC914" s="150"/>
      <c r="AD914" s="150"/>
      <c r="AE914" s="150"/>
      <c r="AF914" s="150"/>
      <c r="AG914" s="150" t="s">
        <v>1102</v>
      </c>
      <c r="AH914" s="150"/>
      <c r="AI914" s="150"/>
      <c r="AJ914" s="150"/>
      <c r="AK914" s="150"/>
      <c r="AL914" s="150"/>
      <c r="AM914" s="150"/>
      <c r="AN914" s="150"/>
      <c r="AO914" s="150"/>
      <c r="AP914" s="150"/>
      <c r="AQ914" s="150"/>
      <c r="AR914" s="150"/>
      <c r="AS914" s="150"/>
      <c r="AT914" s="150"/>
      <c r="AU914" s="150"/>
      <c r="AV914" s="150"/>
      <c r="AW914" s="150"/>
      <c r="AX914" s="150"/>
      <c r="AY914" s="150"/>
      <c r="AZ914" s="150"/>
      <c r="BA914" s="150"/>
      <c r="BB914" s="150"/>
      <c r="BC914" s="150"/>
      <c r="BD914" s="150"/>
      <c r="BE914" s="150"/>
      <c r="BF914" s="150"/>
      <c r="BG914" s="150"/>
      <c r="BH914" s="150"/>
    </row>
    <row r="915" spans="1:60" ht="22.5" outlineLevel="1" x14ac:dyDescent="0.2">
      <c r="A915" s="176">
        <v>311</v>
      </c>
      <c r="B915" s="177" t="s">
        <v>1322</v>
      </c>
      <c r="C915" s="185" t="s">
        <v>1323</v>
      </c>
      <c r="D915" s="178" t="s">
        <v>298</v>
      </c>
      <c r="E915" s="179">
        <v>57</v>
      </c>
      <c r="F915" s="180"/>
      <c r="G915" s="181">
        <f t="shared" si="42"/>
        <v>0</v>
      </c>
      <c r="H915" s="180"/>
      <c r="I915" s="181">
        <f t="shared" si="43"/>
        <v>0</v>
      </c>
      <c r="J915" s="180"/>
      <c r="K915" s="181">
        <f t="shared" si="44"/>
        <v>0</v>
      </c>
      <c r="L915" s="181">
        <v>21</v>
      </c>
      <c r="M915" s="181">
        <f t="shared" si="45"/>
        <v>0</v>
      </c>
      <c r="N915" s="181">
        <v>0</v>
      </c>
      <c r="O915" s="181">
        <f t="shared" si="46"/>
        <v>0</v>
      </c>
      <c r="P915" s="181">
        <v>0</v>
      </c>
      <c r="Q915" s="181">
        <f t="shared" si="47"/>
        <v>0</v>
      </c>
      <c r="R915" s="181"/>
      <c r="S915" s="181" t="s">
        <v>217</v>
      </c>
      <c r="T915" s="182" t="s">
        <v>218</v>
      </c>
      <c r="U915" s="160">
        <v>0</v>
      </c>
      <c r="V915" s="160">
        <f t="shared" si="48"/>
        <v>0</v>
      </c>
      <c r="W915" s="160"/>
      <c r="X915" s="150"/>
      <c r="Y915" s="150"/>
      <c r="Z915" s="150"/>
      <c r="AA915" s="150"/>
      <c r="AB915" s="150"/>
      <c r="AC915" s="150"/>
      <c r="AD915" s="150"/>
      <c r="AE915" s="150"/>
      <c r="AF915" s="150"/>
      <c r="AG915" s="150" t="s">
        <v>1102</v>
      </c>
      <c r="AH915" s="150"/>
      <c r="AI915" s="150"/>
      <c r="AJ915" s="150"/>
      <c r="AK915" s="150"/>
      <c r="AL915" s="150"/>
      <c r="AM915" s="150"/>
      <c r="AN915" s="150"/>
      <c r="AO915" s="150"/>
      <c r="AP915" s="150"/>
      <c r="AQ915" s="150"/>
      <c r="AR915" s="150"/>
      <c r="AS915" s="150"/>
      <c r="AT915" s="150"/>
      <c r="AU915" s="150"/>
      <c r="AV915" s="150"/>
      <c r="AW915" s="150"/>
      <c r="AX915" s="150"/>
      <c r="AY915" s="150"/>
      <c r="AZ915" s="150"/>
      <c r="BA915" s="150"/>
      <c r="BB915" s="150"/>
      <c r="BC915" s="150"/>
      <c r="BD915" s="150"/>
      <c r="BE915" s="150"/>
      <c r="BF915" s="150"/>
      <c r="BG915" s="150"/>
      <c r="BH915" s="150"/>
    </row>
    <row r="916" spans="1:60" ht="45" outlineLevel="1" x14ac:dyDescent="0.2">
      <c r="A916" s="176">
        <v>312</v>
      </c>
      <c r="B916" s="177" t="s">
        <v>1324</v>
      </c>
      <c r="C916" s="185" t="s">
        <v>1325</v>
      </c>
      <c r="D916" s="178" t="s">
        <v>298</v>
      </c>
      <c r="E916" s="179">
        <v>10</v>
      </c>
      <c r="F916" s="180"/>
      <c r="G916" s="181">
        <f t="shared" si="42"/>
        <v>0</v>
      </c>
      <c r="H916" s="180"/>
      <c r="I916" s="181">
        <f t="shared" si="43"/>
        <v>0</v>
      </c>
      <c r="J916" s="180"/>
      <c r="K916" s="181">
        <f t="shared" si="44"/>
        <v>0</v>
      </c>
      <c r="L916" s="181">
        <v>21</v>
      </c>
      <c r="M916" s="181">
        <f t="shared" si="45"/>
        <v>0</v>
      </c>
      <c r="N916" s="181">
        <v>0</v>
      </c>
      <c r="O916" s="181">
        <f t="shared" si="46"/>
        <v>0</v>
      </c>
      <c r="P916" s="181">
        <v>0</v>
      </c>
      <c r="Q916" s="181">
        <f t="shared" si="47"/>
        <v>0</v>
      </c>
      <c r="R916" s="181" t="s">
        <v>216</v>
      </c>
      <c r="S916" s="181" t="s">
        <v>217</v>
      </c>
      <c r="T916" s="182" t="s">
        <v>218</v>
      </c>
      <c r="U916" s="160">
        <v>0</v>
      </c>
      <c r="V916" s="160">
        <f t="shared" si="48"/>
        <v>0</v>
      </c>
      <c r="W916" s="160"/>
      <c r="X916" s="150"/>
      <c r="Y916" s="150"/>
      <c r="Z916" s="150"/>
      <c r="AA916" s="150"/>
      <c r="AB916" s="150"/>
      <c r="AC916" s="150"/>
      <c r="AD916" s="150"/>
      <c r="AE916" s="150"/>
      <c r="AF916" s="150"/>
      <c r="AG916" s="150" t="s">
        <v>219</v>
      </c>
      <c r="AH916" s="150"/>
      <c r="AI916" s="150"/>
      <c r="AJ916" s="150"/>
      <c r="AK916" s="150"/>
      <c r="AL916" s="150"/>
      <c r="AM916" s="150"/>
      <c r="AN916" s="150"/>
      <c r="AO916" s="150"/>
      <c r="AP916" s="150"/>
      <c r="AQ916" s="150"/>
      <c r="AR916" s="150"/>
      <c r="AS916" s="150"/>
      <c r="AT916" s="150"/>
      <c r="AU916" s="150"/>
      <c r="AV916" s="150"/>
      <c r="AW916" s="150"/>
      <c r="AX916" s="150"/>
      <c r="AY916" s="150"/>
      <c r="AZ916" s="150"/>
      <c r="BA916" s="150"/>
      <c r="BB916" s="150"/>
      <c r="BC916" s="150"/>
      <c r="BD916" s="150"/>
      <c r="BE916" s="150"/>
      <c r="BF916" s="150"/>
      <c r="BG916" s="150"/>
      <c r="BH916" s="150"/>
    </row>
    <row r="917" spans="1:60" ht="45" outlineLevel="1" x14ac:dyDescent="0.2">
      <c r="A917" s="176">
        <v>313</v>
      </c>
      <c r="B917" s="177" t="s">
        <v>1326</v>
      </c>
      <c r="C917" s="185" t="s">
        <v>1327</v>
      </c>
      <c r="D917" s="178" t="s">
        <v>298</v>
      </c>
      <c r="E917" s="179">
        <v>4</v>
      </c>
      <c r="F917" s="180"/>
      <c r="G917" s="181">
        <f t="shared" si="42"/>
        <v>0</v>
      </c>
      <c r="H917" s="180"/>
      <c r="I917" s="181">
        <f t="shared" si="43"/>
        <v>0</v>
      </c>
      <c r="J917" s="180"/>
      <c r="K917" s="181">
        <f t="shared" si="44"/>
        <v>0</v>
      </c>
      <c r="L917" s="181">
        <v>21</v>
      </c>
      <c r="M917" s="181">
        <f t="shared" si="45"/>
        <v>0</v>
      </c>
      <c r="N917" s="181">
        <v>0</v>
      </c>
      <c r="O917" s="181">
        <f t="shared" si="46"/>
        <v>0</v>
      </c>
      <c r="P917" s="181">
        <v>0</v>
      </c>
      <c r="Q917" s="181">
        <f t="shared" si="47"/>
        <v>0</v>
      </c>
      <c r="R917" s="181" t="s">
        <v>216</v>
      </c>
      <c r="S917" s="181" t="s">
        <v>217</v>
      </c>
      <c r="T917" s="182" t="s">
        <v>218</v>
      </c>
      <c r="U917" s="160">
        <v>0</v>
      </c>
      <c r="V917" s="160">
        <f t="shared" si="48"/>
        <v>0</v>
      </c>
      <c r="W917" s="160"/>
      <c r="X917" s="150"/>
      <c r="Y917" s="150"/>
      <c r="Z917" s="150"/>
      <c r="AA917" s="150"/>
      <c r="AB917" s="150"/>
      <c r="AC917" s="150"/>
      <c r="AD917" s="150"/>
      <c r="AE917" s="150"/>
      <c r="AF917" s="150"/>
      <c r="AG917" s="150" t="s">
        <v>219</v>
      </c>
      <c r="AH917" s="150"/>
      <c r="AI917" s="150"/>
      <c r="AJ917" s="150"/>
      <c r="AK917" s="150"/>
      <c r="AL917" s="150"/>
      <c r="AM917" s="150"/>
      <c r="AN917" s="150"/>
      <c r="AO917" s="150"/>
      <c r="AP917" s="150"/>
      <c r="AQ917" s="150"/>
      <c r="AR917" s="150"/>
      <c r="AS917" s="150"/>
      <c r="AT917" s="150"/>
      <c r="AU917" s="150"/>
      <c r="AV917" s="150"/>
      <c r="AW917" s="150"/>
      <c r="AX917" s="150"/>
      <c r="AY917" s="150"/>
      <c r="AZ917" s="150"/>
      <c r="BA917" s="150"/>
      <c r="BB917" s="150"/>
      <c r="BC917" s="150"/>
      <c r="BD917" s="150"/>
      <c r="BE917" s="150"/>
      <c r="BF917" s="150"/>
      <c r="BG917" s="150"/>
      <c r="BH917" s="150"/>
    </row>
    <row r="918" spans="1:60" ht="45" outlineLevel="1" x14ac:dyDescent="0.2">
      <c r="A918" s="176">
        <v>314</v>
      </c>
      <c r="B918" s="177" t="s">
        <v>1328</v>
      </c>
      <c r="C918" s="185" t="s">
        <v>1329</v>
      </c>
      <c r="D918" s="178" t="s">
        <v>298</v>
      </c>
      <c r="E918" s="179">
        <v>1</v>
      </c>
      <c r="F918" s="180"/>
      <c r="G918" s="181">
        <f t="shared" si="42"/>
        <v>0</v>
      </c>
      <c r="H918" s="180"/>
      <c r="I918" s="181">
        <f t="shared" si="43"/>
        <v>0</v>
      </c>
      <c r="J918" s="180"/>
      <c r="K918" s="181">
        <f t="shared" si="44"/>
        <v>0</v>
      </c>
      <c r="L918" s="181">
        <v>21</v>
      </c>
      <c r="M918" s="181">
        <f t="shared" si="45"/>
        <v>0</v>
      </c>
      <c r="N918" s="181">
        <v>0</v>
      </c>
      <c r="O918" s="181">
        <f t="shared" si="46"/>
        <v>0</v>
      </c>
      <c r="P918" s="181">
        <v>0</v>
      </c>
      <c r="Q918" s="181">
        <f t="shared" si="47"/>
        <v>0</v>
      </c>
      <c r="R918" s="181" t="s">
        <v>216</v>
      </c>
      <c r="S918" s="181" t="s">
        <v>217</v>
      </c>
      <c r="T918" s="182" t="s">
        <v>218</v>
      </c>
      <c r="U918" s="160">
        <v>0</v>
      </c>
      <c r="V918" s="160">
        <f t="shared" si="48"/>
        <v>0</v>
      </c>
      <c r="W918" s="160"/>
      <c r="X918" s="150"/>
      <c r="Y918" s="150"/>
      <c r="Z918" s="150"/>
      <c r="AA918" s="150"/>
      <c r="AB918" s="150"/>
      <c r="AC918" s="150"/>
      <c r="AD918" s="150"/>
      <c r="AE918" s="150"/>
      <c r="AF918" s="150"/>
      <c r="AG918" s="150" t="s">
        <v>219</v>
      </c>
      <c r="AH918" s="150"/>
      <c r="AI918" s="150"/>
      <c r="AJ918" s="150"/>
      <c r="AK918" s="150"/>
      <c r="AL918" s="150"/>
      <c r="AM918" s="150"/>
      <c r="AN918" s="150"/>
      <c r="AO918" s="150"/>
      <c r="AP918" s="150"/>
      <c r="AQ918" s="150"/>
      <c r="AR918" s="150"/>
      <c r="AS918" s="150"/>
      <c r="AT918" s="150"/>
      <c r="AU918" s="150"/>
      <c r="AV918" s="150"/>
      <c r="AW918" s="150"/>
      <c r="AX918" s="150"/>
      <c r="AY918" s="150"/>
      <c r="AZ918" s="150"/>
      <c r="BA918" s="150"/>
      <c r="BB918" s="150"/>
      <c r="BC918" s="150"/>
      <c r="BD918" s="150"/>
      <c r="BE918" s="150"/>
      <c r="BF918" s="150"/>
      <c r="BG918" s="150"/>
      <c r="BH918" s="150"/>
    </row>
    <row r="919" spans="1:60" ht="45" outlineLevel="1" x14ac:dyDescent="0.2">
      <c r="A919" s="176">
        <v>315</v>
      </c>
      <c r="B919" s="177" t="s">
        <v>1330</v>
      </c>
      <c r="C919" s="185" t="s">
        <v>1331</v>
      </c>
      <c r="D919" s="178" t="s">
        <v>298</v>
      </c>
      <c r="E919" s="179">
        <v>2</v>
      </c>
      <c r="F919" s="180"/>
      <c r="G919" s="181">
        <f t="shared" si="42"/>
        <v>0</v>
      </c>
      <c r="H919" s="180"/>
      <c r="I919" s="181">
        <f t="shared" si="43"/>
        <v>0</v>
      </c>
      <c r="J919" s="180"/>
      <c r="K919" s="181">
        <f t="shared" si="44"/>
        <v>0</v>
      </c>
      <c r="L919" s="181">
        <v>21</v>
      </c>
      <c r="M919" s="181">
        <f t="shared" si="45"/>
        <v>0</v>
      </c>
      <c r="N919" s="181">
        <v>0</v>
      </c>
      <c r="O919" s="181">
        <f t="shared" si="46"/>
        <v>0</v>
      </c>
      <c r="P919" s="181">
        <v>0</v>
      </c>
      <c r="Q919" s="181">
        <f t="shared" si="47"/>
        <v>0</v>
      </c>
      <c r="R919" s="181" t="s">
        <v>216</v>
      </c>
      <c r="S919" s="181" t="s">
        <v>217</v>
      </c>
      <c r="T919" s="182" t="s">
        <v>218</v>
      </c>
      <c r="U919" s="160">
        <v>0</v>
      </c>
      <c r="V919" s="160">
        <f t="shared" si="48"/>
        <v>0</v>
      </c>
      <c r="W919" s="160"/>
      <c r="X919" s="150"/>
      <c r="Y919" s="150"/>
      <c r="Z919" s="150"/>
      <c r="AA919" s="150"/>
      <c r="AB919" s="150"/>
      <c r="AC919" s="150"/>
      <c r="AD919" s="150"/>
      <c r="AE919" s="150"/>
      <c r="AF919" s="150"/>
      <c r="AG919" s="150" t="s">
        <v>219</v>
      </c>
      <c r="AH919" s="150"/>
      <c r="AI919" s="150"/>
      <c r="AJ919" s="150"/>
      <c r="AK919" s="150"/>
      <c r="AL919" s="150"/>
      <c r="AM919" s="150"/>
      <c r="AN919" s="150"/>
      <c r="AO919" s="150"/>
      <c r="AP919" s="150"/>
      <c r="AQ919" s="150"/>
      <c r="AR919" s="150"/>
      <c r="AS919" s="150"/>
      <c r="AT919" s="150"/>
      <c r="AU919" s="150"/>
      <c r="AV919" s="150"/>
      <c r="AW919" s="150"/>
      <c r="AX919" s="150"/>
      <c r="AY919" s="150"/>
      <c r="AZ919" s="150"/>
      <c r="BA919" s="150"/>
      <c r="BB919" s="150"/>
      <c r="BC919" s="150"/>
      <c r="BD919" s="150"/>
      <c r="BE919" s="150"/>
      <c r="BF919" s="150"/>
      <c r="BG919" s="150"/>
      <c r="BH919" s="150"/>
    </row>
    <row r="920" spans="1:60" ht="45" outlineLevel="1" x14ac:dyDescent="0.2">
      <c r="A920" s="176">
        <v>316</v>
      </c>
      <c r="B920" s="177" t="s">
        <v>1332</v>
      </c>
      <c r="C920" s="185" t="s">
        <v>1333</v>
      </c>
      <c r="D920" s="178" t="s">
        <v>298</v>
      </c>
      <c r="E920" s="179">
        <v>1</v>
      </c>
      <c r="F920" s="180"/>
      <c r="G920" s="181">
        <f t="shared" si="42"/>
        <v>0</v>
      </c>
      <c r="H920" s="180"/>
      <c r="I920" s="181">
        <f t="shared" si="43"/>
        <v>0</v>
      </c>
      <c r="J920" s="180"/>
      <c r="K920" s="181">
        <f t="shared" si="44"/>
        <v>0</v>
      </c>
      <c r="L920" s="181">
        <v>21</v>
      </c>
      <c r="M920" s="181">
        <f t="shared" si="45"/>
        <v>0</v>
      </c>
      <c r="N920" s="181">
        <v>0</v>
      </c>
      <c r="O920" s="181">
        <f t="shared" si="46"/>
        <v>0</v>
      </c>
      <c r="P920" s="181">
        <v>0</v>
      </c>
      <c r="Q920" s="181">
        <f t="shared" si="47"/>
        <v>0</v>
      </c>
      <c r="R920" s="181" t="s">
        <v>216</v>
      </c>
      <c r="S920" s="181" t="s">
        <v>217</v>
      </c>
      <c r="T920" s="182" t="s">
        <v>218</v>
      </c>
      <c r="U920" s="160">
        <v>0</v>
      </c>
      <c r="V920" s="160">
        <f t="shared" si="48"/>
        <v>0</v>
      </c>
      <c r="W920" s="160"/>
      <c r="X920" s="150"/>
      <c r="Y920" s="150"/>
      <c r="Z920" s="150"/>
      <c r="AA920" s="150"/>
      <c r="AB920" s="150"/>
      <c r="AC920" s="150"/>
      <c r="AD920" s="150"/>
      <c r="AE920" s="150"/>
      <c r="AF920" s="150"/>
      <c r="AG920" s="150" t="s">
        <v>219</v>
      </c>
      <c r="AH920" s="150"/>
      <c r="AI920" s="150"/>
      <c r="AJ920" s="150"/>
      <c r="AK920" s="150"/>
      <c r="AL920" s="150"/>
      <c r="AM920" s="150"/>
      <c r="AN920" s="150"/>
      <c r="AO920" s="150"/>
      <c r="AP920" s="150"/>
      <c r="AQ920" s="150"/>
      <c r="AR920" s="150"/>
      <c r="AS920" s="150"/>
      <c r="AT920" s="150"/>
      <c r="AU920" s="150"/>
      <c r="AV920" s="150"/>
      <c r="AW920" s="150"/>
      <c r="AX920" s="150"/>
      <c r="AY920" s="150"/>
      <c r="AZ920" s="150"/>
      <c r="BA920" s="150"/>
      <c r="BB920" s="150"/>
      <c r="BC920" s="150"/>
      <c r="BD920" s="150"/>
      <c r="BE920" s="150"/>
      <c r="BF920" s="150"/>
      <c r="BG920" s="150"/>
      <c r="BH920" s="150"/>
    </row>
    <row r="921" spans="1:60" ht="45" outlineLevel="1" x14ac:dyDescent="0.2">
      <c r="A921" s="176">
        <v>317</v>
      </c>
      <c r="B921" s="177" t="s">
        <v>1334</v>
      </c>
      <c r="C921" s="185" t="s">
        <v>1335</v>
      </c>
      <c r="D921" s="178" t="s">
        <v>298</v>
      </c>
      <c r="E921" s="179">
        <v>2</v>
      </c>
      <c r="F921" s="180"/>
      <c r="G921" s="181">
        <f t="shared" si="42"/>
        <v>0</v>
      </c>
      <c r="H921" s="180"/>
      <c r="I921" s="181">
        <f t="shared" si="43"/>
        <v>0</v>
      </c>
      <c r="J921" s="180"/>
      <c r="K921" s="181">
        <f t="shared" si="44"/>
        <v>0</v>
      </c>
      <c r="L921" s="181">
        <v>21</v>
      </c>
      <c r="M921" s="181">
        <f t="shared" si="45"/>
        <v>0</v>
      </c>
      <c r="N921" s="181">
        <v>0</v>
      </c>
      <c r="O921" s="181">
        <f t="shared" si="46"/>
        <v>0</v>
      </c>
      <c r="P921" s="181">
        <v>0</v>
      </c>
      <c r="Q921" s="181">
        <f t="shared" si="47"/>
        <v>0</v>
      </c>
      <c r="R921" s="181" t="s">
        <v>216</v>
      </c>
      <c r="S921" s="181" t="s">
        <v>217</v>
      </c>
      <c r="T921" s="182" t="s">
        <v>218</v>
      </c>
      <c r="U921" s="160">
        <v>0</v>
      </c>
      <c r="V921" s="160">
        <f t="shared" si="48"/>
        <v>0</v>
      </c>
      <c r="W921" s="160"/>
      <c r="X921" s="150"/>
      <c r="Y921" s="150"/>
      <c r="Z921" s="150"/>
      <c r="AA921" s="150"/>
      <c r="AB921" s="150"/>
      <c r="AC921" s="150"/>
      <c r="AD921" s="150"/>
      <c r="AE921" s="150"/>
      <c r="AF921" s="150"/>
      <c r="AG921" s="150" t="s">
        <v>219</v>
      </c>
      <c r="AH921" s="150"/>
      <c r="AI921" s="150"/>
      <c r="AJ921" s="150"/>
      <c r="AK921" s="150"/>
      <c r="AL921" s="150"/>
      <c r="AM921" s="150"/>
      <c r="AN921" s="150"/>
      <c r="AO921" s="150"/>
      <c r="AP921" s="150"/>
      <c r="AQ921" s="150"/>
      <c r="AR921" s="150"/>
      <c r="AS921" s="150"/>
      <c r="AT921" s="150"/>
      <c r="AU921" s="150"/>
      <c r="AV921" s="150"/>
      <c r="AW921" s="150"/>
      <c r="AX921" s="150"/>
      <c r="AY921" s="150"/>
      <c r="AZ921" s="150"/>
      <c r="BA921" s="150"/>
      <c r="BB921" s="150"/>
      <c r="BC921" s="150"/>
      <c r="BD921" s="150"/>
      <c r="BE921" s="150"/>
      <c r="BF921" s="150"/>
      <c r="BG921" s="150"/>
      <c r="BH921" s="150"/>
    </row>
    <row r="922" spans="1:60" ht="45" outlineLevel="1" x14ac:dyDescent="0.2">
      <c r="A922" s="176">
        <v>318</v>
      </c>
      <c r="B922" s="177" t="s">
        <v>1336</v>
      </c>
      <c r="C922" s="185" t="s">
        <v>1337</v>
      </c>
      <c r="D922" s="178" t="s">
        <v>298</v>
      </c>
      <c r="E922" s="179">
        <v>2</v>
      </c>
      <c r="F922" s="180"/>
      <c r="G922" s="181">
        <f t="shared" si="42"/>
        <v>0</v>
      </c>
      <c r="H922" s="180"/>
      <c r="I922" s="181">
        <f t="shared" si="43"/>
        <v>0</v>
      </c>
      <c r="J922" s="180"/>
      <c r="K922" s="181">
        <f t="shared" si="44"/>
        <v>0</v>
      </c>
      <c r="L922" s="181">
        <v>21</v>
      </c>
      <c r="M922" s="181">
        <f t="shared" si="45"/>
        <v>0</v>
      </c>
      <c r="N922" s="181">
        <v>0</v>
      </c>
      <c r="O922" s="181">
        <f t="shared" si="46"/>
        <v>0</v>
      </c>
      <c r="P922" s="181">
        <v>0</v>
      </c>
      <c r="Q922" s="181">
        <f t="shared" si="47"/>
        <v>0</v>
      </c>
      <c r="R922" s="181" t="s">
        <v>216</v>
      </c>
      <c r="S922" s="181" t="s">
        <v>217</v>
      </c>
      <c r="T922" s="182" t="s">
        <v>218</v>
      </c>
      <c r="U922" s="160">
        <v>0</v>
      </c>
      <c r="V922" s="160">
        <f t="shared" si="48"/>
        <v>0</v>
      </c>
      <c r="W922" s="160"/>
      <c r="X922" s="150"/>
      <c r="Y922" s="150"/>
      <c r="Z922" s="150"/>
      <c r="AA922" s="150"/>
      <c r="AB922" s="150"/>
      <c r="AC922" s="150"/>
      <c r="AD922" s="150"/>
      <c r="AE922" s="150"/>
      <c r="AF922" s="150"/>
      <c r="AG922" s="150" t="s">
        <v>219</v>
      </c>
      <c r="AH922" s="150"/>
      <c r="AI922" s="150"/>
      <c r="AJ922" s="150"/>
      <c r="AK922" s="150"/>
      <c r="AL922" s="150"/>
      <c r="AM922" s="150"/>
      <c r="AN922" s="150"/>
      <c r="AO922" s="150"/>
      <c r="AP922" s="150"/>
      <c r="AQ922" s="150"/>
      <c r="AR922" s="150"/>
      <c r="AS922" s="150"/>
      <c r="AT922" s="150"/>
      <c r="AU922" s="150"/>
      <c r="AV922" s="150"/>
      <c r="AW922" s="150"/>
      <c r="AX922" s="150"/>
      <c r="AY922" s="150"/>
      <c r="AZ922" s="150"/>
      <c r="BA922" s="150"/>
      <c r="BB922" s="150"/>
      <c r="BC922" s="150"/>
      <c r="BD922" s="150"/>
      <c r="BE922" s="150"/>
      <c r="BF922" s="150"/>
      <c r="BG922" s="150"/>
      <c r="BH922" s="150"/>
    </row>
    <row r="923" spans="1:60" ht="45" outlineLevel="1" x14ac:dyDescent="0.2">
      <c r="A923" s="176">
        <v>319</v>
      </c>
      <c r="B923" s="177" t="s">
        <v>1338</v>
      </c>
      <c r="C923" s="185" t="s">
        <v>1339</v>
      </c>
      <c r="D923" s="178" t="s">
        <v>298</v>
      </c>
      <c r="E923" s="179">
        <v>1</v>
      </c>
      <c r="F923" s="180"/>
      <c r="G923" s="181">
        <f t="shared" si="42"/>
        <v>0</v>
      </c>
      <c r="H923" s="180"/>
      <c r="I923" s="181">
        <f t="shared" si="43"/>
        <v>0</v>
      </c>
      <c r="J923" s="180"/>
      <c r="K923" s="181">
        <f t="shared" si="44"/>
        <v>0</v>
      </c>
      <c r="L923" s="181">
        <v>21</v>
      </c>
      <c r="M923" s="181">
        <f t="shared" si="45"/>
        <v>0</v>
      </c>
      <c r="N923" s="181">
        <v>0</v>
      </c>
      <c r="O923" s="181">
        <f t="shared" si="46"/>
        <v>0</v>
      </c>
      <c r="P923" s="181">
        <v>0</v>
      </c>
      <c r="Q923" s="181">
        <f t="shared" si="47"/>
        <v>0</v>
      </c>
      <c r="R923" s="181" t="s">
        <v>216</v>
      </c>
      <c r="S923" s="181" t="s">
        <v>217</v>
      </c>
      <c r="T923" s="182" t="s">
        <v>218</v>
      </c>
      <c r="U923" s="160">
        <v>0</v>
      </c>
      <c r="V923" s="160">
        <f t="shared" si="48"/>
        <v>0</v>
      </c>
      <c r="W923" s="160"/>
      <c r="X923" s="150"/>
      <c r="Y923" s="150"/>
      <c r="Z923" s="150"/>
      <c r="AA923" s="150"/>
      <c r="AB923" s="150"/>
      <c r="AC923" s="150"/>
      <c r="AD923" s="150"/>
      <c r="AE923" s="150"/>
      <c r="AF923" s="150"/>
      <c r="AG923" s="150" t="s">
        <v>219</v>
      </c>
      <c r="AH923" s="150"/>
      <c r="AI923" s="150"/>
      <c r="AJ923" s="150"/>
      <c r="AK923" s="150"/>
      <c r="AL923" s="150"/>
      <c r="AM923" s="150"/>
      <c r="AN923" s="150"/>
      <c r="AO923" s="150"/>
      <c r="AP923" s="150"/>
      <c r="AQ923" s="150"/>
      <c r="AR923" s="150"/>
      <c r="AS923" s="150"/>
      <c r="AT923" s="150"/>
      <c r="AU923" s="150"/>
      <c r="AV923" s="150"/>
      <c r="AW923" s="150"/>
      <c r="AX923" s="150"/>
      <c r="AY923" s="150"/>
      <c r="AZ923" s="150"/>
      <c r="BA923" s="150"/>
      <c r="BB923" s="150"/>
      <c r="BC923" s="150"/>
      <c r="BD923" s="150"/>
      <c r="BE923" s="150"/>
      <c r="BF923" s="150"/>
      <c r="BG923" s="150"/>
      <c r="BH923" s="150"/>
    </row>
    <row r="924" spans="1:60" ht="45" outlineLevel="1" x14ac:dyDescent="0.2">
      <c r="A924" s="176">
        <v>320</v>
      </c>
      <c r="B924" s="177" t="s">
        <v>1340</v>
      </c>
      <c r="C924" s="185" t="s">
        <v>1341</v>
      </c>
      <c r="D924" s="178" t="s">
        <v>298</v>
      </c>
      <c r="E924" s="179">
        <v>1</v>
      </c>
      <c r="F924" s="180"/>
      <c r="G924" s="181">
        <f t="shared" si="42"/>
        <v>0</v>
      </c>
      <c r="H924" s="180"/>
      <c r="I924" s="181">
        <f t="shared" si="43"/>
        <v>0</v>
      </c>
      <c r="J924" s="180"/>
      <c r="K924" s="181">
        <f t="shared" si="44"/>
        <v>0</v>
      </c>
      <c r="L924" s="181">
        <v>21</v>
      </c>
      <c r="M924" s="181">
        <f t="shared" si="45"/>
        <v>0</v>
      </c>
      <c r="N924" s="181">
        <v>0</v>
      </c>
      <c r="O924" s="181">
        <f t="shared" si="46"/>
        <v>0</v>
      </c>
      <c r="P924" s="181">
        <v>0</v>
      </c>
      <c r="Q924" s="181">
        <f t="shared" si="47"/>
        <v>0</v>
      </c>
      <c r="R924" s="181" t="s">
        <v>216</v>
      </c>
      <c r="S924" s="181" t="s">
        <v>217</v>
      </c>
      <c r="T924" s="182" t="s">
        <v>218</v>
      </c>
      <c r="U924" s="160">
        <v>0</v>
      </c>
      <c r="V924" s="160">
        <f t="shared" si="48"/>
        <v>0</v>
      </c>
      <c r="W924" s="160"/>
      <c r="X924" s="150"/>
      <c r="Y924" s="150"/>
      <c r="Z924" s="150"/>
      <c r="AA924" s="150"/>
      <c r="AB924" s="150"/>
      <c r="AC924" s="150"/>
      <c r="AD924" s="150"/>
      <c r="AE924" s="150"/>
      <c r="AF924" s="150"/>
      <c r="AG924" s="150" t="s">
        <v>219</v>
      </c>
      <c r="AH924" s="150"/>
      <c r="AI924" s="150"/>
      <c r="AJ924" s="150"/>
      <c r="AK924" s="150"/>
      <c r="AL924" s="150"/>
      <c r="AM924" s="150"/>
      <c r="AN924" s="150"/>
      <c r="AO924" s="150"/>
      <c r="AP924" s="150"/>
      <c r="AQ924" s="150"/>
      <c r="AR924" s="150"/>
      <c r="AS924" s="150"/>
      <c r="AT924" s="150"/>
      <c r="AU924" s="150"/>
      <c r="AV924" s="150"/>
      <c r="AW924" s="150"/>
      <c r="AX924" s="150"/>
      <c r="AY924" s="150"/>
      <c r="AZ924" s="150"/>
      <c r="BA924" s="150"/>
      <c r="BB924" s="150"/>
      <c r="BC924" s="150"/>
      <c r="BD924" s="150"/>
      <c r="BE924" s="150"/>
      <c r="BF924" s="150"/>
      <c r="BG924" s="150"/>
      <c r="BH924" s="150"/>
    </row>
    <row r="925" spans="1:60" ht="45" outlineLevel="1" x14ac:dyDescent="0.2">
      <c r="A925" s="176">
        <v>321</v>
      </c>
      <c r="B925" s="177" t="s">
        <v>1342</v>
      </c>
      <c r="C925" s="185" t="s">
        <v>1343</v>
      </c>
      <c r="D925" s="178" t="s">
        <v>298</v>
      </c>
      <c r="E925" s="179">
        <v>3</v>
      </c>
      <c r="F925" s="180"/>
      <c r="G925" s="181">
        <f t="shared" si="42"/>
        <v>0</v>
      </c>
      <c r="H925" s="180"/>
      <c r="I925" s="181">
        <f t="shared" si="43"/>
        <v>0</v>
      </c>
      <c r="J925" s="180"/>
      <c r="K925" s="181">
        <f t="shared" si="44"/>
        <v>0</v>
      </c>
      <c r="L925" s="181">
        <v>21</v>
      </c>
      <c r="M925" s="181">
        <f t="shared" si="45"/>
        <v>0</v>
      </c>
      <c r="N925" s="181">
        <v>0</v>
      </c>
      <c r="O925" s="181">
        <f t="shared" si="46"/>
        <v>0</v>
      </c>
      <c r="P925" s="181">
        <v>0</v>
      </c>
      <c r="Q925" s="181">
        <f t="shared" si="47"/>
        <v>0</v>
      </c>
      <c r="R925" s="181" t="s">
        <v>216</v>
      </c>
      <c r="S925" s="181" t="s">
        <v>217</v>
      </c>
      <c r="T925" s="182" t="s">
        <v>218</v>
      </c>
      <c r="U925" s="160">
        <v>0</v>
      </c>
      <c r="V925" s="160">
        <f t="shared" si="48"/>
        <v>0</v>
      </c>
      <c r="W925" s="160"/>
      <c r="X925" s="150"/>
      <c r="Y925" s="150"/>
      <c r="Z925" s="150"/>
      <c r="AA925" s="150"/>
      <c r="AB925" s="150"/>
      <c r="AC925" s="150"/>
      <c r="AD925" s="150"/>
      <c r="AE925" s="150"/>
      <c r="AF925" s="150"/>
      <c r="AG925" s="150" t="s">
        <v>219</v>
      </c>
      <c r="AH925" s="150"/>
      <c r="AI925" s="150"/>
      <c r="AJ925" s="150"/>
      <c r="AK925" s="150"/>
      <c r="AL925" s="150"/>
      <c r="AM925" s="150"/>
      <c r="AN925" s="150"/>
      <c r="AO925" s="150"/>
      <c r="AP925" s="150"/>
      <c r="AQ925" s="150"/>
      <c r="AR925" s="150"/>
      <c r="AS925" s="150"/>
      <c r="AT925" s="150"/>
      <c r="AU925" s="150"/>
      <c r="AV925" s="150"/>
      <c r="AW925" s="150"/>
      <c r="AX925" s="150"/>
      <c r="AY925" s="150"/>
      <c r="AZ925" s="150"/>
      <c r="BA925" s="150"/>
      <c r="BB925" s="150"/>
      <c r="BC925" s="150"/>
      <c r="BD925" s="150"/>
      <c r="BE925" s="150"/>
      <c r="BF925" s="150"/>
      <c r="BG925" s="150"/>
      <c r="BH925" s="150"/>
    </row>
    <row r="926" spans="1:60" ht="45" outlineLevel="1" x14ac:dyDescent="0.2">
      <c r="A926" s="176">
        <v>322</v>
      </c>
      <c r="B926" s="177" t="s">
        <v>1344</v>
      </c>
      <c r="C926" s="185" t="s">
        <v>1345</v>
      </c>
      <c r="D926" s="178" t="s">
        <v>298</v>
      </c>
      <c r="E926" s="179">
        <v>3</v>
      </c>
      <c r="F926" s="180"/>
      <c r="G926" s="181">
        <f t="shared" si="42"/>
        <v>0</v>
      </c>
      <c r="H926" s="180"/>
      <c r="I926" s="181">
        <f t="shared" si="43"/>
        <v>0</v>
      </c>
      <c r="J926" s="180"/>
      <c r="K926" s="181">
        <f t="shared" si="44"/>
        <v>0</v>
      </c>
      <c r="L926" s="181">
        <v>21</v>
      </c>
      <c r="M926" s="181">
        <f t="shared" si="45"/>
        <v>0</v>
      </c>
      <c r="N926" s="181">
        <v>0</v>
      </c>
      <c r="O926" s="181">
        <f t="shared" si="46"/>
        <v>0</v>
      </c>
      <c r="P926" s="181">
        <v>0</v>
      </c>
      <c r="Q926" s="181">
        <f t="shared" si="47"/>
        <v>0</v>
      </c>
      <c r="R926" s="181" t="s">
        <v>216</v>
      </c>
      <c r="S926" s="181" t="s">
        <v>217</v>
      </c>
      <c r="T926" s="182" t="s">
        <v>218</v>
      </c>
      <c r="U926" s="160">
        <v>0</v>
      </c>
      <c r="V926" s="160">
        <f t="shared" si="48"/>
        <v>0</v>
      </c>
      <c r="W926" s="160"/>
      <c r="X926" s="150"/>
      <c r="Y926" s="150"/>
      <c r="Z926" s="150"/>
      <c r="AA926" s="150"/>
      <c r="AB926" s="150"/>
      <c r="AC926" s="150"/>
      <c r="AD926" s="150"/>
      <c r="AE926" s="150"/>
      <c r="AF926" s="150"/>
      <c r="AG926" s="150" t="s">
        <v>219</v>
      </c>
      <c r="AH926" s="150"/>
      <c r="AI926" s="150"/>
      <c r="AJ926" s="150"/>
      <c r="AK926" s="150"/>
      <c r="AL926" s="150"/>
      <c r="AM926" s="150"/>
      <c r="AN926" s="150"/>
      <c r="AO926" s="150"/>
      <c r="AP926" s="150"/>
      <c r="AQ926" s="150"/>
      <c r="AR926" s="150"/>
      <c r="AS926" s="150"/>
      <c r="AT926" s="150"/>
      <c r="AU926" s="150"/>
      <c r="AV926" s="150"/>
      <c r="AW926" s="150"/>
      <c r="AX926" s="150"/>
      <c r="AY926" s="150"/>
      <c r="AZ926" s="150"/>
      <c r="BA926" s="150"/>
      <c r="BB926" s="150"/>
      <c r="BC926" s="150"/>
      <c r="BD926" s="150"/>
      <c r="BE926" s="150"/>
      <c r="BF926" s="150"/>
      <c r="BG926" s="150"/>
      <c r="BH926" s="150"/>
    </row>
    <row r="927" spans="1:60" ht="45" outlineLevel="1" x14ac:dyDescent="0.2">
      <c r="A927" s="176">
        <v>323</v>
      </c>
      <c r="B927" s="177" t="s">
        <v>1346</v>
      </c>
      <c r="C927" s="185" t="s">
        <v>1347</v>
      </c>
      <c r="D927" s="178" t="s">
        <v>298</v>
      </c>
      <c r="E927" s="179">
        <v>1</v>
      </c>
      <c r="F927" s="180"/>
      <c r="G927" s="181">
        <f t="shared" si="42"/>
        <v>0</v>
      </c>
      <c r="H927" s="180"/>
      <c r="I927" s="181">
        <f t="shared" si="43"/>
        <v>0</v>
      </c>
      <c r="J927" s="180"/>
      <c r="K927" s="181">
        <f t="shared" si="44"/>
        <v>0</v>
      </c>
      <c r="L927" s="181">
        <v>21</v>
      </c>
      <c r="M927" s="181">
        <f t="shared" si="45"/>
        <v>0</v>
      </c>
      <c r="N927" s="181">
        <v>0</v>
      </c>
      <c r="O927" s="181">
        <f t="shared" si="46"/>
        <v>0</v>
      </c>
      <c r="P927" s="181">
        <v>0</v>
      </c>
      <c r="Q927" s="181">
        <f t="shared" si="47"/>
        <v>0</v>
      </c>
      <c r="R927" s="181" t="s">
        <v>216</v>
      </c>
      <c r="S927" s="181" t="s">
        <v>217</v>
      </c>
      <c r="T927" s="182" t="s">
        <v>218</v>
      </c>
      <c r="U927" s="160">
        <v>0</v>
      </c>
      <c r="V927" s="160">
        <f t="shared" si="48"/>
        <v>0</v>
      </c>
      <c r="W927" s="160"/>
      <c r="X927" s="150"/>
      <c r="Y927" s="150"/>
      <c r="Z927" s="150"/>
      <c r="AA927" s="150"/>
      <c r="AB927" s="150"/>
      <c r="AC927" s="150"/>
      <c r="AD927" s="150"/>
      <c r="AE927" s="150"/>
      <c r="AF927" s="150"/>
      <c r="AG927" s="150" t="s">
        <v>219</v>
      </c>
      <c r="AH927" s="150"/>
      <c r="AI927" s="150"/>
      <c r="AJ927" s="150"/>
      <c r="AK927" s="150"/>
      <c r="AL927" s="150"/>
      <c r="AM927" s="150"/>
      <c r="AN927" s="150"/>
      <c r="AO927" s="150"/>
      <c r="AP927" s="150"/>
      <c r="AQ927" s="150"/>
      <c r="AR927" s="150"/>
      <c r="AS927" s="150"/>
      <c r="AT927" s="150"/>
      <c r="AU927" s="150"/>
      <c r="AV927" s="150"/>
      <c r="AW927" s="150"/>
      <c r="AX927" s="150"/>
      <c r="AY927" s="150"/>
      <c r="AZ927" s="150"/>
      <c r="BA927" s="150"/>
      <c r="BB927" s="150"/>
      <c r="BC927" s="150"/>
      <c r="BD927" s="150"/>
      <c r="BE927" s="150"/>
      <c r="BF927" s="150"/>
      <c r="BG927" s="150"/>
      <c r="BH927" s="150"/>
    </row>
    <row r="928" spans="1:60" ht="45" outlineLevel="1" x14ac:dyDescent="0.2">
      <c r="A928" s="176">
        <v>324</v>
      </c>
      <c r="B928" s="177" t="s">
        <v>1348</v>
      </c>
      <c r="C928" s="185" t="s">
        <v>1349</v>
      </c>
      <c r="D928" s="178" t="s">
        <v>298</v>
      </c>
      <c r="E928" s="179">
        <v>1</v>
      </c>
      <c r="F928" s="180"/>
      <c r="G928" s="181">
        <f t="shared" si="42"/>
        <v>0</v>
      </c>
      <c r="H928" s="180"/>
      <c r="I928" s="181">
        <f t="shared" si="43"/>
        <v>0</v>
      </c>
      <c r="J928" s="180"/>
      <c r="K928" s="181">
        <f t="shared" si="44"/>
        <v>0</v>
      </c>
      <c r="L928" s="181">
        <v>21</v>
      </c>
      <c r="M928" s="181">
        <f t="shared" si="45"/>
        <v>0</v>
      </c>
      <c r="N928" s="181">
        <v>0</v>
      </c>
      <c r="O928" s="181">
        <f t="shared" si="46"/>
        <v>0</v>
      </c>
      <c r="P928" s="181">
        <v>0</v>
      </c>
      <c r="Q928" s="181">
        <f t="shared" si="47"/>
        <v>0</v>
      </c>
      <c r="R928" s="181" t="s">
        <v>216</v>
      </c>
      <c r="S928" s="181" t="s">
        <v>217</v>
      </c>
      <c r="T928" s="182" t="s">
        <v>218</v>
      </c>
      <c r="U928" s="160">
        <v>0</v>
      </c>
      <c r="V928" s="160">
        <f t="shared" si="48"/>
        <v>0</v>
      </c>
      <c r="W928" s="160"/>
      <c r="X928" s="150"/>
      <c r="Y928" s="150"/>
      <c r="Z928" s="150"/>
      <c r="AA928" s="150"/>
      <c r="AB928" s="150"/>
      <c r="AC928" s="150"/>
      <c r="AD928" s="150"/>
      <c r="AE928" s="150"/>
      <c r="AF928" s="150"/>
      <c r="AG928" s="150" t="s">
        <v>219</v>
      </c>
      <c r="AH928" s="150"/>
      <c r="AI928" s="150"/>
      <c r="AJ928" s="150"/>
      <c r="AK928" s="150"/>
      <c r="AL928" s="150"/>
      <c r="AM928" s="150"/>
      <c r="AN928" s="150"/>
      <c r="AO928" s="150"/>
      <c r="AP928" s="150"/>
      <c r="AQ928" s="150"/>
      <c r="AR928" s="150"/>
      <c r="AS928" s="150"/>
      <c r="AT928" s="150"/>
      <c r="AU928" s="150"/>
      <c r="AV928" s="150"/>
      <c r="AW928" s="150"/>
      <c r="AX928" s="150"/>
      <c r="AY928" s="150"/>
      <c r="AZ928" s="150"/>
      <c r="BA928" s="150"/>
      <c r="BB928" s="150"/>
      <c r="BC928" s="150"/>
      <c r="BD928" s="150"/>
      <c r="BE928" s="150"/>
      <c r="BF928" s="150"/>
      <c r="BG928" s="150"/>
      <c r="BH928" s="150"/>
    </row>
    <row r="929" spans="1:60" ht="45" outlineLevel="1" x14ac:dyDescent="0.2">
      <c r="A929" s="176">
        <v>325</v>
      </c>
      <c r="B929" s="177" t="s">
        <v>1350</v>
      </c>
      <c r="C929" s="185" t="s">
        <v>1351</v>
      </c>
      <c r="D929" s="178" t="s">
        <v>298</v>
      </c>
      <c r="E929" s="179">
        <v>6</v>
      </c>
      <c r="F929" s="180"/>
      <c r="G929" s="181">
        <f t="shared" si="42"/>
        <v>0</v>
      </c>
      <c r="H929" s="180"/>
      <c r="I929" s="181">
        <f t="shared" si="43"/>
        <v>0</v>
      </c>
      <c r="J929" s="180"/>
      <c r="K929" s="181">
        <f t="shared" si="44"/>
        <v>0</v>
      </c>
      <c r="L929" s="181">
        <v>21</v>
      </c>
      <c r="M929" s="181">
        <f t="shared" si="45"/>
        <v>0</v>
      </c>
      <c r="N929" s="181">
        <v>0</v>
      </c>
      <c r="O929" s="181">
        <f t="shared" si="46"/>
        <v>0</v>
      </c>
      <c r="P929" s="181">
        <v>0</v>
      </c>
      <c r="Q929" s="181">
        <f t="shared" si="47"/>
        <v>0</v>
      </c>
      <c r="R929" s="181" t="s">
        <v>216</v>
      </c>
      <c r="S929" s="181" t="s">
        <v>217</v>
      </c>
      <c r="T929" s="182" t="s">
        <v>218</v>
      </c>
      <c r="U929" s="160">
        <v>0</v>
      </c>
      <c r="V929" s="160">
        <f t="shared" si="48"/>
        <v>0</v>
      </c>
      <c r="W929" s="160"/>
      <c r="X929" s="150"/>
      <c r="Y929" s="150"/>
      <c r="Z929" s="150"/>
      <c r="AA929" s="150"/>
      <c r="AB929" s="150"/>
      <c r="AC929" s="150"/>
      <c r="AD929" s="150"/>
      <c r="AE929" s="150"/>
      <c r="AF929" s="150"/>
      <c r="AG929" s="150" t="s">
        <v>219</v>
      </c>
      <c r="AH929" s="150"/>
      <c r="AI929" s="150"/>
      <c r="AJ929" s="150"/>
      <c r="AK929" s="150"/>
      <c r="AL929" s="150"/>
      <c r="AM929" s="150"/>
      <c r="AN929" s="150"/>
      <c r="AO929" s="150"/>
      <c r="AP929" s="150"/>
      <c r="AQ929" s="150"/>
      <c r="AR929" s="150"/>
      <c r="AS929" s="150"/>
      <c r="AT929" s="150"/>
      <c r="AU929" s="150"/>
      <c r="AV929" s="150"/>
      <c r="AW929" s="150"/>
      <c r="AX929" s="150"/>
      <c r="AY929" s="150"/>
      <c r="AZ929" s="150"/>
      <c r="BA929" s="150"/>
      <c r="BB929" s="150"/>
      <c r="BC929" s="150"/>
      <c r="BD929" s="150"/>
      <c r="BE929" s="150"/>
      <c r="BF929" s="150"/>
      <c r="BG929" s="150"/>
      <c r="BH929" s="150"/>
    </row>
    <row r="930" spans="1:60" ht="45" outlineLevel="1" x14ac:dyDescent="0.2">
      <c r="A930" s="176">
        <v>326</v>
      </c>
      <c r="B930" s="177" t="s">
        <v>1352</v>
      </c>
      <c r="C930" s="185" t="s">
        <v>1353</v>
      </c>
      <c r="D930" s="178" t="s">
        <v>298</v>
      </c>
      <c r="E930" s="179">
        <v>2</v>
      </c>
      <c r="F930" s="180"/>
      <c r="G930" s="181">
        <f t="shared" si="42"/>
        <v>0</v>
      </c>
      <c r="H930" s="180"/>
      <c r="I930" s="181">
        <f t="shared" si="43"/>
        <v>0</v>
      </c>
      <c r="J930" s="180"/>
      <c r="K930" s="181">
        <f t="shared" si="44"/>
        <v>0</v>
      </c>
      <c r="L930" s="181">
        <v>21</v>
      </c>
      <c r="M930" s="181">
        <f t="shared" si="45"/>
        <v>0</v>
      </c>
      <c r="N930" s="181">
        <v>0</v>
      </c>
      <c r="O930" s="181">
        <f t="shared" si="46"/>
        <v>0</v>
      </c>
      <c r="P930" s="181">
        <v>0</v>
      </c>
      <c r="Q930" s="181">
        <f t="shared" si="47"/>
        <v>0</v>
      </c>
      <c r="R930" s="181" t="s">
        <v>216</v>
      </c>
      <c r="S930" s="181" t="s">
        <v>217</v>
      </c>
      <c r="T930" s="182" t="s">
        <v>218</v>
      </c>
      <c r="U930" s="160">
        <v>0</v>
      </c>
      <c r="V930" s="160">
        <f t="shared" si="48"/>
        <v>0</v>
      </c>
      <c r="W930" s="160"/>
      <c r="X930" s="150"/>
      <c r="Y930" s="150"/>
      <c r="Z930" s="150"/>
      <c r="AA930" s="150"/>
      <c r="AB930" s="150"/>
      <c r="AC930" s="150"/>
      <c r="AD930" s="150"/>
      <c r="AE930" s="150"/>
      <c r="AF930" s="150"/>
      <c r="AG930" s="150" t="s">
        <v>219</v>
      </c>
      <c r="AH930" s="150"/>
      <c r="AI930" s="150"/>
      <c r="AJ930" s="150"/>
      <c r="AK930" s="150"/>
      <c r="AL930" s="150"/>
      <c r="AM930" s="150"/>
      <c r="AN930" s="150"/>
      <c r="AO930" s="150"/>
      <c r="AP930" s="150"/>
      <c r="AQ930" s="150"/>
      <c r="AR930" s="150"/>
      <c r="AS930" s="150"/>
      <c r="AT930" s="150"/>
      <c r="AU930" s="150"/>
      <c r="AV930" s="150"/>
      <c r="AW930" s="150"/>
      <c r="AX930" s="150"/>
      <c r="AY930" s="150"/>
      <c r="AZ930" s="150"/>
      <c r="BA930" s="150"/>
      <c r="BB930" s="150"/>
      <c r="BC930" s="150"/>
      <c r="BD930" s="150"/>
      <c r="BE930" s="150"/>
      <c r="BF930" s="150"/>
      <c r="BG930" s="150"/>
      <c r="BH930" s="150"/>
    </row>
    <row r="931" spans="1:60" ht="56.25" outlineLevel="1" x14ac:dyDescent="0.2">
      <c r="A931" s="176">
        <v>327</v>
      </c>
      <c r="B931" s="177" t="s">
        <v>1354</v>
      </c>
      <c r="C931" s="185" t="s">
        <v>1355</v>
      </c>
      <c r="D931" s="178" t="s">
        <v>298</v>
      </c>
      <c r="E931" s="179">
        <v>2</v>
      </c>
      <c r="F931" s="180"/>
      <c r="G931" s="181">
        <f t="shared" si="42"/>
        <v>0</v>
      </c>
      <c r="H931" s="180"/>
      <c r="I931" s="181">
        <f t="shared" si="43"/>
        <v>0</v>
      </c>
      <c r="J931" s="180"/>
      <c r="K931" s="181">
        <f t="shared" si="44"/>
        <v>0</v>
      </c>
      <c r="L931" s="181">
        <v>21</v>
      </c>
      <c r="M931" s="181">
        <f t="shared" si="45"/>
        <v>0</v>
      </c>
      <c r="N931" s="181">
        <v>0</v>
      </c>
      <c r="O931" s="181">
        <f t="shared" si="46"/>
        <v>0</v>
      </c>
      <c r="P931" s="181">
        <v>0</v>
      </c>
      <c r="Q931" s="181">
        <f t="shared" si="47"/>
        <v>0</v>
      </c>
      <c r="R931" s="181" t="s">
        <v>216</v>
      </c>
      <c r="S931" s="181" t="s">
        <v>217</v>
      </c>
      <c r="T931" s="182" t="s">
        <v>218</v>
      </c>
      <c r="U931" s="160">
        <v>0</v>
      </c>
      <c r="V931" s="160">
        <f t="shared" si="48"/>
        <v>0</v>
      </c>
      <c r="W931" s="160"/>
      <c r="X931" s="150"/>
      <c r="Y931" s="150"/>
      <c r="Z931" s="150"/>
      <c r="AA931" s="150"/>
      <c r="AB931" s="150"/>
      <c r="AC931" s="150"/>
      <c r="AD931" s="150"/>
      <c r="AE931" s="150"/>
      <c r="AF931" s="150"/>
      <c r="AG931" s="150" t="s">
        <v>219</v>
      </c>
      <c r="AH931" s="150"/>
      <c r="AI931" s="150"/>
      <c r="AJ931" s="150"/>
      <c r="AK931" s="150"/>
      <c r="AL931" s="150"/>
      <c r="AM931" s="150"/>
      <c r="AN931" s="150"/>
      <c r="AO931" s="150"/>
      <c r="AP931" s="150"/>
      <c r="AQ931" s="150"/>
      <c r="AR931" s="150"/>
      <c r="AS931" s="150"/>
      <c r="AT931" s="150"/>
      <c r="AU931" s="150"/>
      <c r="AV931" s="150"/>
      <c r="AW931" s="150"/>
      <c r="AX931" s="150"/>
      <c r="AY931" s="150"/>
      <c r="AZ931" s="150"/>
      <c r="BA931" s="150"/>
      <c r="BB931" s="150"/>
      <c r="BC931" s="150"/>
      <c r="BD931" s="150"/>
      <c r="BE931" s="150"/>
      <c r="BF931" s="150"/>
      <c r="BG931" s="150"/>
      <c r="BH931" s="150"/>
    </row>
    <row r="932" spans="1:60" ht="56.25" outlineLevel="1" x14ac:dyDescent="0.2">
      <c r="A932" s="176">
        <v>328</v>
      </c>
      <c r="B932" s="177" t="s">
        <v>1356</v>
      </c>
      <c r="C932" s="185" t="s">
        <v>1357</v>
      </c>
      <c r="D932" s="178" t="s">
        <v>298</v>
      </c>
      <c r="E932" s="179">
        <v>8</v>
      </c>
      <c r="F932" s="180"/>
      <c r="G932" s="181">
        <f t="shared" si="42"/>
        <v>0</v>
      </c>
      <c r="H932" s="180"/>
      <c r="I932" s="181">
        <f t="shared" si="43"/>
        <v>0</v>
      </c>
      <c r="J932" s="180"/>
      <c r="K932" s="181">
        <f t="shared" si="44"/>
        <v>0</v>
      </c>
      <c r="L932" s="181">
        <v>21</v>
      </c>
      <c r="M932" s="181">
        <f t="shared" si="45"/>
        <v>0</v>
      </c>
      <c r="N932" s="181">
        <v>0</v>
      </c>
      <c r="O932" s="181">
        <f t="shared" si="46"/>
        <v>0</v>
      </c>
      <c r="P932" s="181">
        <v>0</v>
      </c>
      <c r="Q932" s="181">
        <f t="shared" si="47"/>
        <v>0</v>
      </c>
      <c r="R932" s="181" t="s">
        <v>216</v>
      </c>
      <c r="S932" s="181" t="s">
        <v>217</v>
      </c>
      <c r="T932" s="182" t="s">
        <v>218</v>
      </c>
      <c r="U932" s="160">
        <v>0</v>
      </c>
      <c r="V932" s="160">
        <f t="shared" si="48"/>
        <v>0</v>
      </c>
      <c r="W932" s="160"/>
      <c r="X932" s="150"/>
      <c r="Y932" s="150"/>
      <c r="Z932" s="150"/>
      <c r="AA932" s="150"/>
      <c r="AB932" s="150"/>
      <c r="AC932" s="150"/>
      <c r="AD932" s="150"/>
      <c r="AE932" s="150"/>
      <c r="AF932" s="150"/>
      <c r="AG932" s="150" t="s">
        <v>219</v>
      </c>
      <c r="AH932" s="150"/>
      <c r="AI932" s="150"/>
      <c r="AJ932" s="150"/>
      <c r="AK932" s="150"/>
      <c r="AL932" s="150"/>
      <c r="AM932" s="150"/>
      <c r="AN932" s="150"/>
      <c r="AO932" s="150"/>
      <c r="AP932" s="150"/>
      <c r="AQ932" s="150"/>
      <c r="AR932" s="150"/>
      <c r="AS932" s="150"/>
      <c r="AT932" s="150"/>
      <c r="AU932" s="150"/>
      <c r="AV932" s="150"/>
      <c r="AW932" s="150"/>
      <c r="AX932" s="150"/>
      <c r="AY932" s="150"/>
      <c r="AZ932" s="150"/>
      <c r="BA932" s="150"/>
      <c r="BB932" s="150"/>
      <c r="BC932" s="150"/>
      <c r="BD932" s="150"/>
      <c r="BE932" s="150"/>
      <c r="BF932" s="150"/>
      <c r="BG932" s="150"/>
      <c r="BH932" s="150"/>
    </row>
    <row r="933" spans="1:60" ht="56.25" outlineLevel="1" x14ac:dyDescent="0.2">
      <c r="A933" s="169">
        <v>329</v>
      </c>
      <c r="B933" s="170" t="s">
        <v>1358</v>
      </c>
      <c r="C933" s="186" t="s">
        <v>1359</v>
      </c>
      <c r="D933" s="171" t="s">
        <v>298</v>
      </c>
      <c r="E933" s="172">
        <v>7</v>
      </c>
      <c r="F933" s="173"/>
      <c r="G933" s="174">
        <f t="shared" si="42"/>
        <v>0</v>
      </c>
      <c r="H933" s="173"/>
      <c r="I933" s="174">
        <f t="shared" si="43"/>
        <v>0</v>
      </c>
      <c r="J933" s="173"/>
      <c r="K933" s="174">
        <f t="shared" si="44"/>
        <v>0</v>
      </c>
      <c r="L933" s="174">
        <v>21</v>
      </c>
      <c r="M933" s="174">
        <f t="shared" si="45"/>
        <v>0</v>
      </c>
      <c r="N933" s="174">
        <v>0</v>
      </c>
      <c r="O933" s="174">
        <f t="shared" si="46"/>
        <v>0</v>
      </c>
      <c r="P933" s="174">
        <v>0</v>
      </c>
      <c r="Q933" s="174">
        <f t="shared" si="47"/>
        <v>0</v>
      </c>
      <c r="R933" s="174" t="s">
        <v>216</v>
      </c>
      <c r="S933" s="174" t="s">
        <v>217</v>
      </c>
      <c r="T933" s="175" t="s">
        <v>218</v>
      </c>
      <c r="U933" s="160">
        <v>0</v>
      </c>
      <c r="V933" s="160">
        <f t="shared" si="48"/>
        <v>0</v>
      </c>
      <c r="W933" s="160"/>
      <c r="X933" s="150"/>
      <c r="Y933" s="150"/>
      <c r="Z933" s="150"/>
      <c r="AA933" s="150"/>
      <c r="AB933" s="150"/>
      <c r="AC933" s="150"/>
      <c r="AD933" s="150"/>
      <c r="AE933" s="150"/>
      <c r="AF933" s="150"/>
      <c r="AG933" s="150" t="s">
        <v>219</v>
      </c>
      <c r="AH933" s="150"/>
      <c r="AI933" s="150"/>
      <c r="AJ933" s="150"/>
      <c r="AK933" s="150"/>
      <c r="AL933" s="150"/>
      <c r="AM933" s="150"/>
      <c r="AN933" s="150"/>
      <c r="AO933" s="150"/>
      <c r="AP933" s="150"/>
      <c r="AQ933" s="150"/>
      <c r="AR933" s="150"/>
      <c r="AS933" s="150"/>
      <c r="AT933" s="150"/>
      <c r="AU933" s="150"/>
      <c r="AV933" s="150"/>
      <c r="AW933" s="150"/>
      <c r="AX933" s="150"/>
      <c r="AY933" s="150"/>
      <c r="AZ933" s="150"/>
      <c r="BA933" s="150"/>
      <c r="BB933" s="150"/>
      <c r="BC933" s="150"/>
      <c r="BD933" s="150"/>
      <c r="BE933" s="150"/>
      <c r="BF933" s="150"/>
      <c r="BG933" s="150"/>
      <c r="BH933" s="150"/>
    </row>
    <row r="934" spans="1:60" ht="22.5" outlineLevel="1" x14ac:dyDescent="0.2">
      <c r="A934" s="157">
        <v>330</v>
      </c>
      <c r="B934" s="158" t="s">
        <v>1360</v>
      </c>
      <c r="C934" s="206" t="s">
        <v>1361</v>
      </c>
      <c r="D934" s="159" t="s">
        <v>0</v>
      </c>
      <c r="E934" s="200"/>
      <c r="F934" s="161"/>
      <c r="G934" s="160">
        <f t="shared" si="42"/>
        <v>0</v>
      </c>
      <c r="H934" s="161"/>
      <c r="I934" s="160">
        <f t="shared" si="43"/>
        <v>0</v>
      </c>
      <c r="J934" s="161"/>
      <c r="K934" s="160">
        <f t="shared" si="44"/>
        <v>0</v>
      </c>
      <c r="L934" s="160">
        <v>21</v>
      </c>
      <c r="M934" s="160">
        <f t="shared" si="45"/>
        <v>0</v>
      </c>
      <c r="N934" s="160">
        <v>0</v>
      </c>
      <c r="O934" s="160">
        <f t="shared" si="46"/>
        <v>0</v>
      </c>
      <c r="P934" s="160">
        <v>0</v>
      </c>
      <c r="Q934" s="160">
        <f t="shared" si="47"/>
        <v>0</v>
      </c>
      <c r="R934" s="160"/>
      <c r="S934" s="160" t="s">
        <v>217</v>
      </c>
      <c r="T934" s="160" t="s">
        <v>218</v>
      </c>
      <c r="U934" s="160">
        <v>0</v>
      </c>
      <c r="V934" s="160">
        <f t="shared" si="48"/>
        <v>0</v>
      </c>
      <c r="W934" s="160"/>
      <c r="X934" s="150"/>
      <c r="Y934" s="150"/>
      <c r="Z934" s="150"/>
      <c r="AA934" s="150"/>
      <c r="AB934" s="150"/>
      <c r="AC934" s="150"/>
      <c r="AD934" s="150"/>
      <c r="AE934" s="150"/>
      <c r="AF934" s="150"/>
      <c r="AG934" s="150" t="s">
        <v>1161</v>
      </c>
      <c r="AH934" s="150"/>
      <c r="AI934" s="150"/>
      <c r="AJ934" s="150"/>
      <c r="AK934" s="150"/>
      <c r="AL934" s="150"/>
      <c r="AM934" s="150"/>
      <c r="AN934" s="150"/>
      <c r="AO934" s="150"/>
      <c r="AP934" s="150"/>
      <c r="AQ934" s="150"/>
      <c r="AR934" s="150"/>
      <c r="AS934" s="150"/>
      <c r="AT934" s="150"/>
      <c r="AU934" s="150"/>
      <c r="AV934" s="150"/>
      <c r="AW934" s="150"/>
      <c r="AX934" s="150"/>
      <c r="AY934" s="150"/>
      <c r="AZ934" s="150"/>
      <c r="BA934" s="150"/>
      <c r="BB934" s="150"/>
      <c r="BC934" s="150"/>
      <c r="BD934" s="150"/>
      <c r="BE934" s="150"/>
      <c r="BF934" s="150"/>
      <c r="BG934" s="150"/>
      <c r="BH934" s="150"/>
    </row>
    <row r="935" spans="1:60" x14ac:dyDescent="0.2">
      <c r="A935" s="163" t="s">
        <v>211</v>
      </c>
      <c r="B935" s="164" t="s">
        <v>139</v>
      </c>
      <c r="C935" s="184" t="s">
        <v>140</v>
      </c>
      <c r="D935" s="165"/>
      <c r="E935" s="166"/>
      <c r="F935" s="167"/>
      <c r="G935" s="167">
        <f>SUMIF(AG936:AG1006,"&lt;&gt;NOR",G936:G1006)</f>
        <v>0</v>
      </c>
      <c r="H935" s="167"/>
      <c r="I935" s="167">
        <f>SUM(I936:I1006)</f>
        <v>0</v>
      </c>
      <c r="J935" s="167"/>
      <c r="K935" s="167">
        <f>SUM(K936:K1006)</f>
        <v>0</v>
      </c>
      <c r="L935" s="167"/>
      <c r="M935" s="167">
        <f>SUM(M936:M1006)</f>
        <v>0</v>
      </c>
      <c r="N935" s="167"/>
      <c r="O935" s="167">
        <f>SUM(O936:O1006)</f>
        <v>0</v>
      </c>
      <c r="P935" s="167"/>
      <c r="Q935" s="167">
        <f>SUM(Q936:Q1006)</f>
        <v>0</v>
      </c>
      <c r="R935" s="167"/>
      <c r="S935" s="167"/>
      <c r="T935" s="168"/>
      <c r="U935" s="162"/>
      <c r="V935" s="162">
        <f>SUM(V936:V1006)</f>
        <v>0</v>
      </c>
      <c r="W935" s="162"/>
      <c r="AG935" t="s">
        <v>212</v>
      </c>
    </row>
    <row r="936" spans="1:60" ht="22.5" outlineLevel="1" x14ac:dyDescent="0.2">
      <c r="A936" s="169">
        <v>331</v>
      </c>
      <c r="B936" s="170" t="s">
        <v>1362</v>
      </c>
      <c r="C936" s="186" t="s">
        <v>1363</v>
      </c>
      <c r="D936" s="171" t="s">
        <v>291</v>
      </c>
      <c r="E936" s="172">
        <v>447</v>
      </c>
      <c r="F936" s="173"/>
      <c r="G936" s="174">
        <f>ROUND(E936*F936,2)</f>
        <v>0</v>
      </c>
      <c r="H936" s="173"/>
      <c r="I936" s="174">
        <f>ROUND(E936*H936,2)</f>
        <v>0</v>
      </c>
      <c r="J936" s="173"/>
      <c r="K936" s="174">
        <f>ROUND(E936*J936,2)</f>
        <v>0</v>
      </c>
      <c r="L936" s="174">
        <v>21</v>
      </c>
      <c r="M936" s="174">
        <f>G936*(1+L936/100)</f>
        <v>0</v>
      </c>
      <c r="N936" s="174">
        <v>0</v>
      </c>
      <c r="O936" s="174">
        <f>ROUND(E936*N936,2)</f>
        <v>0</v>
      </c>
      <c r="P936" s="174">
        <v>0</v>
      </c>
      <c r="Q936" s="174">
        <f>ROUND(E936*P936,2)</f>
        <v>0</v>
      </c>
      <c r="R936" s="174"/>
      <c r="S936" s="174" t="s">
        <v>217</v>
      </c>
      <c r="T936" s="175" t="s">
        <v>218</v>
      </c>
      <c r="U936" s="160">
        <v>0</v>
      </c>
      <c r="V936" s="160">
        <f>ROUND(E936*U936,2)</f>
        <v>0</v>
      </c>
      <c r="W936" s="160"/>
      <c r="X936" s="150"/>
      <c r="Y936" s="150"/>
      <c r="Z936" s="150"/>
      <c r="AA936" s="150"/>
      <c r="AB936" s="150"/>
      <c r="AC936" s="150"/>
      <c r="AD936" s="150"/>
      <c r="AE936" s="150"/>
      <c r="AF936" s="150"/>
      <c r="AG936" s="150" t="s">
        <v>1102</v>
      </c>
      <c r="AH936" s="150"/>
      <c r="AI936" s="150"/>
      <c r="AJ936" s="150"/>
      <c r="AK936" s="150"/>
      <c r="AL936" s="150"/>
      <c r="AM936" s="150"/>
      <c r="AN936" s="150"/>
      <c r="AO936" s="150"/>
      <c r="AP936" s="150"/>
      <c r="AQ936" s="150"/>
      <c r="AR936" s="150"/>
      <c r="AS936" s="150"/>
      <c r="AT936" s="150"/>
      <c r="AU936" s="150"/>
      <c r="AV936" s="150"/>
      <c r="AW936" s="150"/>
      <c r="AX936" s="150"/>
      <c r="AY936" s="150"/>
      <c r="AZ936" s="150"/>
      <c r="BA936" s="150"/>
      <c r="BB936" s="150"/>
      <c r="BC936" s="150"/>
      <c r="BD936" s="150"/>
      <c r="BE936" s="150"/>
      <c r="BF936" s="150"/>
      <c r="BG936" s="150"/>
      <c r="BH936" s="150"/>
    </row>
    <row r="937" spans="1:60" outlineLevel="1" x14ac:dyDescent="0.2">
      <c r="A937" s="157"/>
      <c r="B937" s="158"/>
      <c r="C937" s="201" t="s">
        <v>1364</v>
      </c>
      <c r="D937" s="190"/>
      <c r="E937" s="191">
        <v>32</v>
      </c>
      <c r="F937" s="160"/>
      <c r="G937" s="160"/>
      <c r="H937" s="160"/>
      <c r="I937" s="160"/>
      <c r="J937" s="160"/>
      <c r="K937" s="160"/>
      <c r="L937" s="160"/>
      <c r="M937" s="160"/>
      <c r="N937" s="160"/>
      <c r="O937" s="160"/>
      <c r="P937" s="160"/>
      <c r="Q937" s="160"/>
      <c r="R937" s="160"/>
      <c r="S937" s="160"/>
      <c r="T937" s="160"/>
      <c r="U937" s="160"/>
      <c r="V937" s="160"/>
      <c r="W937" s="160"/>
      <c r="X937" s="150"/>
      <c r="Y937" s="150"/>
      <c r="Z937" s="150"/>
      <c r="AA937" s="150"/>
      <c r="AB937" s="150"/>
      <c r="AC937" s="150"/>
      <c r="AD937" s="150"/>
      <c r="AE937" s="150"/>
      <c r="AF937" s="150"/>
      <c r="AG937" s="150" t="s">
        <v>264</v>
      </c>
      <c r="AH937" s="150">
        <v>0</v>
      </c>
      <c r="AI937" s="150"/>
      <c r="AJ937" s="150"/>
      <c r="AK937" s="150"/>
      <c r="AL937" s="150"/>
      <c r="AM937" s="150"/>
      <c r="AN937" s="150"/>
      <c r="AO937" s="150"/>
      <c r="AP937" s="150"/>
      <c r="AQ937" s="150"/>
      <c r="AR937" s="150"/>
      <c r="AS937" s="150"/>
      <c r="AT937" s="150"/>
      <c r="AU937" s="150"/>
      <c r="AV937" s="150"/>
      <c r="AW937" s="150"/>
      <c r="AX937" s="150"/>
      <c r="AY937" s="150"/>
      <c r="AZ937" s="150"/>
      <c r="BA937" s="150"/>
      <c r="BB937" s="150"/>
      <c r="BC937" s="150"/>
      <c r="BD937" s="150"/>
      <c r="BE937" s="150"/>
      <c r="BF937" s="150"/>
      <c r="BG937" s="150"/>
      <c r="BH937" s="150"/>
    </row>
    <row r="938" spans="1:60" outlineLevel="1" x14ac:dyDescent="0.2">
      <c r="A938" s="157"/>
      <c r="B938" s="158"/>
      <c r="C938" s="201" t="s">
        <v>1365</v>
      </c>
      <c r="D938" s="190"/>
      <c r="E938" s="191">
        <v>40</v>
      </c>
      <c r="F938" s="160"/>
      <c r="G938" s="160"/>
      <c r="H938" s="160"/>
      <c r="I938" s="160"/>
      <c r="J938" s="160"/>
      <c r="K938" s="160"/>
      <c r="L938" s="160"/>
      <c r="M938" s="160"/>
      <c r="N938" s="160"/>
      <c r="O938" s="160"/>
      <c r="P938" s="160"/>
      <c r="Q938" s="160"/>
      <c r="R938" s="160"/>
      <c r="S938" s="160"/>
      <c r="T938" s="160"/>
      <c r="U938" s="160"/>
      <c r="V938" s="160"/>
      <c r="W938" s="160"/>
      <c r="X938" s="150"/>
      <c r="Y938" s="150"/>
      <c r="Z938" s="150"/>
      <c r="AA938" s="150"/>
      <c r="AB938" s="150"/>
      <c r="AC938" s="150"/>
      <c r="AD938" s="150"/>
      <c r="AE938" s="150"/>
      <c r="AF938" s="150"/>
      <c r="AG938" s="150" t="s">
        <v>264</v>
      </c>
      <c r="AH938" s="150">
        <v>0</v>
      </c>
      <c r="AI938" s="150"/>
      <c r="AJ938" s="150"/>
      <c r="AK938" s="150"/>
      <c r="AL938" s="150"/>
      <c r="AM938" s="150"/>
      <c r="AN938" s="150"/>
      <c r="AO938" s="150"/>
      <c r="AP938" s="150"/>
      <c r="AQ938" s="150"/>
      <c r="AR938" s="150"/>
      <c r="AS938" s="150"/>
      <c r="AT938" s="150"/>
      <c r="AU938" s="150"/>
      <c r="AV938" s="150"/>
      <c r="AW938" s="150"/>
      <c r="AX938" s="150"/>
      <c r="AY938" s="150"/>
      <c r="AZ938" s="150"/>
      <c r="BA938" s="150"/>
      <c r="BB938" s="150"/>
      <c r="BC938" s="150"/>
      <c r="BD938" s="150"/>
      <c r="BE938" s="150"/>
      <c r="BF938" s="150"/>
      <c r="BG938" s="150"/>
      <c r="BH938" s="150"/>
    </row>
    <row r="939" spans="1:60" outlineLevel="1" x14ac:dyDescent="0.2">
      <c r="A939" s="157"/>
      <c r="B939" s="158"/>
      <c r="C939" s="201" t="s">
        <v>1366</v>
      </c>
      <c r="D939" s="190"/>
      <c r="E939" s="191">
        <v>350</v>
      </c>
      <c r="F939" s="160"/>
      <c r="G939" s="160"/>
      <c r="H939" s="160"/>
      <c r="I939" s="160"/>
      <c r="J939" s="160"/>
      <c r="K939" s="160"/>
      <c r="L939" s="160"/>
      <c r="M939" s="160"/>
      <c r="N939" s="160"/>
      <c r="O939" s="160"/>
      <c r="P939" s="160"/>
      <c r="Q939" s="160"/>
      <c r="R939" s="160"/>
      <c r="S939" s="160"/>
      <c r="T939" s="160"/>
      <c r="U939" s="160"/>
      <c r="V939" s="160"/>
      <c r="W939" s="160"/>
      <c r="X939" s="150"/>
      <c r="Y939" s="150"/>
      <c r="Z939" s="150"/>
      <c r="AA939" s="150"/>
      <c r="AB939" s="150"/>
      <c r="AC939" s="150"/>
      <c r="AD939" s="150"/>
      <c r="AE939" s="150"/>
      <c r="AF939" s="150"/>
      <c r="AG939" s="150" t="s">
        <v>264</v>
      </c>
      <c r="AH939" s="150">
        <v>0</v>
      </c>
      <c r="AI939" s="150"/>
      <c r="AJ939" s="150"/>
      <c r="AK939" s="150"/>
      <c r="AL939" s="150"/>
      <c r="AM939" s="150"/>
      <c r="AN939" s="150"/>
      <c r="AO939" s="150"/>
      <c r="AP939" s="150"/>
      <c r="AQ939" s="150"/>
      <c r="AR939" s="150"/>
      <c r="AS939" s="150"/>
      <c r="AT939" s="150"/>
      <c r="AU939" s="150"/>
      <c r="AV939" s="150"/>
      <c r="AW939" s="150"/>
      <c r="AX939" s="150"/>
      <c r="AY939" s="150"/>
      <c r="AZ939" s="150"/>
      <c r="BA939" s="150"/>
      <c r="BB939" s="150"/>
      <c r="BC939" s="150"/>
      <c r="BD939" s="150"/>
      <c r="BE939" s="150"/>
      <c r="BF939" s="150"/>
      <c r="BG939" s="150"/>
      <c r="BH939" s="150"/>
    </row>
    <row r="940" spans="1:60" outlineLevel="1" x14ac:dyDescent="0.2">
      <c r="A940" s="157"/>
      <c r="B940" s="158"/>
      <c r="C940" s="201" t="s">
        <v>1367</v>
      </c>
      <c r="D940" s="190"/>
      <c r="E940" s="191">
        <v>25</v>
      </c>
      <c r="F940" s="160"/>
      <c r="G940" s="160"/>
      <c r="H940" s="160"/>
      <c r="I940" s="160"/>
      <c r="J940" s="160"/>
      <c r="K940" s="160"/>
      <c r="L940" s="160"/>
      <c r="M940" s="160"/>
      <c r="N940" s="160"/>
      <c r="O940" s="160"/>
      <c r="P940" s="160"/>
      <c r="Q940" s="160"/>
      <c r="R940" s="160"/>
      <c r="S940" s="160"/>
      <c r="T940" s="160"/>
      <c r="U940" s="160"/>
      <c r="V940" s="160"/>
      <c r="W940" s="160"/>
      <c r="X940" s="150"/>
      <c r="Y940" s="150"/>
      <c r="Z940" s="150"/>
      <c r="AA940" s="150"/>
      <c r="AB940" s="150"/>
      <c r="AC940" s="150"/>
      <c r="AD940" s="150"/>
      <c r="AE940" s="150"/>
      <c r="AF940" s="150"/>
      <c r="AG940" s="150" t="s">
        <v>264</v>
      </c>
      <c r="AH940" s="150">
        <v>0</v>
      </c>
      <c r="AI940" s="150"/>
      <c r="AJ940" s="150"/>
      <c r="AK940" s="150"/>
      <c r="AL940" s="150"/>
      <c r="AM940" s="150"/>
      <c r="AN940" s="150"/>
      <c r="AO940" s="150"/>
      <c r="AP940" s="150"/>
      <c r="AQ940" s="150"/>
      <c r="AR940" s="150"/>
      <c r="AS940" s="150"/>
      <c r="AT940" s="150"/>
      <c r="AU940" s="150"/>
      <c r="AV940" s="150"/>
      <c r="AW940" s="150"/>
      <c r="AX940" s="150"/>
      <c r="AY940" s="150"/>
      <c r="AZ940" s="150"/>
      <c r="BA940" s="150"/>
      <c r="BB940" s="150"/>
      <c r="BC940" s="150"/>
      <c r="BD940" s="150"/>
      <c r="BE940" s="150"/>
      <c r="BF940" s="150"/>
      <c r="BG940" s="150"/>
      <c r="BH940" s="150"/>
    </row>
    <row r="941" spans="1:60" ht="22.5" outlineLevel="1" x14ac:dyDescent="0.2">
      <c r="A941" s="169">
        <v>332</v>
      </c>
      <c r="B941" s="170" t="s">
        <v>1368</v>
      </c>
      <c r="C941" s="186" t="s">
        <v>1369</v>
      </c>
      <c r="D941" s="171" t="s">
        <v>298</v>
      </c>
      <c r="E941" s="172">
        <v>180</v>
      </c>
      <c r="F941" s="173"/>
      <c r="G941" s="174">
        <f>ROUND(E941*F941,2)</f>
        <v>0</v>
      </c>
      <c r="H941" s="173"/>
      <c r="I941" s="174">
        <f>ROUND(E941*H941,2)</f>
        <v>0</v>
      </c>
      <c r="J941" s="173"/>
      <c r="K941" s="174">
        <f>ROUND(E941*J941,2)</f>
        <v>0</v>
      </c>
      <c r="L941" s="174">
        <v>21</v>
      </c>
      <c r="M941" s="174">
        <f>G941*(1+L941/100)</f>
        <v>0</v>
      </c>
      <c r="N941" s="174">
        <v>0</v>
      </c>
      <c r="O941" s="174">
        <f>ROUND(E941*N941,2)</f>
        <v>0</v>
      </c>
      <c r="P941" s="174">
        <v>0</v>
      </c>
      <c r="Q941" s="174">
        <f>ROUND(E941*P941,2)</f>
        <v>0</v>
      </c>
      <c r="R941" s="174"/>
      <c r="S941" s="174" t="s">
        <v>217</v>
      </c>
      <c r="T941" s="175" t="s">
        <v>218</v>
      </c>
      <c r="U941" s="160">
        <v>0</v>
      </c>
      <c r="V941" s="160">
        <f>ROUND(E941*U941,2)</f>
        <v>0</v>
      </c>
      <c r="W941" s="160"/>
      <c r="X941" s="150"/>
      <c r="Y941" s="150"/>
      <c r="Z941" s="150"/>
      <c r="AA941" s="150"/>
      <c r="AB941" s="150"/>
      <c r="AC941" s="150"/>
      <c r="AD941" s="150"/>
      <c r="AE941" s="150"/>
      <c r="AF941" s="150"/>
      <c r="AG941" s="150" t="s">
        <v>1102</v>
      </c>
      <c r="AH941" s="150"/>
      <c r="AI941" s="150"/>
      <c r="AJ941" s="150"/>
      <c r="AK941" s="150"/>
      <c r="AL941" s="150"/>
      <c r="AM941" s="150"/>
      <c r="AN941" s="150"/>
      <c r="AO941" s="150"/>
      <c r="AP941" s="150"/>
      <c r="AQ941" s="150"/>
      <c r="AR941" s="150"/>
      <c r="AS941" s="150"/>
      <c r="AT941" s="150"/>
      <c r="AU941" s="150"/>
      <c r="AV941" s="150"/>
      <c r="AW941" s="150"/>
      <c r="AX941" s="150"/>
      <c r="AY941" s="150"/>
      <c r="AZ941" s="150"/>
      <c r="BA941" s="150"/>
      <c r="BB941" s="150"/>
      <c r="BC941" s="150"/>
      <c r="BD941" s="150"/>
      <c r="BE941" s="150"/>
      <c r="BF941" s="150"/>
      <c r="BG941" s="150"/>
      <c r="BH941" s="150"/>
    </row>
    <row r="942" spans="1:60" outlineLevel="1" x14ac:dyDescent="0.2">
      <c r="A942" s="157"/>
      <c r="B942" s="158"/>
      <c r="C942" s="201" t="s">
        <v>1370</v>
      </c>
      <c r="D942" s="190"/>
      <c r="E942" s="191">
        <v>180</v>
      </c>
      <c r="F942" s="160"/>
      <c r="G942" s="160"/>
      <c r="H942" s="160"/>
      <c r="I942" s="160"/>
      <c r="J942" s="160"/>
      <c r="K942" s="160"/>
      <c r="L942" s="160"/>
      <c r="M942" s="160"/>
      <c r="N942" s="160"/>
      <c r="O942" s="160"/>
      <c r="P942" s="160"/>
      <c r="Q942" s="160"/>
      <c r="R942" s="160"/>
      <c r="S942" s="160"/>
      <c r="T942" s="160"/>
      <c r="U942" s="160"/>
      <c r="V942" s="160"/>
      <c r="W942" s="160"/>
      <c r="X942" s="150"/>
      <c r="Y942" s="150"/>
      <c r="Z942" s="150"/>
      <c r="AA942" s="150"/>
      <c r="AB942" s="150"/>
      <c r="AC942" s="150"/>
      <c r="AD942" s="150"/>
      <c r="AE942" s="150"/>
      <c r="AF942" s="150"/>
      <c r="AG942" s="150" t="s">
        <v>264</v>
      </c>
      <c r="AH942" s="150">
        <v>0</v>
      </c>
      <c r="AI942" s="150"/>
      <c r="AJ942" s="150"/>
      <c r="AK942" s="150"/>
      <c r="AL942" s="150"/>
      <c r="AM942" s="150"/>
      <c r="AN942" s="150"/>
      <c r="AO942" s="150"/>
      <c r="AP942" s="150"/>
      <c r="AQ942" s="150"/>
      <c r="AR942" s="150"/>
      <c r="AS942" s="150"/>
      <c r="AT942" s="150"/>
      <c r="AU942" s="150"/>
      <c r="AV942" s="150"/>
      <c r="AW942" s="150"/>
      <c r="AX942" s="150"/>
      <c r="AY942" s="150"/>
      <c r="AZ942" s="150"/>
      <c r="BA942" s="150"/>
      <c r="BB942" s="150"/>
      <c r="BC942" s="150"/>
      <c r="BD942" s="150"/>
      <c r="BE942" s="150"/>
      <c r="BF942" s="150"/>
      <c r="BG942" s="150"/>
      <c r="BH942" s="150"/>
    </row>
    <row r="943" spans="1:60" ht="45" outlineLevel="1" x14ac:dyDescent="0.2">
      <c r="A943" s="169">
        <v>333</v>
      </c>
      <c r="B943" s="170" t="s">
        <v>1371</v>
      </c>
      <c r="C943" s="186" t="s">
        <v>1372</v>
      </c>
      <c r="D943" s="171" t="s">
        <v>291</v>
      </c>
      <c r="E943" s="172">
        <v>1263</v>
      </c>
      <c r="F943" s="173"/>
      <c r="G943" s="174">
        <f>ROUND(E943*F943,2)</f>
        <v>0</v>
      </c>
      <c r="H943" s="173"/>
      <c r="I943" s="174">
        <f>ROUND(E943*H943,2)</f>
        <v>0</v>
      </c>
      <c r="J943" s="173"/>
      <c r="K943" s="174">
        <f>ROUND(E943*J943,2)</f>
        <v>0</v>
      </c>
      <c r="L943" s="174">
        <v>21</v>
      </c>
      <c r="M943" s="174">
        <f>G943*(1+L943/100)</f>
        <v>0</v>
      </c>
      <c r="N943" s="174">
        <v>0</v>
      </c>
      <c r="O943" s="174">
        <f>ROUND(E943*N943,2)</f>
        <v>0</v>
      </c>
      <c r="P943" s="174">
        <v>0</v>
      </c>
      <c r="Q943" s="174">
        <f>ROUND(E943*P943,2)</f>
        <v>0</v>
      </c>
      <c r="R943" s="174"/>
      <c r="S943" s="174" t="s">
        <v>217</v>
      </c>
      <c r="T943" s="175" t="s">
        <v>218</v>
      </c>
      <c r="U943" s="160">
        <v>0</v>
      </c>
      <c r="V943" s="160">
        <f>ROUND(E943*U943,2)</f>
        <v>0</v>
      </c>
      <c r="W943" s="160"/>
      <c r="X943" s="150"/>
      <c r="Y943" s="150"/>
      <c r="Z943" s="150"/>
      <c r="AA943" s="150"/>
      <c r="AB943" s="150"/>
      <c r="AC943" s="150"/>
      <c r="AD943" s="150"/>
      <c r="AE943" s="150"/>
      <c r="AF943" s="150"/>
      <c r="AG943" s="150" t="s">
        <v>1102</v>
      </c>
      <c r="AH943" s="150"/>
      <c r="AI943" s="150"/>
      <c r="AJ943" s="150"/>
      <c r="AK943" s="150"/>
      <c r="AL943" s="150"/>
      <c r="AM943" s="150"/>
      <c r="AN943" s="150"/>
      <c r="AO943" s="150"/>
      <c r="AP943" s="150"/>
      <c r="AQ943" s="150"/>
      <c r="AR943" s="150"/>
      <c r="AS943" s="150"/>
      <c r="AT943" s="150"/>
      <c r="AU943" s="150"/>
      <c r="AV943" s="150"/>
      <c r="AW943" s="150"/>
      <c r="AX943" s="150"/>
      <c r="AY943" s="150"/>
      <c r="AZ943" s="150"/>
      <c r="BA943" s="150"/>
      <c r="BB943" s="150"/>
      <c r="BC943" s="150"/>
      <c r="BD943" s="150"/>
      <c r="BE943" s="150"/>
      <c r="BF943" s="150"/>
      <c r="BG943" s="150"/>
      <c r="BH943" s="150"/>
    </row>
    <row r="944" spans="1:60" outlineLevel="1" x14ac:dyDescent="0.2">
      <c r="A944" s="157"/>
      <c r="B944" s="158"/>
      <c r="C944" s="201" t="s">
        <v>1373</v>
      </c>
      <c r="D944" s="190"/>
      <c r="E944" s="191">
        <v>60</v>
      </c>
      <c r="F944" s="160"/>
      <c r="G944" s="160"/>
      <c r="H944" s="160"/>
      <c r="I944" s="160"/>
      <c r="J944" s="160"/>
      <c r="K944" s="160"/>
      <c r="L944" s="160"/>
      <c r="M944" s="160"/>
      <c r="N944" s="160"/>
      <c r="O944" s="160"/>
      <c r="P944" s="160"/>
      <c r="Q944" s="160"/>
      <c r="R944" s="160"/>
      <c r="S944" s="160"/>
      <c r="T944" s="160"/>
      <c r="U944" s="160"/>
      <c r="V944" s="160"/>
      <c r="W944" s="160"/>
      <c r="X944" s="150"/>
      <c r="Y944" s="150"/>
      <c r="Z944" s="150"/>
      <c r="AA944" s="150"/>
      <c r="AB944" s="150"/>
      <c r="AC944" s="150"/>
      <c r="AD944" s="150"/>
      <c r="AE944" s="150"/>
      <c r="AF944" s="150"/>
      <c r="AG944" s="150" t="s">
        <v>264</v>
      </c>
      <c r="AH944" s="150">
        <v>0</v>
      </c>
      <c r="AI944" s="150"/>
      <c r="AJ944" s="150"/>
      <c r="AK944" s="150"/>
      <c r="AL944" s="150"/>
      <c r="AM944" s="150"/>
      <c r="AN944" s="150"/>
      <c r="AO944" s="150"/>
      <c r="AP944" s="150"/>
      <c r="AQ944" s="150"/>
      <c r="AR944" s="150"/>
      <c r="AS944" s="150"/>
      <c r="AT944" s="150"/>
      <c r="AU944" s="150"/>
      <c r="AV944" s="150"/>
      <c r="AW944" s="150"/>
      <c r="AX944" s="150"/>
      <c r="AY944" s="150"/>
      <c r="AZ944" s="150"/>
      <c r="BA944" s="150"/>
      <c r="BB944" s="150"/>
      <c r="BC944" s="150"/>
      <c r="BD944" s="150"/>
      <c r="BE944" s="150"/>
      <c r="BF944" s="150"/>
      <c r="BG944" s="150"/>
      <c r="BH944" s="150"/>
    </row>
    <row r="945" spans="1:60" outlineLevel="1" x14ac:dyDescent="0.2">
      <c r="A945" s="157"/>
      <c r="B945" s="158"/>
      <c r="C945" s="201" t="s">
        <v>1374</v>
      </c>
      <c r="D945" s="190"/>
      <c r="E945" s="191">
        <v>56</v>
      </c>
      <c r="F945" s="160"/>
      <c r="G945" s="160"/>
      <c r="H945" s="160"/>
      <c r="I945" s="160"/>
      <c r="J945" s="160"/>
      <c r="K945" s="160"/>
      <c r="L945" s="160"/>
      <c r="M945" s="160"/>
      <c r="N945" s="160"/>
      <c r="O945" s="160"/>
      <c r="P945" s="160"/>
      <c r="Q945" s="160"/>
      <c r="R945" s="160"/>
      <c r="S945" s="160"/>
      <c r="T945" s="160"/>
      <c r="U945" s="160"/>
      <c r="V945" s="160"/>
      <c r="W945" s="160"/>
      <c r="X945" s="150"/>
      <c r="Y945" s="150"/>
      <c r="Z945" s="150"/>
      <c r="AA945" s="150"/>
      <c r="AB945" s="150"/>
      <c r="AC945" s="150"/>
      <c r="AD945" s="150"/>
      <c r="AE945" s="150"/>
      <c r="AF945" s="150"/>
      <c r="AG945" s="150" t="s">
        <v>264</v>
      </c>
      <c r="AH945" s="150">
        <v>0</v>
      </c>
      <c r="AI945" s="150"/>
      <c r="AJ945" s="150"/>
      <c r="AK945" s="150"/>
      <c r="AL945" s="150"/>
      <c r="AM945" s="150"/>
      <c r="AN945" s="150"/>
      <c r="AO945" s="150"/>
      <c r="AP945" s="150"/>
      <c r="AQ945" s="150"/>
      <c r="AR945" s="150"/>
      <c r="AS945" s="150"/>
      <c r="AT945" s="150"/>
      <c r="AU945" s="150"/>
      <c r="AV945" s="150"/>
      <c r="AW945" s="150"/>
      <c r="AX945" s="150"/>
      <c r="AY945" s="150"/>
      <c r="AZ945" s="150"/>
      <c r="BA945" s="150"/>
      <c r="BB945" s="150"/>
      <c r="BC945" s="150"/>
      <c r="BD945" s="150"/>
      <c r="BE945" s="150"/>
      <c r="BF945" s="150"/>
      <c r="BG945" s="150"/>
      <c r="BH945" s="150"/>
    </row>
    <row r="946" spans="1:60" outlineLevel="1" x14ac:dyDescent="0.2">
      <c r="A946" s="157"/>
      <c r="B946" s="158"/>
      <c r="C946" s="201" t="s">
        <v>1375</v>
      </c>
      <c r="D946" s="190"/>
      <c r="E946" s="191">
        <v>589</v>
      </c>
      <c r="F946" s="160"/>
      <c r="G946" s="160"/>
      <c r="H946" s="160"/>
      <c r="I946" s="160"/>
      <c r="J946" s="160"/>
      <c r="K946" s="160"/>
      <c r="L946" s="160"/>
      <c r="M946" s="160"/>
      <c r="N946" s="160"/>
      <c r="O946" s="160"/>
      <c r="P946" s="160"/>
      <c r="Q946" s="160"/>
      <c r="R946" s="160"/>
      <c r="S946" s="160"/>
      <c r="T946" s="160"/>
      <c r="U946" s="160"/>
      <c r="V946" s="160"/>
      <c r="W946" s="160"/>
      <c r="X946" s="150"/>
      <c r="Y946" s="150"/>
      <c r="Z946" s="150"/>
      <c r="AA946" s="150"/>
      <c r="AB946" s="150"/>
      <c r="AC946" s="150"/>
      <c r="AD946" s="150"/>
      <c r="AE946" s="150"/>
      <c r="AF946" s="150"/>
      <c r="AG946" s="150" t="s">
        <v>264</v>
      </c>
      <c r="AH946" s="150">
        <v>0</v>
      </c>
      <c r="AI946" s="150"/>
      <c r="AJ946" s="150"/>
      <c r="AK946" s="150"/>
      <c r="AL946" s="150"/>
      <c r="AM946" s="150"/>
      <c r="AN946" s="150"/>
      <c r="AO946" s="150"/>
      <c r="AP946" s="150"/>
      <c r="AQ946" s="150"/>
      <c r="AR946" s="150"/>
      <c r="AS946" s="150"/>
      <c r="AT946" s="150"/>
      <c r="AU946" s="150"/>
      <c r="AV946" s="150"/>
      <c r="AW946" s="150"/>
      <c r="AX946" s="150"/>
      <c r="AY946" s="150"/>
      <c r="AZ946" s="150"/>
      <c r="BA946" s="150"/>
      <c r="BB946" s="150"/>
      <c r="BC946" s="150"/>
      <c r="BD946" s="150"/>
      <c r="BE946" s="150"/>
      <c r="BF946" s="150"/>
      <c r="BG946" s="150"/>
      <c r="BH946" s="150"/>
    </row>
    <row r="947" spans="1:60" outlineLevel="1" x14ac:dyDescent="0.2">
      <c r="A947" s="157"/>
      <c r="B947" s="158"/>
      <c r="C947" s="201" t="s">
        <v>1376</v>
      </c>
      <c r="D947" s="190"/>
      <c r="E947" s="191">
        <v>558</v>
      </c>
      <c r="F947" s="160"/>
      <c r="G947" s="160"/>
      <c r="H947" s="160"/>
      <c r="I947" s="160"/>
      <c r="J947" s="160"/>
      <c r="K947" s="160"/>
      <c r="L947" s="160"/>
      <c r="M947" s="160"/>
      <c r="N947" s="160"/>
      <c r="O947" s="160"/>
      <c r="P947" s="160"/>
      <c r="Q947" s="160"/>
      <c r="R947" s="160"/>
      <c r="S947" s="160"/>
      <c r="T947" s="160"/>
      <c r="U947" s="160"/>
      <c r="V947" s="160"/>
      <c r="W947" s="160"/>
      <c r="X947" s="150"/>
      <c r="Y947" s="150"/>
      <c r="Z947" s="150"/>
      <c r="AA947" s="150"/>
      <c r="AB947" s="150"/>
      <c r="AC947" s="150"/>
      <c r="AD947" s="150"/>
      <c r="AE947" s="150"/>
      <c r="AF947" s="150"/>
      <c r="AG947" s="150" t="s">
        <v>264</v>
      </c>
      <c r="AH947" s="150">
        <v>0</v>
      </c>
      <c r="AI947" s="150"/>
      <c r="AJ947" s="150"/>
      <c r="AK947" s="150"/>
      <c r="AL947" s="150"/>
      <c r="AM947" s="150"/>
      <c r="AN947" s="150"/>
      <c r="AO947" s="150"/>
      <c r="AP947" s="150"/>
      <c r="AQ947" s="150"/>
      <c r="AR947" s="150"/>
      <c r="AS947" s="150"/>
      <c r="AT947" s="150"/>
      <c r="AU947" s="150"/>
      <c r="AV947" s="150"/>
      <c r="AW947" s="150"/>
      <c r="AX947" s="150"/>
      <c r="AY947" s="150"/>
      <c r="AZ947" s="150"/>
      <c r="BA947" s="150"/>
      <c r="BB947" s="150"/>
      <c r="BC947" s="150"/>
      <c r="BD947" s="150"/>
      <c r="BE947" s="150"/>
      <c r="BF947" s="150"/>
      <c r="BG947" s="150"/>
      <c r="BH947" s="150"/>
    </row>
    <row r="948" spans="1:60" ht="45" outlineLevel="1" x14ac:dyDescent="0.2">
      <c r="A948" s="169">
        <v>334</v>
      </c>
      <c r="B948" s="170" t="s">
        <v>1377</v>
      </c>
      <c r="C948" s="186" t="s">
        <v>1378</v>
      </c>
      <c r="D948" s="171" t="s">
        <v>291</v>
      </c>
      <c r="E948" s="172">
        <v>116</v>
      </c>
      <c r="F948" s="173"/>
      <c r="G948" s="174">
        <f>ROUND(E948*F948,2)</f>
        <v>0</v>
      </c>
      <c r="H948" s="173"/>
      <c r="I948" s="174">
        <f>ROUND(E948*H948,2)</f>
        <v>0</v>
      </c>
      <c r="J948" s="173"/>
      <c r="K948" s="174">
        <f>ROUND(E948*J948,2)</f>
        <v>0</v>
      </c>
      <c r="L948" s="174">
        <v>21</v>
      </c>
      <c r="M948" s="174">
        <f>G948*(1+L948/100)</f>
        <v>0</v>
      </c>
      <c r="N948" s="174">
        <v>0</v>
      </c>
      <c r="O948" s="174">
        <f>ROUND(E948*N948,2)</f>
        <v>0</v>
      </c>
      <c r="P948" s="174">
        <v>0</v>
      </c>
      <c r="Q948" s="174">
        <f>ROUND(E948*P948,2)</f>
        <v>0</v>
      </c>
      <c r="R948" s="174"/>
      <c r="S948" s="174" t="s">
        <v>217</v>
      </c>
      <c r="T948" s="175" t="s">
        <v>218</v>
      </c>
      <c r="U948" s="160">
        <v>0</v>
      </c>
      <c r="V948" s="160">
        <f>ROUND(E948*U948,2)</f>
        <v>0</v>
      </c>
      <c r="W948" s="160"/>
      <c r="X948" s="150"/>
      <c r="Y948" s="150"/>
      <c r="Z948" s="150"/>
      <c r="AA948" s="150"/>
      <c r="AB948" s="150"/>
      <c r="AC948" s="150"/>
      <c r="AD948" s="150"/>
      <c r="AE948" s="150"/>
      <c r="AF948" s="150"/>
      <c r="AG948" s="150" t="s">
        <v>1102</v>
      </c>
      <c r="AH948" s="150"/>
      <c r="AI948" s="150"/>
      <c r="AJ948" s="150"/>
      <c r="AK948" s="150"/>
      <c r="AL948" s="150"/>
      <c r="AM948" s="150"/>
      <c r="AN948" s="150"/>
      <c r="AO948" s="150"/>
      <c r="AP948" s="150"/>
      <c r="AQ948" s="150"/>
      <c r="AR948" s="150"/>
      <c r="AS948" s="150"/>
      <c r="AT948" s="150"/>
      <c r="AU948" s="150"/>
      <c r="AV948" s="150"/>
      <c r="AW948" s="150"/>
      <c r="AX948" s="150"/>
      <c r="AY948" s="150"/>
      <c r="AZ948" s="150"/>
      <c r="BA948" s="150"/>
      <c r="BB948" s="150"/>
      <c r="BC948" s="150"/>
      <c r="BD948" s="150"/>
      <c r="BE948" s="150"/>
      <c r="BF948" s="150"/>
      <c r="BG948" s="150"/>
      <c r="BH948" s="150"/>
    </row>
    <row r="949" spans="1:60" outlineLevel="1" x14ac:dyDescent="0.2">
      <c r="A949" s="157"/>
      <c r="B949" s="158"/>
      <c r="C949" s="201" t="s">
        <v>1379</v>
      </c>
      <c r="D949" s="190"/>
      <c r="E949" s="191">
        <v>56</v>
      </c>
      <c r="F949" s="160"/>
      <c r="G949" s="160"/>
      <c r="H949" s="160"/>
      <c r="I949" s="160"/>
      <c r="J949" s="160"/>
      <c r="K949" s="160"/>
      <c r="L949" s="160"/>
      <c r="M949" s="160"/>
      <c r="N949" s="160"/>
      <c r="O949" s="160"/>
      <c r="P949" s="160"/>
      <c r="Q949" s="160"/>
      <c r="R949" s="160"/>
      <c r="S949" s="160"/>
      <c r="T949" s="160"/>
      <c r="U949" s="160"/>
      <c r="V949" s="160"/>
      <c r="W949" s="160"/>
      <c r="X949" s="150"/>
      <c r="Y949" s="150"/>
      <c r="Z949" s="150"/>
      <c r="AA949" s="150"/>
      <c r="AB949" s="150"/>
      <c r="AC949" s="150"/>
      <c r="AD949" s="150"/>
      <c r="AE949" s="150"/>
      <c r="AF949" s="150"/>
      <c r="AG949" s="150" t="s">
        <v>264</v>
      </c>
      <c r="AH949" s="150">
        <v>0</v>
      </c>
      <c r="AI949" s="150"/>
      <c r="AJ949" s="150"/>
      <c r="AK949" s="150"/>
      <c r="AL949" s="150"/>
      <c r="AM949" s="150"/>
      <c r="AN949" s="150"/>
      <c r="AO949" s="150"/>
      <c r="AP949" s="150"/>
      <c r="AQ949" s="150"/>
      <c r="AR949" s="150"/>
      <c r="AS949" s="150"/>
      <c r="AT949" s="150"/>
      <c r="AU949" s="150"/>
      <c r="AV949" s="150"/>
      <c r="AW949" s="150"/>
      <c r="AX949" s="150"/>
      <c r="AY949" s="150"/>
      <c r="AZ949" s="150"/>
      <c r="BA949" s="150"/>
      <c r="BB949" s="150"/>
      <c r="BC949" s="150"/>
      <c r="BD949" s="150"/>
      <c r="BE949" s="150"/>
      <c r="BF949" s="150"/>
      <c r="BG949" s="150"/>
      <c r="BH949" s="150"/>
    </row>
    <row r="950" spans="1:60" outlineLevel="1" x14ac:dyDescent="0.2">
      <c r="A950" s="157"/>
      <c r="B950" s="158"/>
      <c r="C950" s="201" t="s">
        <v>1380</v>
      </c>
      <c r="D950" s="190"/>
      <c r="E950" s="191">
        <v>60</v>
      </c>
      <c r="F950" s="160"/>
      <c r="G950" s="160"/>
      <c r="H950" s="160"/>
      <c r="I950" s="160"/>
      <c r="J950" s="160"/>
      <c r="K950" s="160"/>
      <c r="L950" s="160"/>
      <c r="M950" s="160"/>
      <c r="N950" s="160"/>
      <c r="O950" s="160"/>
      <c r="P950" s="160"/>
      <c r="Q950" s="160"/>
      <c r="R950" s="160"/>
      <c r="S950" s="160"/>
      <c r="T950" s="160"/>
      <c r="U950" s="160"/>
      <c r="V950" s="160"/>
      <c r="W950" s="160"/>
      <c r="X950" s="150"/>
      <c r="Y950" s="150"/>
      <c r="Z950" s="150"/>
      <c r="AA950" s="150"/>
      <c r="AB950" s="150"/>
      <c r="AC950" s="150"/>
      <c r="AD950" s="150"/>
      <c r="AE950" s="150"/>
      <c r="AF950" s="150"/>
      <c r="AG950" s="150" t="s">
        <v>264</v>
      </c>
      <c r="AH950" s="150">
        <v>0</v>
      </c>
      <c r="AI950" s="150"/>
      <c r="AJ950" s="150"/>
      <c r="AK950" s="150"/>
      <c r="AL950" s="150"/>
      <c r="AM950" s="150"/>
      <c r="AN950" s="150"/>
      <c r="AO950" s="150"/>
      <c r="AP950" s="150"/>
      <c r="AQ950" s="150"/>
      <c r="AR950" s="150"/>
      <c r="AS950" s="150"/>
      <c r="AT950" s="150"/>
      <c r="AU950" s="150"/>
      <c r="AV950" s="150"/>
      <c r="AW950" s="150"/>
      <c r="AX950" s="150"/>
      <c r="AY950" s="150"/>
      <c r="AZ950" s="150"/>
      <c r="BA950" s="150"/>
      <c r="BB950" s="150"/>
      <c r="BC950" s="150"/>
      <c r="BD950" s="150"/>
      <c r="BE950" s="150"/>
      <c r="BF950" s="150"/>
      <c r="BG950" s="150"/>
      <c r="BH950" s="150"/>
    </row>
    <row r="951" spans="1:60" ht="45" outlineLevel="1" x14ac:dyDescent="0.2">
      <c r="A951" s="169">
        <v>335</v>
      </c>
      <c r="B951" s="170" t="s">
        <v>1381</v>
      </c>
      <c r="C951" s="186" t="s">
        <v>1382</v>
      </c>
      <c r="D951" s="171" t="s">
        <v>285</v>
      </c>
      <c r="E951" s="172">
        <v>562.4</v>
      </c>
      <c r="F951" s="173"/>
      <c r="G951" s="174">
        <f>ROUND(E951*F951,2)</f>
        <v>0</v>
      </c>
      <c r="H951" s="173"/>
      <c r="I951" s="174">
        <f>ROUND(E951*H951,2)</f>
        <v>0</v>
      </c>
      <c r="J951" s="173"/>
      <c r="K951" s="174">
        <f>ROUND(E951*J951,2)</f>
        <v>0</v>
      </c>
      <c r="L951" s="174">
        <v>21</v>
      </c>
      <c r="M951" s="174">
        <f>G951*(1+L951/100)</f>
        <v>0</v>
      </c>
      <c r="N951" s="174">
        <v>0</v>
      </c>
      <c r="O951" s="174">
        <f>ROUND(E951*N951,2)</f>
        <v>0</v>
      </c>
      <c r="P951" s="174">
        <v>0</v>
      </c>
      <c r="Q951" s="174">
        <f>ROUND(E951*P951,2)</f>
        <v>0</v>
      </c>
      <c r="R951" s="174"/>
      <c r="S951" s="174" t="s">
        <v>217</v>
      </c>
      <c r="T951" s="175" t="s">
        <v>218</v>
      </c>
      <c r="U951" s="160">
        <v>0</v>
      </c>
      <c r="V951" s="160">
        <f>ROUND(E951*U951,2)</f>
        <v>0</v>
      </c>
      <c r="W951" s="160"/>
      <c r="X951" s="150"/>
      <c r="Y951" s="150"/>
      <c r="Z951" s="150"/>
      <c r="AA951" s="150"/>
      <c r="AB951" s="150"/>
      <c r="AC951" s="150"/>
      <c r="AD951" s="150"/>
      <c r="AE951" s="150"/>
      <c r="AF951" s="150"/>
      <c r="AG951" s="150" t="s">
        <v>1102</v>
      </c>
      <c r="AH951" s="150"/>
      <c r="AI951" s="150"/>
      <c r="AJ951" s="150"/>
      <c r="AK951" s="150"/>
      <c r="AL951" s="150"/>
      <c r="AM951" s="150"/>
      <c r="AN951" s="150"/>
      <c r="AO951" s="150"/>
      <c r="AP951" s="150"/>
      <c r="AQ951" s="150"/>
      <c r="AR951" s="150"/>
      <c r="AS951" s="150"/>
      <c r="AT951" s="150"/>
      <c r="AU951" s="150"/>
      <c r="AV951" s="150"/>
      <c r="AW951" s="150"/>
      <c r="AX951" s="150"/>
      <c r="AY951" s="150"/>
      <c r="AZ951" s="150"/>
      <c r="BA951" s="150"/>
      <c r="BB951" s="150"/>
      <c r="BC951" s="150"/>
      <c r="BD951" s="150"/>
      <c r="BE951" s="150"/>
      <c r="BF951" s="150"/>
      <c r="BG951" s="150"/>
      <c r="BH951" s="150"/>
    </row>
    <row r="952" spans="1:60" outlineLevel="1" x14ac:dyDescent="0.2">
      <c r="A952" s="157"/>
      <c r="B952" s="158"/>
      <c r="C952" s="201" t="s">
        <v>1383</v>
      </c>
      <c r="D952" s="190"/>
      <c r="E952" s="191">
        <v>562.4</v>
      </c>
      <c r="F952" s="160"/>
      <c r="G952" s="160"/>
      <c r="H952" s="160"/>
      <c r="I952" s="160"/>
      <c r="J952" s="160"/>
      <c r="K952" s="160"/>
      <c r="L952" s="160"/>
      <c r="M952" s="160"/>
      <c r="N952" s="160"/>
      <c r="O952" s="160"/>
      <c r="P952" s="160"/>
      <c r="Q952" s="160"/>
      <c r="R952" s="160"/>
      <c r="S952" s="160"/>
      <c r="T952" s="160"/>
      <c r="U952" s="160"/>
      <c r="V952" s="160"/>
      <c r="W952" s="160"/>
      <c r="X952" s="150"/>
      <c r="Y952" s="150"/>
      <c r="Z952" s="150"/>
      <c r="AA952" s="150"/>
      <c r="AB952" s="150"/>
      <c r="AC952" s="150"/>
      <c r="AD952" s="150"/>
      <c r="AE952" s="150"/>
      <c r="AF952" s="150"/>
      <c r="AG952" s="150" t="s">
        <v>264</v>
      </c>
      <c r="AH952" s="150">
        <v>0</v>
      </c>
      <c r="AI952" s="150"/>
      <c r="AJ952" s="150"/>
      <c r="AK952" s="150"/>
      <c r="AL952" s="150"/>
      <c r="AM952" s="150"/>
      <c r="AN952" s="150"/>
      <c r="AO952" s="150"/>
      <c r="AP952" s="150"/>
      <c r="AQ952" s="150"/>
      <c r="AR952" s="150"/>
      <c r="AS952" s="150"/>
      <c r="AT952" s="150"/>
      <c r="AU952" s="150"/>
      <c r="AV952" s="150"/>
      <c r="AW952" s="150"/>
      <c r="AX952" s="150"/>
      <c r="AY952" s="150"/>
      <c r="AZ952" s="150"/>
      <c r="BA952" s="150"/>
      <c r="BB952" s="150"/>
      <c r="BC952" s="150"/>
      <c r="BD952" s="150"/>
      <c r="BE952" s="150"/>
      <c r="BF952" s="150"/>
      <c r="BG952" s="150"/>
      <c r="BH952" s="150"/>
    </row>
    <row r="953" spans="1:60" ht="33.75" outlineLevel="1" x14ac:dyDescent="0.2">
      <c r="A953" s="169">
        <v>336</v>
      </c>
      <c r="B953" s="170" t="s">
        <v>1384</v>
      </c>
      <c r="C953" s="186" t="s">
        <v>1385</v>
      </c>
      <c r="D953" s="171" t="s">
        <v>285</v>
      </c>
      <c r="E953" s="172">
        <v>562.4</v>
      </c>
      <c r="F953" s="173"/>
      <c r="G953" s="174">
        <f>ROUND(E953*F953,2)</f>
        <v>0</v>
      </c>
      <c r="H953" s="173"/>
      <c r="I953" s="174">
        <f>ROUND(E953*H953,2)</f>
        <v>0</v>
      </c>
      <c r="J953" s="173"/>
      <c r="K953" s="174">
        <f>ROUND(E953*J953,2)</f>
        <v>0</v>
      </c>
      <c r="L953" s="174">
        <v>21</v>
      </c>
      <c r="M953" s="174">
        <f>G953*(1+L953/100)</f>
        <v>0</v>
      </c>
      <c r="N953" s="174">
        <v>0</v>
      </c>
      <c r="O953" s="174">
        <f>ROUND(E953*N953,2)</f>
        <v>0</v>
      </c>
      <c r="P953" s="174">
        <v>0</v>
      </c>
      <c r="Q953" s="174">
        <f>ROUND(E953*P953,2)</f>
        <v>0</v>
      </c>
      <c r="R953" s="174"/>
      <c r="S953" s="174" t="s">
        <v>217</v>
      </c>
      <c r="T953" s="175" t="s">
        <v>218</v>
      </c>
      <c r="U953" s="160">
        <v>0</v>
      </c>
      <c r="V953" s="160">
        <f>ROUND(E953*U953,2)</f>
        <v>0</v>
      </c>
      <c r="W953" s="160"/>
      <c r="X953" s="150"/>
      <c r="Y953" s="150"/>
      <c r="Z953" s="150"/>
      <c r="AA953" s="150"/>
      <c r="AB953" s="150"/>
      <c r="AC953" s="150"/>
      <c r="AD953" s="150"/>
      <c r="AE953" s="150"/>
      <c r="AF953" s="150"/>
      <c r="AG953" s="150" t="s">
        <v>1102</v>
      </c>
      <c r="AH953" s="150"/>
      <c r="AI953" s="150"/>
      <c r="AJ953" s="150"/>
      <c r="AK953" s="150"/>
      <c r="AL953" s="150"/>
      <c r="AM953" s="150"/>
      <c r="AN953" s="150"/>
      <c r="AO953" s="150"/>
      <c r="AP953" s="150"/>
      <c r="AQ953" s="150"/>
      <c r="AR953" s="150"/>
      <c r="AS953" s="150"/>
      <c r="AT953" s="150"/>
      <c r="AU953" s="150"/>
      <c r="AV953" s="150"/>
      <c r="AW953" s="150"/>
      <c r="AX953" s="150"/>
      <c r="AY953" s="150"/>
      <c r="AZ953" s="150"/>
      <c r="BA953" s="150"/>
      <c r="BB953" s="150"/>
      <c r="BC953" s="150"/>
      <c r="BD953" s="150"/>
      <c r="BE953" s="150"/>
      <c r="BF953" s="150"/>
      <c r="BG953" s="150"/>
      <c r="BH953" s="150"/>
    </row>
    <row r="954" spans="1:60" outlineLevel="1" x14ac:dyDescent="0.2">
      <c r="A954" s="157"/>
      <c r="B954" s="158"/>
      <c r="C954" s="201" t="s">
        <v>1386</v>
      </c>
      <c r="D954" s="190"/>
      <c r="E954" s="191">
        <v>562.4</v>
      </c>
      <c r="F954" s="160"/>
      <c r="G954" s="160"/>
      <c r="H954" s="160"/>
      <c r="I954" s="160"/>
      <c r="J954" s="160"/>
      <c r="K954" s="160"/>
      <c r="L954" s="160"/>
      <c r="M954" s="160"/>
      <c r="N954" s="160"/>
      <c r="O954" s="160"/>
      <c r="P954" s="160"/>
      <c r="Q954" s="160"/>
      <c r="R954" s="160"/>
      <c r="S954" s="160"/>
      <c r="T954" s="160"/>
      <c r="U954" s="160"/>
      <c r="V954" s="160"/>
      <c r="W954" s="160"/>
      <c r="X954" s="150"/>
      <c r="Y954" s="150"/>
      <c r="Z954" s="150"/>
      <c r="AA954" s="150"/>
      <c r="AB954" s="150"/>
      <c r="AC954" s="150"/>
      <c r="AD954" s="150"/>
      <c r="AE954" s="150"/>
      <c r="AF954" s="150"/>
      <c r="AG954" s="150" t="s">
        <v>264</v>
      </c>
      <c r="AH954" s="150">
        <v>0</v>
      </c>
      <c r="AI954" s="150"/>
      <c r="AJ954" s="150"/>
      <c r="AK954" s="150"/>
      <c r="AL954" s="150"/>
      <c r="AM954" s="150"/>
      <c r="AN954" s="150"/>
      <c r="AO954" s="150"/>
      <c r="AP954" s="150"/>
      <c r="AQ954" s="150"/>
      <c r="AR954" s="150"/>
      <c r="AS954" s="150"/>
      <c r="AT954" s="150"/>
      <c r="AU954" s="150"/>
      <c r="AV954" s="150"/>
      <c r="AW954" s="150"/>
      <c r="AX954" s="150"/>
      <c r="AY954" s="150"/>
      <c r="AZ954" s="150"/>
      <c r="BA954" s="150"/>
      <c r="BB954" s="150"/>
      <c r="BC954" s="150"/>
      <c r="BD954" s="150"/>
      <c r="BE954" s="150"/>
      <c r="BF954" s="150"/>
      <c r="BG954" s="150"/>
      <c r="BH954" s="150"/>
    </row>
    <row r="955" spans="1:60" ht="22.5" outlineLevel="1" x14ac:dyDescent="0.2">
      <c r="A955" s="169">
        <v>337</v>
      </c>
      <c r="B955" s="170" t="s">
        <v>1387</v>
      </c>
      <c r="C955" s="186" t="s">
        <v>1388</v>
      </c>
      <c r="D955" s="171" t="s">
        <v>261</v>
      </c>
      <c r="E955" s="172">
        <v>6.41</v>
      </c>
      <c r="F955" s="173"/>
      <c r="G955" s="174">
        <f>ROUND(E955*F955,2)</f>
        <v>0</v>
      </c>
      <c r="H955" s="173"/>
      <c r="I955" s="174">
        <f>ROUND(E955*H955,2)</f>
        <v>0</v>
      </c>
      <c r="J955" s="173"/>
      <c r="K955" s="174">
        <f>ROUND(E955*J955,2)</f>
        <v>0</v>
      </c>
      <c r="L955" s="174">
        <v>21</v>
      </c>
      <c r="M955" s="174">
        <f>G955*(1+L955/100)</f>
        <v>0</v>
      </c>
      <c r="N955" s="174">
        <v>0</v>
      </c>
      <c r="O955" s="174">
        <f>ROUND(E955*N955,2)</f>
        <v>0</v>
      </c>
      <c r="P955" s="174">
        <v>0</v>
      </c>
      <c r="Q955" s="174">
        <f>ROUND(E955*P955,2)</f>
        <v>0</v>
      </c>
      <c r="R955" s="174"/>
      <c r="S955" s="174" t="s">
        <v>217</v>
      </c>
      <c r="T955" s="175" t="s">
        <v>218</v>
      </c>
      <c r="U955" s="160">
        <v>0</v>
      </c>
      <c r="V955" s="160">
        <f>ROUND(E955*U955,2)</f>
        <v>0</v>
      </c>
      <c r="W955" s="160"/>
      <c r="X955" s="150"/>
      <c r="Y955" s="150"/>
      <c r="Z955" s="150"/>
      <c r="AA955" s="150"/>
      <c r="AB955" s="150"/>
      <c r="AC955" s="150"/>
      <c r="AD955" s="150"/>
      <c r="AE955" s="150"/>
      <c r="AF955" s="150"/>
      <c r="AG955" s="150" t="s">
        <v>1102</v>
      </c>
      <c r="AH955" s="150"/>
      <c r="AI955" s="150"/>
      <c r="AJ955" s="150"/>
      <c r="AK955" s="150"/>
      <c r="AL955" s="150"/>
      <c r="AM955" s="150"/>
      <c r="AN955" s="150"/>
      <c r="AO955" s="150"/>
      <c r="AP955" s="150"/>
      <c r="AQ955" s="150"/>
      <c r="AR955" s="150"/>
      <c r="AS955" s="150"/>
      <c r="AT955" s="150"/>
      <c r="AU955" s="150"/>
      <c r="AV955" s="150"/>
      <c r="AW955" s="150"/>
      <c r="AX955" s="150"/>
      <c r="AY955" s="150"/>
      <c r="AZ955" s="150"/>
      <c r="BA955" s="150"/>
      <c r="BB955" s="150"/>
      <c r="BC955" s="150"/>
      <c r="BD955" s="150"/>
      <c r="BE955" s="150"/>
      <c r="BF955" s="150"/>
      <c r="BG955" s="150"/>
      <c r="BH955" s="150"/>
    </row>
    <row r="956" spans="1:60" outlineLevel="1" x14ac:dyDescent="0.2">
      <c r="A956" s="157"/>
      <c r="B956" s="158"/>
      <c r="C956" s="201" t="s">
        <v>450</v>
      </c>
      <c r="D956" s="190"/>
      <c r="E956" s="191"/>
      <c r="F956" s="160"/>
      <c r="G956" s="160"/>
      <c r="H956" s="160"/>
      <c r="I956" s="160"/>
      <c r="J956" s="160"/>
      <c r="K956" s="160"/>
      <c r="L956" s="160"/>
      <c r="M956" s="160"/>
      <c r="N956" s="160"/>
      <c r="O956" s="160"/>
      <c r="P956" s="160"/>
      <c r="Q956" s="160"/>
      <c r="R956" s="160"/>
      <c r="S956" s="160"/>
      <c r="T956" s="160"/>
      <c r="U956" s="160"/>
      <c r="V956" s="160"/>
      <c r="W956" s="160"/>
      <c r="X956" s="150"/>
      <c r="Y956" s="150"/>
      <c r="Z956" s="150"/>
      <c r="AA956" s="150"/>
      <c r="AB956" s="150"/>
      <c r="AC956" s="150"/>
      <c r="AD956" s="150"/>
      <c r="AE956" s="150"/>
      <c r="AF956" s="150"/>
      <c r="AG956" s="150" t="s">
        <v>264</v>
      </c>
      <c r="AH956" s="150">
        <v>0</v>
      </c>
      <c r="AI956" s="150"/>
      <c r="AJ956" s="150"/>
      <c r="AK956" s="150"/>
      <c r="AL956" s="150"/>
      <c r="AM956" s="150"/>
      <c r="AN956" s="150"/>
      <c r="AO956" s="150"/>
      <c r="AP956" s="150"/>
      <c r="AQ956" s="150"/>
      <c r="AR956" s="150"/>
      <c r="AS956" s="150"/>
      <c r="AT956" s="150"/>
      <c r="AU956" s="150"/>
      <c r="AV956" s="150"/>
      <c r="AW956" s="150"/>
      <c r="AX956" s="150"/>
      <c r="AY956" s="150"/>
      <c r="AZ956" s="150"/>
      <c r="BA956" s="150"/>
      <c r="BB956" s="150"/>
      <c r="BC956" s="150"/>
      <c r="BD956" s="150"/>
      <c r="BE956" s="150"/>
      <c r="BF956" s="150"/>
      <c r="BG956" s="150"/>
      <c r="BH956" s="150"/>
    </row>
    <row r="957" spans="1:60" outlineLevel="1" x14ac:dyDescent="0.2">
      <c r="A957" s="157"/>
      <c r="B957" s="158"/>
      <c r="C957" s="201" t="s">
        <v>1389</v>
      </c>
      <c r="D957" s="190"/>
      <c r="E957" s="191">
        <v>6.41</v>
      </c>
      <c r="F957" s="160"/>
      <c r="G957" s="160"/>
      <c r="H957" s="160"/>
      <c r="I957" s="160"/>
      <c r="J957" s="160"/>
      <c r="K957" s="160"/>
      <c r="L957" s="160"/>
      <c r="M957" s="160"/>
      <c r="N957" s="160"/>
      <c r="O957" s="160"/>
      <c r="P957" s="160"/>
      <c r="Q957" s="160"/>
      <c r="R957" s="160"/>
      <c r="S957" s="160"/>
      <c r="T957" s="160"/>
      <c r="U957" s="160"/>
      <c r="V957" s="160"/>
      <c r="W957" s="160"/>
      <c r="X957" s="150"/>
      <c r="Y957" s="150"/>
      <c r="Z957" s="150"/>
      <c r="AA957" s="150"/>
      <c r="AB957" s="150"/>
      <c r="AC957" s="150"/>
      <c r="AD957" s="150"/>
      <c r="AE957" s="150"/>
      <c r="AF957" s="150"/>
      <c r="AG957" s="150" t="s">
        <v>264</v>
      </c>
      <c r="AH957" s="150">
        <v>0</v>
      </c>
      <c r="AI957" s="150"/>
      <c r="AJ957" s="150"/>
      <c r="AK957" s="150"/>
      <c r="AL957" s="150"/>
      <c r="AM957" s="150"/>
      <c r="AN957" s="150"/>
      <c r="AO957" s="150"/>
      <c r="AP957" s="150"/>
      <c r="AQ957" s="150"/>
      <c r="AR957" s="150"/>
      <c r="AS957" s="150"/>
      <c r="AT957" s="150"/>
      <c r="AU957" s="150"/>
      <c r="AV957" s="150"/>
      <c r="AW957" s="150"/>
      <c r="AX957" s="150"/>
      <c r="AY957" s="150"/>
      <c r="AZ957" s="150"/>
      <c r="BA957" s="150"/>
      <c r="BB957" s="150"/>
      <c r="BC957" s="150"/>
      <c r="BD957" s="150"/>
      <c r="BE957" s="150"/>
      <c r="BF957" s="150"/>
      <c r="BG957" s="150"/>
      <c r="BH957" s="150"/>
    </row>
    <row r="958" spans="1:60" ht="33.75" outlineLevel="1" x14ac:dyDescent="0.2">
      <c r="A958" s="169">
        <v>338</v>
      </c>
      <c r="B958" s="170" t="s">
        <v>1390</v>
      </c>
      <c r="C958" s="186" t="s">
        <v>1391</v>
      </c>
      <c r="D958" s="171" t="s">
        <v>261</v>
      </c>
      <c r="E958" s="172">
        <v>106.23873</v>
      </c>
      <c r="F958" s="173"/>
      <c r="G958" s="174">
        <f>ROUND(E958*F958,2)</f>
        <v>0</v>
      </c>
      <c r="H958" s="173"/>
      <c r="I958" s="174">
        <f>ROUND(E958*H958,2)</f>
        <v>0</v>
      </c>
      <c r="J958" s="173"/>
      <c r="K958" s="174">
        <f>ROUND(E958*J958,2)</f>
        <v>0</v>
      </c>
      <c r="L958" s="174">
        <v>21</v>
      </c>
      <c r="M958" s="174">
        <f>G958*(1+L958/100)</f>
        <v>0</v>
      </c>
      <c r="N958" s="174">
        <v>0</v>
      </c>
      <c r="O958" s="174">
        <f>ROUND(E958*N958,2)</f>
        <v>0</v>
      </c>
      <c r="P958" s="174">
        <v>0</v>
      </c>
      <c r="Q958" s="174">
        <f>ROUND(E958*P958,2)</f>
        <v>0</v>
      </c>
      <c r="R958" s="174"/>
      <c r="S958" s="174" t="s">
        <v>217</v>
      </c>
      <c r="T958" s="175" t="s">
        <v>218</v>
      </c>
      <c r="U958" s="160">
        <v>0</v>
      </c>
      <c r="V958" s="160">
        <f>ROUND(E958*U958,2)</f>
        <v>0</v>
      </c>
      <c r="W958" s="160"/>
      <c r="X958" s="150"/>
      <c r="Y958" s="150"/>
      <c r="Z958" s="150"/>
      <c r="AA958" s="150"/>
      <c r="AB958" s="150"/>
      <c r="AC958" s="150"/>
      <c r="AD958" s="150"/>
      <c r="AE958" s="150"/>
      <c r="AF958" s="150"/>
      <c r="AG958" s="150" t="s">
        <v>1102</v>
      </c>
      <c r="AH958" s="150"/>
      <c r="AI958" s="150"/>
      <c r="AJ958" s="150"/>
      <c r="AK958" s="150"/>
      <c r="AL958" s="150"/>
      <c r="AM958" s="150"/>
      <c r="AN958" s="150"/>
      <c r="AO958" s="150"/>
      <c r="AP958" s="150"/>
      <c r="AQ958" s="150"/>
      <c r="AR958" s="150"/>
      <c r="AS958" s="150"/>
      <c r="AT958" s="150"/>
      <c r="AU958" s="150"/>
      <c r="AV958" s="150"/>
      <c r="AW958" s="150"/>
      <c r="AX958" s="150"/>
      <c r="AY958" s="150"/>
      <c r="AZ958" s="150"/>
      <c r="BA958" s="150"/>
      <c r="BB958" s="150"/>
      <c r="BC958" s="150"/>
      <c r="BD958" s="150"/>
      <c r="BE958" s="150"/>
      <c r="BF958" s="150"/>
      <c r="BG958" s="150"/>
      <c r="BH958" s="150"/>
    </row>
    <row r="959" spans="1:60" outlineLevel="1" x14ac:dyDescent="0.2">
      <c r="A959" s="157"/>
      <c r="B959" s="158"/>
      <c r="C959" s="201" t="s">
        <v>448</v>
      </c>
      <c r="D959" s="190"/>
      <c r="E959" s="191"/>
      <c r="F959" s="160"/>
      <c r="G959" s="160"/>
      <c r="H959" s="160"/>
      <c r="I959" s="160"/>
      <c r="J959" s="160"/>
      <c r="K959" s="160"/>
      <c r="L959" s="160"/>
      <c r="M959" s="160"/>
      <c r="N959" s="160"/>
      <c r="O959" s="160"/>
      <c r="P959" s="160"/>
      <c r="Q959" s="160"/>
      <c r="R959" s="160"/>
      <c r="S959" s="160"/>
      <c r="T959" s="160"/>
      <c r="U959" s="160"/>
      <c r="V959" s="160"/>
      <c r="W959" s="160"/>
      <c r="X959" s="150"/>
      <c r="Y959" s="150"/>
      <c r="Z959" s="150"/>
      <c r="AA959" s="150"/>
      <c r="AB959" s="150"/>
      <c r="AC959" s="150"/>
      <c r="AD959" s="150"/>
      <c r="AE959" s="150"/>
      <c r="AF959" s="150"/>
      <c r="AG959" s="150" t="s">
        <v>264</v>
      </c>
      <c r="AH959" s="150">
        <v>0</v>
      </c>
      <c r="AI959" s="150"/>
      <c r="AJ959" s="150"/>
      <c r="AK959" s="150"/>
      <c r="AL959" s="150"/>
      <c r="AM959" s="150"/>
      <c r="AN959" s="150"/>
      <c r="AO959" s="150"/>
      <c r="AP959" s="150"/>
      <c r="AQ959" s="150"/>
      <c r="AR959" s="150"/>
      <c r="AS959" s="150"/>
      <c r="AT959" s="150"/>
      <c r="AU959" s="150"/>
      <c r="AV959" s="150"/>
      <c r="AW959" s="150"/>
      <c r="AX959" s="150"/>
      <c r="AY959" s="150"/>
      <c r="AZ959" s="150"/>
      <c r="BA959" s="150"/>
      <c r="BB959" s="150"/>
      <c r="BC959" s="150"/>
      <c r="BD959" s="150"/>
      <c r="BE959" s="150"/>
      <c r="BF959" s="150"/>
      <c r="BG959" s="150"/>
      <c r="BH959" s="150"/>
    </row>
    <row r="960" spans="1:60" outlineLevel="1" x14ac:dyDescent="0.2">
      <c r="A960" s="157"/>
      <c r="B960" s="158"/>
      <c r="C960" s="201" t="s">
        <v>1392</v>
      </c>
      <c r="D960" s="190"/>
      <c r="E960" s="191">
        <v>94.221599999999995</v>
      </c>
      <c r="F960" s="160"/>
      <c r="G960" s="160"/>
      <c r="H960" s="160"/>
      <c r="I960" s="160"/>
      <c r="J960" s="160"/>
      <c r="K960" s="160"/>
      <c r="L960" s="160"/>
      <c r="M960" s="160"/>
      <c r="N960" s="160"/>
      <c r="O960" s="160"/>
      <c r="P960" s="160"/>
      <c r="Q960" s="160"/>
      <c r="R960" s="160"/>
      <c r="S960" s="160"/>
      <c r="T960" s="160"/>
      <c r="U960" s="160"/>
      <c r="V960" s="160"/>
      <c r="W960" s="160"/>
      <c r="X960" s="150"/>
      <c r="Y960" s="150"/>
      <c r="Z960" s="150"/>
      <c r="AA960" s="150"/>
      <c r="AB960" s="150"/>
      <c r="AC960" s="150"/>
      <c r="AD960" s="150"/>
      <c r="AE960" s="150"/>
      <c r="AF960" s="150"/>
      <c r="AG960" s="150" t="s">
        <v>264</v>
      </c>
      <c r="AH960" s="150">
        <v>0</v>
      </c>
      <c r="AI960" s="150"/>
      <c r="AJ960" s="150"/>
      <c r="AK960" s="150"/>
      <c r="AL960" s="150"/>
      <c r="AM960" s="150"/>
      <c r="AN960" s="150"/>
      <c r="AO960" s="150"/>
      <c r="AP960" s="150"/>
      <c r="AQ960" s="150"/>
      <c r="AR960" s="150"/>
      <c r="AS960" s="150"/>
      <c r="AT960" s="150"/>
      <c r="AU960" s="150"/>
      <c r="AV960" s="150"/>
      <c r="AW960" s="150"/>
      <c r="AX960" s="150"/>
      <c r="AY960" s="150"/>
      <c r="AZ960" s="150"/>
      <c r="BA960" s="150"/>
      <c r="BB960" s="150"/>
      <c r="BC960" s="150"/>
      <c r="BD960" s="150"/>
      <c r="BE960" s="150"/>
      <c r="BF960" s="150"/>
      <c r="BG960" s="150"/>
      <c r="BH960" s="150"/>
    </row>
    <row r="961" spans="1:60" outlineLevel="1" x14ac:dyDescent="0.2">
      <c r="A961" s="157"/>
      <c r="B961" s="158"/>
      <c r="C961" s="201" t="s">
        <v>1393</v>
      </c>
      <c r="D961" s="190"/>
      <c r="E961" s="191">
        <v>5.6071299999999997</v>
      </c>
      <c r="F961" s="160"/>
      <c r="G961" s="160"/>
      <c r="H961" s="160"/>
      <c r="I961" s="160"/>
      <c r="J961" s="160"/>
      <c r="K961" s="160"/>
      <c r="L961" s="160"/>
      <c r="M961" s="160"/>
      <c r="N961" s="160"/>
      <c r="O961" s="160"/>
      <c r="P961" s="160"/>
      <c r="Q961" s="160"/>
      <c r="R961" s="160"/>
      <c r="S961" s="160"/>
      <c r="T961" s="160"/>
      <c r="U961" s="160"/>
      <c r="V961" s="160"/>
      <c r="W961" s="160"/>
      <c r="X961" s="150"/>
      <c r="Y961" s="150"/>
      <c r="Z961" s="150"/>
      <c r="AA961" s="150"/>
      <c r="AB961" s="150"/>
      <c r="AC961" s="150"/>
      <c r="AD961" s="150"/>
      <c r="AE961" s="150"/>
      <c r="AF961" s="150"/>
      <c r="AG961" s="150" t="s">
        <v>264</v>
      </c>
      <c r="AH961" s="150">
        <v>0</v>
      </c>
      <c r="AI961" s="150"/>
      <c r="AJ961" s="150"/>
      <c r="AK961" s="150"/>
      <c r="AL961" s="150"/>
      <c r="AM961" s="150"/>
      <c r="AN961" s="150"/>
      <c r="AO961" s="150"/>
      <c r="AP961" s="150"/>
      <c r="AQ961" s="150"/>
      <c r="AR961" s="150"/>
      <c r="AS961" s="150"/>
      <c r="AT961" s="150"/>
      <c r="AU961" s="150"/>
      <c r="AV961" s="150"/>
      <c r="AW961" s="150"/>
      <c r="AX961" s="150"/>
      <c r="AY961" s="150"/>
      <c r="AZ961" s="150"/>
      <c r="BA961" s="150"/>
      <c r="BB961" s="150"/>
      <c r="BC961" s="150"/>
      <c r="BD961" s="150"/>
      <c r="BE961" s="150"/>
      <c r="BF961" s="150"/>
      <c r="BG961" s="150"/>
      <c r="BH961" s="150"/>
    </row>
    <row r="962" spans="1:60" outlineLevel="1" x14ac:dyDescent="0.2">
      <c r="A962" s="157"/>
      <c r="B962" s="158"/>
      <c r="C962" s="201" t="s">
        <v>1389</v>
      </c>
      <c r="D962" s="190"/>
      <c r="E962" s="191">
        <v>6.41</v>
      </c>
      <c r="F962" s="160"/>
      <c r="G962" s="160"/>
      <c r="H962" s="160"/>
      <c r="I962" s="160"/>
      <c r="J962" s="160"/>
      <c r="K962" s="160"/>
      <c r="L962" s="160"/>
      <c r="M962" s="160"/>
      <c r="N962" s="160"/>
      <c r="O962" s="160"/>
      <c r="P962" s="160"/>
      <c r="Q962" s="160"/>
      <c r="R962" s="160"/>
      <c r="S962" s="160"/>
      <c r="T962" s="160"/>
      <c r="U962" s="160"/>
      <c r="V962" s="160"/>
      <c r="W962" s="160"/>
      <c r="X962" s="150"/>
      <c r="Y962" s="150"/>
      <c r="Z962" s="150"/>
      <c r="AA962" s="150"/>
      <c r="AB962" s="150"/>
      <c r="AC962" s="150"/>
      <c r="AD962" s="150"/>
      <c r="AE962" s="150"/>
      <c r="AF962" s="150"/>
      <c r="AG962" s="150" t="s">
        <v>264</v>
      </c>
      <c r="AH962" s="150">
        <v>0</v>
      </c>
      <c r="AI962" s="150"/>
      <c r="AJ962" s="150"/>
      <c r="AK962" s="150"/>
      <c r="AL962" s="150"/>
      <c r="AM962" s="150"/>
      <c r="AN962" s="150"/>
      <c r="AO962" s="150"/>
      <c r="AP962" s="150"/>
      <c r="AQ962" s="150"/>
      <c r="AR962" s="150"/>
      <c r="AS962" s="150"/>
      <c r="AT962" s="150"/>
      <c r="AU962" s="150"/>
      <c r="AV962" s="150"/>
      <c r="AW962" s="150"/>
      <c r="AX962" s="150"/>
      <c r="AY962" s="150"/>
      <c r="AZ962" s="150"/>
      <c r="BA962" s="150"/>
      <c r="BB962" s="150"/>
      <c r="BC962" s="150"/>
      <c r="BD962" s="150"/>
      <c r="BE962" s="150"/>
      <c r="BF962" s="150"/>
      <c r="BG962" s="150"/>
      <c r="BH962" s="150"/>
    </row>
    <row r="963" spans="1:60" ht="33.75" outlineLevel="1" x14ac:dyDescent="0.2">
      <c r="A963" s="169">
        <v>339</v>
      </c>
      <c r="B963" s="170" t="s">
        <v>1394</v>
      </c>
      <c r="C963" s="186" t="s">
        <v>1395</v>
      </c>
      <c r="D963" s="171" t="s">
        <v>285</v>
      </c>
      <c r="E963" s="172">
        <v>381.12</v>
      </c>
      <c r="F963" s="173"/>
      <c r="G963" s="174">
        <f>ROUND(E963*F963,2)</f>
        <v>0</v>
      </c>
      <c r="H963" s="173"/>
      <c r="I963" s="174">
        <f>ROUND(E963*H963,2)</f>
        <v>0</v>
      </c>
      <c r="J963" s="173"/>
      <c r="K963" s="174">
        <f>ROUND(E963*J963,2)</f>
        <v>0</v>
      </c>
      <c r="L963" s="174">
        <v>21</v>
      </c>
      <c r="M963" s="174">
        <f>G963*(1+L963/100)</f>
        <v>0</v>
      </c>
      <c r="N963" s="174">
        <v>0</v>
      </c>
      <c r="O963" s="174">
        <f>ROUND(E963*N963,2)</f>
        <v>0</v>
      </c>
      <c r="P963" s="174">
        <v>0</v>
      </c>
      <c r="Q963" s="174">
        <f>ROUND(E963*P963,2)</f>
        <v>0</v>
      </c>
      <c r="R963" s="174"/>
      <c r="S963" s="174" t="s">
        <v>217</v>
      </c>
      <c r="T963" s="175" t="s">
        <v>218</v>
      </c>
      <c r="U963" s="160">
        <v>0</v>
      </c>
      <c r="V963" s="160">
        <f>ROUND(E963*U963,2)</f>
        <v>0</v>
      </c>
      <c r="W963" s="160"/>
      <c r="X963" s="150"/>
      <c r="Y963" s="150"/>
      <c r="Z963" s="150"/>
      <c r="AA963" s="150"/>
      <c r="AB963" s="150"/>
      <c r="AC963" s="150"/>
      <c r="AD963" s="150"/>
      <c r="AE963" s="150"/>
      <c r="AF963" s="150"/>
      <c r="AG963" s="150" t="s">
        <v>279</v>
      </c>
      <c r="AH963" s="150"/>
      <c r="AI963" s="150"/>
      <c r="AJ963" s="150"/>
      <c r="AK963" s="150"/>
      <c r="AL963" s="150"/>
      <c r="AM963" s="150"/>
      <c r="AN963" s="150"/>
      <c r="AO963" s="150"/>
      <c r="AP963" s="150"/>
      <c r="AQ963" s="150"/>
      <c r="AR963" s="150"/>
      <c r="AS963" s="150"/>
      <c r="AT963" s="150"/>
      <c r="AU963" s="150"/>
      <c r="AV963" s="150"/>
      <c r="AW963" s="150"/>
      <c r="AX963" s="150"/>
      <c r="AY963" s="150"/>
      <c r="AZ963" s="150"/>
      <c r="BA963" s="150"/>
      <c r="BB963" s="150"/>
      <c r="BC963" s="150"/>
      <c r="BD963" s="150"/>
      <c r="BE963" s="150"/>
      <c r="BF963" s="150"/>
      <c r="BG963" s="150"/>
      <c r="BH963" s="150"/>
    </row>
    <row r="964" spans="1:60" outlineLevel="1" x14ac:dyDescent="0.2">
      <c r="A964" s="157"/>
      <c r="B964" s="158"/>
      <c r="C964" s="201" t="s">
        <v>1396</v>
      </c>
      <c r="D964" s="190"/>
      <c r="E964" s="191">
        <v>381.12</v>
      </c>
      <c r="F964" s="160"/>
      <c r="G964" s="160"/>
      <c r="H964" s="160"/>
      <c r="I964" s="160"/>
      <c r="J964" s="160"/>
      <c r="K964" s="160"/>
      <c r="L964" s="160"/>
      <c r="M964" s="160"/>
      <c r="N964" s="160"/>
      <c r="O964" s="160"/>
      <c r="P964" s="160"/>
      <c r="Q964" s="160"/>
      <c r="R964" s="160"/>
      <c r="S964" s="160"/>
      <c r="T964" s="160"/>
      <c r="U964" s="160"/>
      <c r="V964" s="160"/>
      <c r="W964" s="160"/>
      <c r="X964" s="150"/>
      <c r="Y964" s="150"/>
      <c r="Z964" s="150"/>
      <c r="AA964" s="150"/>
      <c r="AB964" s="150"/>
      <c r="AC964" s="150"/>
      <c r="AD964" s="150"/>
      <c r="AE964" s="150"/>
      <c r="AF964" s="150"/>
      <c r="AG964" s="150" t="s">
        <v>264</v>
      </c>
      <c r="AH964" s="150">
        <v>0</v>
      </c>
      <c r="AI964" s="150"/>
      <c r="AJ964" s="150"/>
      <c r="AK964" s="150"/>
      <c r="AL964" s="150"/>
      <c r="AM964" s="150"/>
      <c r="AN964" s="150"/>
      <c r="AO964" s="150"/>
      <c r="AP964" s="150"/>
      <c r="AQ964" s="150"/>
      <c r="AR964" s="150"/>
      <c r="AS964" s="150"/>
      <c r="AT964" s="150"/>
      <c r="AU964" s="150"/>
      <c r="AV964" s="150"/>
      <c r="AW964" s="150"/>
      <c r="AX964" s="150"/>
      <c r="AY964" s="150"/>
      <c r="AZ964" s="150"/>
      <c r="BA964" s="150"/>
      <c r="BB964" s="150"/>
      <c r="BC964" s="150"/>
      <c r="BD964" s="150"/>
      <c r="BE964" s="150"/>
      <c r="BF964" s="150"/>
      <c r="BG964" s="150"/>
      <c r="BH964" s="150"/>
    </row>
    <row r="965" spans="1:60" ht="22.5" outlineLevel="1" x14ac:dyDescent="0.2">
      <c r="A965" s="169">
        <v>340</v>
      </c>
      <c r="B965" s="170" t="s">
        <v>1397</v>
      </c>
      <c r="C965" s="186" t="s">
        <v>1398</v>
      </c>
      <c r="D965" s="171" t="s">
        <v>285</v>
      </c>
      <c r="E965" s="172">
        <v>51.52</v>
      </c>
      <c r="F965" s="173"/>
      <c r="G965" s="174">
        <f>ROUND(E965*F965,2)</f>
        <v>0</v>
      </c>
      <c r="H965" s="173"/>
      <c r="I965" s="174">
        <f>ROUND(E965*H965,2)</f>
        <v>0</v>
      </c>
      <c r="J965" s="173"/>
      <c r="K965" s="174">
        <f>ROUND(E965*J965,2)</f>
        <v>0</v>
      </c>
      <c r="L965" s="174">
        <v>21</v>
      </c>
      <c r="M965" s="174">
        <f>G965*(1+L965/100)</f>
        <v>0</v>
      </c>
      <c r="N965" s="174">
        <v>0</v>
      </c>
      <c r="O965" s="174">
        <f>ROUND(E965*N965,2)</f>
        <v>0</v>
      </c>
      <c r="P965" s="174">
        <v>0</v>
      </c>
      <c r="Q965" s="174">
        <f>ROUND(E965*P965,2)</f>
        <v>0</v>
      </c>
      <c r="R965" s="174"/>
      <c r="S965" s="174" t="s">
        <v>217</v>
      </c>
      <c r="T965" s="175" t="s">
        <v>218</v>
      </c>
      <c r="U965" s="160">
        <v>0</v>
      </c>
      <c r="V965" s="160">
        <f>ROUND(E965*U965,2)</f>
        <v>0</v>
      </c>
      <c r="W965" s="160"/>
      <c r="X965" s="150"/>
      <c r="Y965" s="150"/>
      <c r="Z965" s="150"/>
      <c r="AA965" s="150"/>
      <c r="AB965" s="150"/>
      <c r="AC965" s="150"/>
      <c r="AD965" s="150"/>
      <c r="AE965" s="150"/>
      <c r="AF965" s="150"/>
      <c r="AG965" s="150" t="s">
        <v>1102</v>
      </c>
      <c r="AH965" s="150"/>
      <c r="AI965" s="150"/>
      <c r="AJ965" s="150"/>
      <c r="AK965" s="150"/>
      <c r="AL965" s="150"/>
      <c r="AM965" s="150"/>
      <c r="AN965" s="150"/>
      <c r="AO965" s="150"/>
      <c r="AP965" s="150"/>
      <c r="AQ965" s="150"/>
      <c r="AR965" s="150"/>
      <c r="AS965" s="150"/>
      <c r="AT965" s="150"/>
      <c r="AU965" s="150"/>
      <c r="AV965" s="150"/>
      <c r="AW965" s="150"/>
      <c r="AX965" s="150"/>
      <c r="AY965" s="150"/>
      <c r="AZ965" s="150"/>
      <c r="BA965" s="150"/>
      <c r="BB965" s="150"/>
      <c r="BC965" s="150"/>
      <c r="BD965" s="150"/>
      <c r="BE965" s="150"/>
      <c r="BF965" s="150"/>
      <c r="BG965" s="150"/>
      <c r="BH965" s="150"/>
    </row>
    <row r="966" spans="1:60" outlineLevel="1" x14ac:dyDescent="0.2">
      <c r="A966" s="157"/>
      <c r="B966" s="158"/>
      <c r="C966" s="201" t="s">
        <v>1399</v>
      </c>
      <c r="D966" s="190"/>
      <c r="E966" s="191">
        <v>35.520000000000003</v>
      </c>
      <c r="F966" s="160"/>
      <c r="G966" s="160"/>
      <c r="H966" s="160"/>
      <c r="I966" s="160"/>
      <c r="J966" s="160"/>
      <c r="K966" s="160"/>
      <c r="L966" s="160"/>
      <c r="M966" s="160"/>
      <c r="N966" s="160"/>
      <c r="O966" s="160"/>
      <c r="P966" s="160"/>
      <c r="Q966" s="160"/>
      <c r="R966" s="160"/>
      <c r="S966" s="160"/>
      <c r="T966" s="160"/>
      <c r="U966" s="160"/>
      <c r="V966" s="160"/>
      <c r="W966" s="160"/>
      <c r="X966" s="150"/>
      <c r="Y966" s="150"/>
      <c r="Z966" s="150"/>
      <c r="AA966" s="150"/>
      <c r="AB966" s="150"/>
      <c r="AC966" s="150"/>
      <c r="AD966" s="150"/>
      <c r="AE966" s="150"/>
      <c r="AF966" s="150"/>
      <c r="AG966" s="150" t="s">
        <v>264</v>
      </c>
      <c r="AH966" s="150">
        <v>0</v>
      </c>
      <c r="AI966" s="150"/>
      <c r="AJ966" s="150"/>
      <c r="AK966" s="150"/>
      <c r="AL966" s="150"/>
      <c r="AM966" s="150"/>
      <c r="AN966" s="150"/>
      <c r="AO966" s="150"/>
      <c r="AP966" s="150"/>
      <c r="AQ966" s="150"/>
      <c r="AR966" s="150"/>
      <c r="AS966" s="150"/>
      <c r="AT966" s="150"/>
      <c r="AU966" s="150"/>
      <c r="AV966" s="150"/>
      <c r="AW966" s="150"/>
      <c r="AX966" s="150"/>
      <c r="AY966" s="150"/>
      <c r="AZ966" s="150"/>
      <c r="BA966" s="150"/>
      <c r="BB966" s="150"/>
      <c r="BC966" s="150"/>
      <c r="BD966" s="150"/>
      <c r="BE966" s="150"/>
      <c r="BF966" s="150"/>
      <c r="BG966" s="150"/>
      <c r="BH966" s="150"/>
    </row>
    <row r="967" spans="1:60" outlineLevel="1" x14ac:dyDescent="0.2">
      <c r="A967" s="157"/>
      <c r="B967" s="158"/>
      <c r="C967" s="201" t="s">
        <v>1400</v>
      </c>
      <c r="D967" s="190"/>
      <c r="E967" s="191">
        <v>16</v>
      </c>
      <c r="F967" s="160"/>
      <c r="G967" s="160"/>
      <c r="H967" s="160"/>
      <c r="I967" s="160"/>
      <c r="J967" s="160"/>
      <c r="K967" s="160"/>
      <c r="L967" s="160"/>
      <c r="M967" s="160"/>
      <c r="N967" s="160"/>
      <c r="O967" s="160"/>
      <c r="P967" s="160"/>
      <c r="Q967" s="160"/>
      <c r="R967" s="160"/>
      <c r="S967" s="160"/>
      <c r="T967" s="160"/>
      <c r="U967" s="160"/>
      <c r="V967" s="160"/>
      <c r="W967" s="160"/>
      <c r="X967" s="150"/>
      <c r="Y967" s="150"/>
      <c r="Z967" s="150"/>
      <c r="AA967" s="150"/>
      <c r="AB967" s="150"/>
      <c r="AC967" s="150"/>
      <c r="AD967" s="150"/>
      <c r="AE967" s="150"/>
      <c r="AF967" s="150"/>
      <c r="AG967" s="150" t="s">
        <v>264</v>
      </c>
      <c r="AH967" s="150">
        <v>0</v>
      </c>
      <c r="AI967" s="150"/>
      <c r="AJ967" s="150"/>
      <c r="AK967" s="150"/>
      <c r="AL967" s="150"/>
      <c r="AM967" s="150"/>
      <c r="AN967" s="150"/>
      <c r="AO967" s="150"/>
      <c r="AP967" s="150"/>
      <c r="AQ967" s="150"/>
      <c r="AR967" s="150"/>
      <c r="AS967" s="150"/>
      <c r="AT967" s="150"/>
      <c r="AU967" s="150"/>
      <c r="AV967" s="150"/>
      <c r="AW967" s="150"/>
      <c r="AX967" s="150"/>
      <c r="AY967" s="150"/>
      <c r="AZ967" s="150"/>
      <c r="BA967" s="150"/>
      <c r="BB967" s="150"/>
      <c r="BC967" s="150"/>
      <c r="BD967" s="150"/>
      <c r="BE967" s="150"/>
      <c r="BF967" s="150"/>
      <c r="BG967" s="150"/>
      <c r="BH967" s="150"/>
    </row>
    <row r="968" spans="1:60" ht="22.5" outlineLevel="1" x14ac:dyDescent="0.2">
      <c r="A968" s="169">
        <v>341</v>
      </c>
      <c r="B968" s="170" t="s">
        <v>1401</v>
      </c>
      <c r="C968" s="186" t="s">
        <v>1402</v>
      </c>
      <c r="D968" s="171" t="s">
        <v>285</v>
      </c>
      <c r="E968" s="172">
        <v>35.5</v>
      </c>
      <c r="F968" s="173"/>
      <c r="G968" s="174">
        <f>ROUND(E968*F968,2)</f>
        <v>0</v>
      </c>
      <c r="H968" s="173"/>
      <c r="I968" s="174">
        <f>ROUND(E968*H968,2)</f>
        <v>0</v>
      </c>
      <c r="J968" s="173"/>
      <c r="K968" s="174">
        <f>ROUND(E968*J968,2)</f>
        <v>0</v>
      </c>
      <c r="L968" s="174">
        <v>21</v>
      </c>
      <c r="M968" s="174">
        <f>G968*(1+L968/100)</f>
        <v>0</v>
      </c>
      <c r="N968" s="174">
        <v>0</v>
      </c>
      <c r="O968" s="174">
        <f>ROUND(E968*N968,2)</f>
        <v>0</v>
      </c>
      <c r="P968" s="174">
        <v>0</v>
      </c>
      <c r="Q968" s="174">
        <f>ROUND(E968*P968,2)</f>
        <v>0</v>
      </c>
      <c r="R968" s="174"/>
      <c r="S968" s="174" t="s">
        <v>217</v>
      </c>
      <c r="T968" s="175" t="s">
        <v>218</v>
      </c>
      <c r="U968" s="160">
        <v>0</v>
      </c>
      <c r="V968" s="160">
        <f>ROUND(E968*U968,2)</f>
        <v>0</v>
      </c>
      <c r="W968" s="160"/>
      <c r="X968" s="150"/>
      <c r="Y968" s="150"/>
      <c r="Z968" s="150"/>
      <c r="AA968" s="150"/>
      <c r="AB968" s="150"/>
      <c r="AC968" s="150"/>
      <c r="AD968" s="150"/>
      <c r="AE968" s="150"/>
      <c r="AF968" s="150"/>
      <c r="AG968" s="150" t="s">
        <v>1102</v>
      </c>
      <c r="AH968" s="150"/>
      <c r="AI968" s="150"/>
      <c r="AJ968" s="150"/>
      <c r="AK968" s="150"/>
      <c r="AL968" s="150"/>
      <c r="AM968" s="150"/>
      <c r="AN968" s="150"/>
      <c r="AO968" s="150"/>
      <c r="AP968" s="150"/>
      <c r="AQ968" s="150"/>
      <c r="AR968" s="150"/>
      <c r="AS968" s="150"/>
      <c r="AT968" s="150"/>
      <c r="AU968" s="150"/>
      <c r="AV968" s="150"/>
      <c r="AW968" s="150"/>
      <c r="AX968" s="150"/>
      <c r="AY968" s="150"/>
      <c r="AZ968" s="150"/>
      <c r="BA968" s="150"/>
      <c r="BB968" s="150"/>
      <c r="BC968" s="150"/>
      <c r="BD968" s="150"/>
      <c r="BE968" s="150"/>
      <c r="BF968" s="150"/>
      <c r="BG968" s="150"/>
      <c r="BH968" s="150"/>
    </row>
    <row r="969" spans="1:60" outlineLevel="1" x14ac:dyDescent="0.2">
      <c r="A969" s="157"/>
      <c r="B969" s="158"/>
      <c r="C969" s="201" t="s">
        <v>1403</v>
      </c>
      <c r="D969" s="190"/>
      <c r="E969" s="191"/>
      <c r="F969" s="160"/>
      <c r="G969" s="160"/>
      <c r="H969" s="160"/>
      <c r="I969" s="160"/>
      <c r="J969" s="160"/>
      <c r="K969" s="160"/>
      <c r="L969" s="160"/>
      <c r="M969" s="160"/>
      <c r="N969" s="160"/>
      <c r="O969" s="160"/>
      <c r="P969" s="160"/>
      <c r="Q969" s="160"/>
      <c r="R969" s="160"/>
      <c r="S969" s="160"/>
      <c r="T969" s="160"/>
      <c r="U969" s="160"/>
      <c r="V969" s="160"/>
      <c r="W969" s="160"/>
      <c r="X969" s="150"/>
      <c r="Y969" s="150"/>
      <c r="Z969" s="150"/>
      <c r="AA969" s="150"/>
      <c r="AB969" s="150"/>
      <c r="AC969" s="150"/>
      <c r="AD969" s="150"/>
      <c r="AE969" s="150"/>
      <c r="AF969" s="150"/>
      <c r="AG969" s="150" t="s">
        <v>264</v>
      </c>
      <c r="AH969" s="150">
        <v>0</v>
      </c>
      <c r="AI969" s="150"/>
      <c r="AJ969" s="150"/>
      <c r="AK969" s="150"/>
      <c r="AL969" s="150"/>
      <c r="AM969" s="150"/>
      <c r="AN969" s="150"/>
      <c r="AO969" s="150"/>
      <c r="AP969" s="150"/>
      <c r="AQ969" s="150"/>
      <c r="AR969" s="150"/>
      <c r="AS969" s="150"/>
      <c r="AT969" s="150"/>
      <c r="AU969" s="150"/>
      <c r="AV969" s="150"/>
      <c r="AW969" s="150"/>
      <c r="AX969" s="150"/>
      <c r="AY969" s="150"/>
      <c r="AZ969" s="150"/>
      <c r="BA969" s="150"/>
      <c r="BB969" s="150"/>
      <c r="BC969" s="150"/>
      <c r="BD969" s="150"/>
      <c r="BE969" s="150"/>
      <c r="BF969" s="150"/>
      <c r="BG969" s="150"/>
      <c r="BH969" s="150"/>
    </row>
    <row r="970" spans="1:60" outlineLevel="1" x14ac:dyDescent="0.2">
      <c r="A970" s="157"/>
      <c r="B970" s="158"/>
      <c r="C970" s="201" t="s">
        <v>1404</v>
      </c>
      <c r="D970" s="190"/>
      <c r="E970" s="191">
        <v>30</v>
      </c>
      <c r="F970" s="160"/>
      <c r="G970" s="160"/>
      <c r="H970" s="160"/>
      <c r="I970" s="160"/>
      <c r="J970" s="160"/>
      <c r="K970" s="160"/>
      <c r="L970" s="160"/>
      <c r="M970" s="160"/>
      <c r="N970" s="160"/>
      <c r="O970" s="160"/>
      <c r="P970" s="160"/>
      <c r="Q970" s="160"/>
      <c r="R970" s="160"/>
      <c r="S970" s="160"/>
      <c r="T970" s="160"/>
      <c r="U970" s="160"/>
      <c r="V970" s="160"/>
      <c r="W970" s="160"/>
      <c r="X970" s="150"/>
      <c r="Y970" s="150"/>
      <c r="Z970" s="150"/>
      <c r="AA970" s="150"/>
      <c r="AB970" s="150"/>
      <c r="AC970" s="150"/>
      <c r="AD970" s="150"/>
      <c r="AE970" s="150"/>
      <c r="AF970" s="150"/>
      <c r="AG970" s="150" t="s">
        <v>264</v>
      </c>
      <c r="AH970" s="150">
        <v>0</v>
      </c>
      <c r="AI970" s="150"/>
      <c r="AJ970" s="150"/>
      <c r="AK970" s="150"/>
      <c r="AL970" s="150"/>
      <c r="AM970" s="150"/>
      <c r="AN970" s="150"/>
      <c r="AO970" s="150"/>
      <c r="AP970" s="150"/>
      <c r="AQ970" s="150"/>
      <c r="AR970" s="150"/>
      <c r="AS970" s="150"/>
      <c r="AT970" s="150"/>
      <c r="AU970" s="150"/>
      <c r="AV970" s="150"/>
      <c r="AW970" s="150"/>
      <c r="AX970" s="150"/>
      <c r="AY970" s="150"/>
      <c r="AZ970" s="150"/>
      <c r="BA970" s="150"/>
      <c r="BB970" s="150"/>
      <c r="BC970" s="150"/>
      <c r="BD970" s="150"/>
      <c r="BE970" s="150"/>
      <c r="BF970" s="150"/>
      <c r="BG970" s="150"/>
      <c r="BH970" s="150"/>
    </row>
    <row r="971" spans="1:60" outlineLevel="1" x14ac:dyDescent="0.2">
      <c r="A971" s="157"/>
      <c r="B971" s="158"/>
      <c r="C971" s="201" t="s">
        <v>1405</v>
      </c>
      <c r="D971" s="190"/>
      <c r="E971" s="191">
        <v>2</v>
      </c>
      <c r="F971" s="160"/>
      <c r="G971" s="160"/>
      <c r="H971" s="160"/>
      <c r="I971" s="160"/>
      <c r="J971" s="160"/>
      <c r="K971" s="160"/>
      <c r="L971" s="160"/>
      <c r="M971" s="160"/>
      <c r="N971" s="160"/>
      <c r="O971" s="160"/>
      <c r="P971" s="160"/>
      <c r="Q971" s="160"/>
      <c r="R971" s="160"/>
      <c r="S971" s="160"/>
      <c r="T971" s="160"/>
      <c r="U971" s="160"/>
      <c r="V971" s="160"/>
      <c r="W971" s="160"/>
      <c r="X971" s="150"/>
      <c r="Y971" s="150"/>
      <c r="Z971" s="150"/>
      <c r="AA971" s="150"/>
      <c r="AB971" s="150"/>
      <c r="AC971" s="150"/>
      <c r="AD971" s="150"/>
      <c r="AE971" s="150"/>
      <c r="AF971" s="150"/>
      <c r="AG971" s="150" t="s">
        <v>264</v>
      </c>
      <c r="AH971" s="150">
        <v>0</v>
      </c>
      <c r="AI971" s="150"/>
      <c r="AJ971" s="150"/>
      <c r="AK971" s="150"/>
      <c r="AL971" s="150"/>
      <c r="AM971" s="150"/>
      <c r="AN971" s="150"/>
      <c r="AO971" s="150"/>
      <c r="AP971" s="150"/>
      <c r="AQ971" s="150"/>
      <c r="AR971" s="150"/>
      <c r="AS971" s="150"/>
      <c r="AT971" s="150"/>
      <c r="AU971" s="150"/>
      <c r="AV971" s="150"/>
      <c r="AW971" s="150"/>
      <c r="AX971" s="150"/>
      <c r="AY971" s="150"/>
      <c r="AZ971" s="150"/>
      <c r="BA971" s="150"/>
      <c r="BB971" s="150"/>
      <c r="BC971" s="150"/>
      <c r="BD971" s="150"/>
      <c r="BE971" s="150"/>
      <c r="BF971" s="150"/>
      <c r="BG971" s="150"/>
      <c r="BH971" s="150"/>
    </row>
    <row r="972" spans="1:60" outlineLevel="1" x14ac:dyDescent="0.2">
      <c r="A972" s="157"/>
      <c r="B972" s="158"/>
      <c r="C972" s="201" t="s">
        <v>1406</v>
      </c>
      <c r="D972" s="190"/>
      <c r="E972" s="191">
        <v>3.5</v>
      </c>
      <c r="F972" s="160"/>
      <c r="G972" s="160"/>
      <c r="H972" s="160"/>
      <c r="I972" s="160"/>
      <c r="J972" s="160"/>
      <c r="K972" s="160"/>
      <c r="L972" s="160"/>
      <c r="M972" s="160"/>
      <c r="N972" s="160"/>
      <c r="O972" s="160"/>
      <c r="P972" s="160"/>
      <c r="Q972" s="160"/>
      <c r="R972" s="160"/>
      <c r="S972" s="160"/>
      <c r="T972" s="160"/>
      <c r="U972" s="160"/>
      <c r="V972" s="160"/>
      <c r="W972" s="160"/>
      <c r="X972" s="150"/>
      <c r="Y972" s="150"/>
      <c r="Z972" s="150"/>
      <c r="AA972" s="150"/>
      <c r="AB972" s="150"/>
      <c r="AC972" s="150"/>
      <c r="AD972" s="150"/>
      <c r="AE972" s="150"/>
      <c r="AF972" s="150"/>
      <c r="AG972" s="150" t="s">
        <v>264</v>
      </c>
      <c r="AH972" s="150">
        <v>0</v>
      </c>
      <c r="AI972" s="150"/>
      <c r="AJ972" s="150"/>
      <c r="AK972" s="150"/>
      <c r="AL972" s="150"/>
      <c r="AM972" s="150"/>
      <c r="AN972" s="150"/>
      <c r="AO972" s="150"/>
      <c r="AP972" s="150"/>
      <c r="AQ972" s="150"/>
      <c r="AR972" s="150"/>
      <c r="AS972" s="150"/>
      <c r="AT972" s="150"/>
      <c r="AU972" s="150"/>
      <c r="AV972" s="150"/>
      <c r="AW972" s="150"/>
      <c r="AX972" s="150"/>
      <c r="AY972" s="150"/>
      <c r="AZ972" s="150"/>
      <c r="BA972" s="150"/>
      <c r="BB972" s="150"/>
      <c r="BC972" s="150"/>
      <c r="BD972" s="150"/>
      <c r="BE972" s="150"/>
      <c r="BF972" s="150"/>
      <c r="BG972" s="150"/>
      <c r="BH972" s="150"/>
    </row>
    <row r="973" spans="1:60" ht="22.5" outlineLevel="1" x14ac:dyDescent="0.2">
      <c r="A973" s="169">
        <v>342</v>
      </c>
      <c r="B973" s="170" t="s">
        <v>1407</v>
      </c>
      <c r="C973" s="186" t="s">
        <v>1408</v>
      </c>
      <c r="D973" s="171" t="s">
        <v>291</v>
      </c>
      <c r="E973" s="172">
        <v>118.4</v>
      </c>
      <c r="F973" s="173"/>
      <c r="G973" s="174">
        <f>ROUND(E973*F973,2)</f>
        <v>0</v>
      </c>
      <c r="H973" s="173"/>
      <c r="I973" s="174">
        <f>ROUND(E973*H973,2)</f>
        <v>0</v>
      </c>
      <c r="J973" s="173"/>
      <c r="K973" s="174">
        <f>ROUND(E973*J973,2)</f>
        <v>0</v>
      </c>
      <c r="L973" s="174">
        <v>21</v>
      </c>
      <c r="M973" s="174">
        <f>G973*(1+L973/100)</f>
        <v>0</v>
      </c>
      <c r="N973" s="174">
        <v>0</v>
      </c>
      <c r="O973" s="174">
        <f>ROUND(E973*N973,2)</f>
        <v>0</v>
      </c>
      <c r="P973" s="174">
        <v>0</v>
      </c>
      <c r="Q973" s="174">
        <f>ROUND(E973*P973,2)</f>
        <v>0</v>
      </c>
      <c r="R973" s="174"/>
      <c r="S973" s="174" t="s">
        <v>217</v>
      </c>
      <c r="T973" s="175" t="s">
        <v>218</v>
      </c>
      <c r="U973" s="160">
        <v>0</v>
      </c>
      <c r="V973" s="160">
        <f>ROUND(E973*U973,2)</f>
        <v>0</v>
      </c>
      <c r="W973" s="160"/>
      <c r="X973" s="150"/>
      <c r="Y973" s="150"/>
      <c r="Z973" s="150"/>
      <c r="AA973" s="150"/>
      <c r="AB973" s="150"/>
      <c r="AC973" s="150"/>
      <c r="AD973" s="150"/>
      <c r="AE973" s="150"/>
      <c r="AF973" s="150"/>
      <c r="AG973" s="150" t="s">
        <v>1102</v>
      </c>
      <c r="AH973" s="150"/>
      <c r="AI973" s="150"/>
      <c r="AJ973" s="150"/>
      <c r="AK973" s="150"/>
      <c r="AL973" s="150"/>
      <c r="AM973" s="150"/>
      <c r="AN973" s="150"/>
      <c r="AO973" s="150"/>
      <c r="AP973" s="150"/>
      <c r="AQ973" s="150"/>
      <c r="AR973" s="150"/>
      <c r="AS973" s="150"/>
      <c r="AT973" s="150"/>
      <c r="AU973" s="150"/>
      <c r="AV973" s="150"/>
      <c r="AW973" s="150"/>
      <c r="AX973" s="150"/>
      <c r="AY973" s="150"/>
      <c r="AZ973" s="150"/>
      <c r="BA973" s="150"/>
      <c r="BB973" s="150"/>
      <c r="BC973" s="150"/>
      <c r="BD973" s="150"/>
      <c r="BE973" s="150"/>
      <c r="BF973" s="150"/>
      <c r="BG973" s="150"/>
      <c r="BH973" s="150"/>
    </row>
    <row r="974" spans="1:60" outlineLevel="1" x14ac:dyDescent="0.2">
      <c r="A974" s="157"/>
      <c r="B974" s="158"/>
      <c r="C974" s="201" t="s">
        <v>1409</v>
      </c>
      <c r="D974" s="190"/>
      <c r="E974" s="191">
        <v>118.4</v>
      </c>
      <c r="F974" s="160"/>
      <c r="G974" s="160"/>
      <c r="H974" s="160"/>
      <c r="I974" s="160"/>
      <c r="J974" s="160"/>
      <c r="K974" s="160"/>
      <c r="L974" s="160"/>
      <c r="M974" s="160"/>
      <c r="N974" s="160"/>
      <c r="O974" s="160"/>
      <c r="P974" s="160"/>
      <c r="Q974" s="160"/>
      <c r="R974" s="160"/>
      <c r="S974" s="160"/>
      <c r="T974" s="160"/>
      <c r="U974" s="160"/>
      <c r="V974" s="160"/>
      <c r="W974" s="160"/>
      <c r="X974" s="150"/>
      <c r="Y974" s="150"/>
      <c r="Z974" s="150"/>
      <c r="AA974" s="150"/>
      <c r="AB974" s="150"/>
      <c r="AC974" s="150"/>
      <c r="AD974" s="150"/>
      <c r="AE974" s="150"/>
      <c r="AF974" s="150"/>
      <c r="AG974" s="150" t="s">
        <v>264</v>
      </c>
      <c r="AH974" s="150">
        <v>0</v>
      </c>
      <c r="AI974" s="150"/>
      <c r="AJ974" s="150"/>
      <c r="AK974" s="150"/>
      <c r="AL974" s="150"/>
      <c r="AM974" s="150"/>
      <c r="AN974" s="150"/>
      <c r="AO974" s="150"/>
      <c r="AP974" s="150"/>
      <c r="AQ974" s="150"/>
      <c r="AR974" s="150"/>
      <c r="AS974" s="150"/>
      <c r="AT974" s="150"/>
      <c r="AU974" s="150"/>
      <c r="AV974" s="150"/>
      <c r="AW974" s="150"/>
      <c r="AX974" s="150"/>
      <c r="AY974" s="150"/>
      <c r="AZ974" s="150"/>
      <c r="BA974" s="150"/>
      <c r="BB974" s="150"/>
      <c r="BC974" s="150"/>
      <c r="BD974" s="150"/>
      <c r="BE974" s="150"/>
      <c r="BF974" s="150"/>
      <c r="BG974" s="150"/>
      <c r="BH974" s="150"/>
    </row>
    <row r="975" spans="1:60" outlineLevel="1" x14ac:dyDescent="0.2">
      <c r="A975" s="169">
        <v>343</v>
      </c>
      <c r="B975" s="170" t="s">
        <v>1410</v>
      </c>
      <c r="C975" s="186" t="s">
        <v>1411</v>
      </c>
      <c r="D975" s="171" t="s">
        <v>285</v>
      </c>
      <c r="E975" s="172">
        <v>381.12</v>
      </c>
      <c r="F975" s="173"/>
      <c r="G975" s="174">
        <f>ROUND(E975*F975,2)</f>
        <v>0</v>
      </c>
      <c r="H975" s="173"/>
      <c r="I975" s="174">
        <f>ROUND(E975*H975,2)</f>
        <v>0</v>
      </c>
      <c r="J975" s="173"/>
      <c r="K975" s="174">
        <f>ROUND(E975*J975,2)</f>
        <v>0</v>
      </c>
      <c r="L975" s="174">
        <v>21</v>
      </c>
      <c r="M975" s="174">
        <f>G975*(1+L975/100)</f>
        <v>0</v>
      </c>
      <c r="N975" s="174">
        <v>0</v>
      </c>
      <c r="O975" s="174">
        <f>ROUND(E975*N975,2)</f>
        <v>0</v>
      </c>
      <c r="P975" s="174">
        <v>0</v>
      </c>
      <c r="Q975" s="174">
        <f>ROUND(E975*P975,2)</f>
        <v>0</v>
      </c>
      <c r="R975" s="174"/>
      <c r="S975" s="174" t="s">
        <v>240</v>
      </c>
      <c r="T975" s="175" t="s">
        <v>218</v>
      </c>
      <c r="U975" s="160">
        <v>0</v>
      </c>
      <c r="V975" s="160">
        <f>ROUND(E975*U975,2)</f>
        <v>0</v>
      </c>
      <c r="W975" s="160"/>
      <c r="X975" s="150"/>
      <c r="Y975" s="150"/>
      <c r="Z975" s="150"/>
      <c r="AA975" s="150"/>
      <c r="AB975" s="150"/>
      <c r="AC975" s="150"/>
      <c r="AD975" s="150"/>
      <c r="AE975" s="150"/>
      <c r="AF975" s="150"/>
      <c r="AG975" s="150" t="s">
        <v>279</v>
      </c>
      <c r="AH975" s="150"/>
      <c r="AI975" s="150"/>
      <c r="AJ975" s="150"/>
      <c r="AK975" s="150"/>
      <c r="AL975" s="150"/>
      <c r="AM975" s="150"/>
      <c r="AN975" s="150"/>
      <c r="AO975" s="150"/>
      <c r="AP975" s="150"/>
      <c r="AQ975" s="150"/>
      <c r="AR975" s="150"/>
      <c r="AS975" s="150"/>
      <c r="AT975" s="150"/>
      <c r="AU975" s="150"/>
      <c r="AV975" s="150"/>
      <c r="AW975" s="150"/>
      <c r="AX975" s="150"/>
      <c r="AY975" s="150"/>
      <c r="AZ975" s="150"/>
      <c r="BA975" s="150"/>
      <c r="BB975" s="150"/>
      <c r="BC975" s="150"/>
      <c r="BD975" s="150"/>
      <c r="BE975" s="150"/>
      <c r="BF975" s="150"/>
      <c r="BG975" s="150"/>
      <c r="BH975" s="150"/>
    </row>
    <row r="976" spans="1:60" outlineLevel="1" x14ac:dyDescent="0.2">
      <c r="A976" s="157"/>
      <c r="B976" s="158"/>
      <c r="C976" s="201" t="s">
        <v>1412</v>
      </c>
      <c r="D976" s="190"/>
      <c r="E976" s="191">
        <v>381.12</v>
      </c>
      <c r="F976" s="160"/>
      <c r="G976" s="160"/>
      <c r="H976" s="160"/>
      <c r="I976" s="160"/>
      <c r="J976" s="160"/>
      <c r="K976" s="160"/>
      <c r="L976" s="160"/>
      <c r="M976" s="160"/>
      <c r="N976" s="160"/>
      <c r="O976" s="160"/>
      <c r="P976" s="160"/>
      <c r="Q976" s="160"/>
      <c r="R976" s="160"/>
      <c r="S976" s="160"/>
      <c r="T976" s="160"/>
      <c r="U976" s="160"/>
      <c r="V976" s="160"/>
      <c r="W976" s="160"/>
      <c r="X976" s="150"/>
      <c r="Y976" s="150"/>
      <c r="Z976" s="150"/>
      <c r="AA976" s="150"/>
      <c r="AB976" s="150"/>
      <c r="AC976" s="150"/>
      <c r="AD976" s="150"/>
      <c r="AE976" s="150"/>
      <c r="AF976" s="150"/>
      <c r="AG976" s="150" t="s">
        <v>264</v>
      </c>
      <c r="AH976" s="150">
        <v>0</v>
      </c>
      <c r="AI976" s="150"/>
      <c r="AJ976" s="150"/>
      <c r="AK976" s="150"/>
      <c r="AL976" s="150"/>
      <c r="AM976" s="150"/>
      <c r="AN976" s="150"/>
      <c r="AO976" s="150"/>
      <c r="AP976" s="150"/>
      <c r="AQ976" s="150"/>
      <c r="AR976" s="150"/>
      <c r="AS976" s="150"/>
      <c r="AT976" s="150"/>
      <c r="AU976" s="150"/>
      <c r="AV976" s="150"/>
      <c r="AW976" s="150"/>
      <c r="AX976" s="150"/>
      <c r="AY976" s="150"/>
      <c r="AZ976" s="150"/>
      <c r="BA976" s="150"/>
      <c r="BB976" s="150"/>
      <c r="BC976" s="150"/>
      <c r="BD976" s="150"/>
      <c r="BE976" s="150"/>
      <c r="BF976" s="150"/>
      <c r="BG976" s="150"/>
      <c r="BH976" s="150"/>
    </row>
    <row r="977" spans="1:60" outlineLevel="1" x14ac:dyDescent="0.2">
      <c r="A977" s="169">
        <v>344</v>
      </c>
      <c r="B977" s="170" t="s">
        <v>1413</v>
      </c>
      <c r="C977" s="186" t="s">
        <v>1414</v>
      </c>
      <c r="D977" s="171" t="s">
        <v>261</v>
      </c>
      <c r="E977" s="172">
        <v>106.23873</v>
      </c>
      <c r="F977" s="173"/>
      <c r="G977" s="174">
        <f>ROUND(E977*F977,2)</f>
        <v>0</v>
      </c>
      <c r="H977" s="173"/>
      <c r="I977" s="174">
        <f>ROUND(E977*H977,2)</f>
        <v>0</v>
      </c>
      <c r="J977" s="173"/>
      <c r="K977" s="174">
        <f>ROUND(E977*J977,2)</f>
        <v>0</v>
      </c>
      <c r="L977" s="174">
        <v>21</v>
      </c>
      <c r="M977" s="174">
        <f>G977*(1+L977/100)</f>
        <v>0</v>
      </c>
      <c r="N977" s="174">
        <v>0</v>
      </c>
      <c r="O977" s="174">
        <f>ROUND(E977*N977,2)</f>
        <v>0</v>
      </c>
      <c r="P977" s="174">
        <v>0</v>
      </c>
      <c r="Q977" s="174">
        <f>ROUND(E977*P977,2)</f>
        <v>0</v>
      </c>
      <c r="R977" s="174"/>
      <c r="S977" s="174" t="s">
        <v>240</v>
      </c>
      <c r="T977" s="175" t="s">
        <v>218</v>
      </c>
      <c r="U977" s="160">
        <v>0</v>
      </c>
      <c r="V977" s="160">
        <f>ROUND(E977*U977,2)</f>
        <v>0</v>
      </c>
      <c r="W977" s="160"/>
      <c r="X977" s="150"/>
      <c r="Y977" s="150"/>
      <c r="Z977" s="150"/>
      <c r="AA977" s="150"/>
      <c r="AB977" s="150"/>
      <c r="AC977" s="150"/>
      <c r="AD977" s="150"/>
      <c r="AE977" s="150"/>
      <c r="AF977" s="150"/>
      <c r="AG977" s="150" t="s">
        <v>279</v>
      </c>
      <c r="AH977" s="150"/>
      <c r="AI977" s="150"/>
      <c r="AJ977" s="150"/>
      <c r="AK977" s="150"/>
      <c r="AL977" s="150"/>
      <c r="AM977" s="150"/>
      <c r="AN977" s="150"/>
      <c r="AO977" s="150"/>
      <c r="AP977" s="150"/>
      <c r="AQ977" s="150"/>
      <c r="AR977" s="150"/>
      <c r="AS977" s="150"/>
      <c r="AT977" s="150"/>
      <c r="AU977" s="150"/>
      <c r="AV977" s="150"/>
      <c r="AW977" s="150"/>
      <c r="AX977" s="150"/>
      <c r="AY977" s="150"/>
      <c r="AZ977" s="150"/>
      <c r="BA977" s="150"/>
      <c r="BB977" s="150"/>
      <c r="BC977" s="150"/>
      <c r="BD977" s="150"/>
      <c r="BE977" s="150"/>
      <c r="BF977" s="150"/>
      <c r="BG977" s="150"/>
      <c r="BH977" s="150"/>
    </row>
    <row r="978" spans="1:60" outlineLevel="1" x14ac:dyDescent="0.2">
      <c r="A978" s="157"/>
      <c r="B978" s="158"/>
      <c r="C978" s="201" t="s">
        <v>1415</v>
      </c>
      <c r="D978" s="190"/>
      <c r="E978" s="191"/>
      <c r="F978" s="160"/>
      <c r="G978" s="160"/>
      <c r="H978" s="160"/>
      <c r="I978" s="160"/>
      <c r="J978" s="160"/>
      <c r="K978" s="160"/>
      <c r="L978" s="160"/>
      <c r="M978" s="160"/>
      <c r="N978" s="160"/>
      <c r="O978" s="160"/>
      <c r="P978" s="160"/>
      <c r="Q978" s="160"/>
      <c r="R978" s="160"/>
      <c r="S978" s="160"/>
      <c r="T978" s="160"/>
      <c r="U978" s="160"/>
      <c r="V978" s="160"/>
      <c r="W978" s="160"/>
      <c r="X978" s="150"/>
      <c r="Y978" s="150"/>
      <c r="Z978" s="150"/>
      <c r="AA978" s="150"/>
      <c r="AB978" s="150"/>
      <c r="AC978" s="150"/>
      <c r="AD978" s="150"/>
      <c r="AE978" s="150"/>
      <c r="AF978" s="150"/>
      <c r="AG978" s="150" t="s">
        <v>264</v>
      </c>
      <c r="AH978" s="150">
        <v>0</v>
      </c>
      <c r="AI978" s="150"/>
      <c r="AJ978" s="150"/>
      <c r="AK978" s="150"/>
      <c r="AL978" s="150"/>
      <c r="AM978" s="150"/>
      <c r="AN978" s="150"/>
      <c r="AO978" s="150"/>
      <c r="AP978" s="150"/>
      <c r="AQ978" s="150"/>
      <c r="AR978" s="150"/>
      <c r="AS978" s="150"/>
      <c r="AT978" s="150"/>
      <c r="AU978" s="150"/>
      <c r="AV978" s="150"/>
      <c r="AW978" s="150"/>
      <c r="AX978" s="150"/>
      <c r="AY978" s="150"/>
      <c r="AZ978" s="150"/>
      <c r="BA978" s="150"/>
      <c r="BB978" s="150"/>
      <c r="BC978" s="150"/>
      <c r="BD978" s="150"/>
      <c r="BE978" s="150"/>
      <c r="BF978" s="150"/>
      <c r="BG978" s="150"/>
      <c r="BH978" s="150"/>
    </row>
    <row r="979" spans="1:60" outlineLevel="1" x14ac:dyDescent="0.2">
      <c r="A979" s="157"/>
      <c r="B979" s="158"/>
      <c r="C979" s="201" t="s">
        <v>1416</v>
      </c>
      <c r="D979" s="190"/>
      <c r="E979" s="191">
        <v>106.23873</v>
      </c>
      <c r="F979" s="160"/>
      <c r="G979" s="160"/>
      <c r="H979" s="160"/>
      <c r="I979" s="160"/>
      <c r="J979" s="160"/>
      <c r="K979" s="160"/>
      <c r="L979" s="160"/>
      <c r="M979" s="160"/>
      <c r="N979" s="160"/>
      <c r="O979" s="160"/>
      <c r="P979" s="160"/>
      <c r="Q979" s="160"/>
      <c r="R979" s="160"/>
      <c r="S979" s="160"/>
      <c r="T979" s="160"/>
      <c r="U979" s="160"/>
      <c r="V979" s="160"/>
      <c r="W979" s="160"/>
      <c r="X979" s="150"/>
      <c r="Y979" s="150"/>
      <c r="Z979" s="150"/>
      <c r="AA979" s="150"/>
      <c r="AB979" s="150"/>
      <c r="AC979" s="150"/>
      <c r="AD979" s="150"/>
      <c r="AE979" s="150"/>
      <c r="AF979" s="150"/>
      <c r="AG979" s="150" t="s">
        <v>264</v>
      </c>
      <c r="AH979" s="150">
        <v>0</v>
      </c>
      <c r="AI979" s="150"/>
      <c r="AJ979" s="150"/>
      <c r="AK979" s="150"/>
      <c r="AL979" s="150"/>
      <c r="AM979" s="150"/>
      <c r="AN979" s="150"/>
      <c r="AO979" s="150"/>
      <c r="AP979" s="150"/>
      <c r="AQ979" s="150"/>
      <c r="AR979" s="150"/>
      <c r="AS979" s="150"/>
      <c r="AT979" s="150"/>
      <c r="AU979" s="150"/>
      <c r="AV979" s="150"/>
      <c r="AW979" s="150"/>
      <c r="AX979" s="150"/>
      <c r="AY979" s="150"/>
      <c r="AZ979" s="150"/>
      <c r="BA979" s="150"/>
      <c r="BB979" s="150"/>
      <c r="BC979" s="150"/>
      <c r="BD979" s="150"/>
      <c r="BE979" s="150"/>
      <c r="BF979" s="150"/>
      <c r="BG979" s="150"/>
      <c r="BH979" s="150"/>
    </row>
    <row r="980" spans="1:60" ht="33.75" outlineLevel="1" x14ac:dyDescent="0.2">
      <c r="A980" s="169">
        <v>345</v>
      </c>
      <c r="B980" s="170" t="s">
        <v>1417</v>
      </c>
      <c r="C980" s="186" t="s">
        <v>1418</v>
      </c>
      <c r="D980" s="171" t="s">
        <v>285</v>
      </c>
      <c r="E980" s="172">
        <v>7.05</v>
      </c>
      <c r="F980" s="173"/>
      <c r="G980" s="174">
        <f>ROUND(E980*F980,2)</f>
        <v>0</v>
      </c>
      <c r="H980" s="173"/>
      <c r="I980" s="174">
        <f>ROUND(E980*H980,2)</f>
        <v>0</v>
      </c>
      <c r="J980" s="173"/>
      <c r="K980" s="174">
        <f>ROUND(E980*J980,2)</f>
        <v>0</v>
      </c>
      <c r="L980" s="174">
        <v>21</v>
      </c>
      <c r="M980" s="174">
        <f>G980*(1+L980/100)</f>
        <v>0</v>
      </c>
      <c r="N980" s="174">
        <v>0</v>
      </c>
      <c r="O980" s="174">
        <f>ROUND(E980*N980,2)</f>
        <v>0</v>
      </c>
      <c r="P980" s="174">
        <v>0</v>
      </c>
      <c r="Q980" s="174">
        <f>ROUND(E980*P980,2)</f>
        <v>0</v>
      </c>
      <c r="R980" s="174"/>
      <c r="S980" s="174" t="s">
        <v>240</v>
      </c>
      <c r="T980" s="175" t="s">
        <v>218</v>
      </c>
      <c r="U980" s="160">
        <v>0</v>
      </c>
      <c r="V980" s="160">
        <f>ROUND(E980*U980,2)</f>
        <v>0</v>
      </c>
      <c r="W980" s="160"/>
      <c r="X980" s="150"/>
      <c r="Y980" s="150"/>
      <c r="Z980" s="150"/>
      <c r="AA980" s="150"/>
      <c r="AB980" s="150"/>
      <c r="AC980" s="150"/>
      <c r="AD980" s="150"/>
      <c r="AE980" s="150"/>
      <c r="AF980" s="150"/>
      <c r="AG980" s="150" t="s">
        <v>279</v>
      </c>
      <c r="AH980" s="150"/>
      <c r="AI980" s="150"/>
      <c r="AJ980" s="150"/>
      <c r="AK980" s="150"/>
      <c r="AL980" s="150"/>
      <c r="AM980" s="150"/>
      <c r="AN980" s="150"/>
      <c r="AO980" s="150"/>
      <c r="AP980" s="150"/>
      <c r="AQ980" s="150"/>
      <c r="AR980" s="150"/>
      <c r="AS980" s="150"/>
      <c r="AT980" s="150"/>
      <c r="AU980" s="150"/>
      <c r="AV980" s="150"/>
      <c r="AW980" s="150"/>
      <c r="AX980" s="150"/>
      <c r="AY980" s="150"/>
      <c r="AZ980" s="150"/>
      <c r="BA980" s="150"/>
      <c r="BB980" s="150"/>
      <c r="BC980" s="150"/>
      <c r="BD980" s="150"/>
      <c r="BE980" s="150"/>
      <c r="BF980" s="150"/>
      <c r="BG980" s="150"/>
      <c r="BH980" s="150"/>
    </row>
    <row r="981" spans="1:60" outlineLevel="1" x14ac:dyDescent="0.2">
      <c r="A981" s="157"/>
      <c r="B981" s="158"/>
      <c r="C981" s="201" t="s">
        <v>1419</v>
      </c>
      <c r="D981" s="190"/>
      <c r="E981" s="191">
        <v>3.1749999999999998</v>
      </c>
      <c r="F981" s="160"/>
      <c r="G981" s="160"/>
      <c r="H981" s="160"/>
      <c r="I981" s="160"/>
      <c r="J981" s="160"/>
      <c r="K981" s="160"/>
      <c r="L981" s="160"/>
      <c r="M981" s="160"/>
      <c r="N981" s="160"/>
      <c r="O981" s="160"/>
      <c r="P981" s="160"/>
      <c r="Q981" s="160"/>
      <c r="R981" s="160"/>
      <c r="S981" s="160"/>
      <c r="T981" s="160"/>
      <c r="U981" s="160"/>
      <c r="V981" s="160"/>
      <c r="W981" s="160"/>
      <c r="X981" s="150"/>
      <c r="Y981" s="150"/>
      <c r="Z981" s="150"/>
      <c r="AA981" s="150"/>
      <c r="AB981" s="150"/>
      <c r="AC981" s="150"/>
      <c r="AD981" s="150"/>
      <c r="AE981" s="150"/>
      <c r="AF981" s="150"/>
      <c r="AG981" s="150" t="s">
        <v>264</v>
      </c>
      <c r="AH981" s="150">
        <v>0</v>
      </c>
      <c r="AI981" s="150"/>
      <c r="AJ981" s="150"/>
      <c r="AK981" s="150"/>
      <c r="AL981" s="150"/>
      <c r="AM981" s="150"/>
      <c r="AN981" s="150"/>
      <c r="AO981" s="150"/>
      <c r="AP981" s="150"/>
      <c r="AQ981" s="150"/>
      <c r="AR981" s="150"/>
      <c r="AS981" s="150"/>
      <c r="AT981" s="150"/>
      <c r="AU981" s="150"/>
      <c r="AV981" s="150"/>
      <c r="AW981" s="150"/>
      <c r="AX981" s="150"/>
      <c r="AY981" s="150"/>
      <c r="AZ981" s="150"/>
      <c r="BA981" s="150"/>
      <c r="BB981" s="150"/>
      <c r="BC981" s="150"/>
      <c r="BD981" s="150"/>
      <c r="BE981" s="150"/>
      <c r="BF981" s="150"/>
      <c r="BG981" s="150"/>
      <c r="BH981" s="150"/>
    </row>
    <row r="982" spans="1:60" outlineLevel="1" x14ac:dyDescent="0.2">
      <c r="A982" s="157"/>
      <c r="B982" s="158"/>
      <c r="C982" s="201" t="s">
        <v>1420</v>
      </c>
      <c r="D982" s="190"/>
      <c r="E982" s="191">
        <v>3.875</v>
      </c>
      <c r="F982" s="160"/>
      <c r="G982" s="160"/>
      <c r="H982" s="160"/>
      <c r="I982" s="160"/>
      <c r="J982" s="160"/>
      <c r="K982" s="160"/>
      <c r="L982" s="160"/>
      <c r="M982" s="160"/>
      <c r="N982" s="160"/>
      <c r="O982" s="160"/>
      <c r="P982" s="160"/>
      <c r="Q982" s="160"/>
      <c r="R982" s="160"/>
      <c r="S982" s="160"/>
      <c r="T982" s="160"/>
      <c r="U982" s="160"/>
      <c r="V982" s="160"/>
      <c r="W982" s="160"/>
      <c r="X982" s="150"/>
      <c r="Y982" s="150"/>
      <c r="Z982" s="150"/>
      <c r="AA982" s="150"/>
      <c r="AB982" s="150"/>
      <c r="AC982" s="150"/>
      <c r="AD982" s="150"/>
      <c r="AE982" s="150"/>
      <c r="AF982" s="150"/>
      <c r="AG982" s="150" t="s">
        <v>264</v>
      </c>
      <c r="AH982" s="150">
        <v>0</v>
      </c>
      <c r="AI982" s="150"/>
      <c r="AJ982" s="150"/>
      <c r="AK982" s="150"/>
      <c r="AL982" s="150"/>
      <c r="AM982" s="150"/>
      <c r="AN982" s="150"/>
      <c r="AO982" s="150"/>
      <c r="AP982" s="150"/>
      <c r="AQ982" s="150"/>
      <c r="AR982" s="150"/>
      <c r="AS982" s="150"/>
      <c r="AT982" s="150"/>
      <c r="AU982" s="150"/>
      <c r="AV982" s="150"/>
      <c r="AW982" s="150"/>
      <c r="AX982" s="150"/>
      <c r="AY982" s="150"/>
      <c r="AZ982" s="150"/>
      <c r="BA982" s="150"/>
      <c r="BB982" s="150"/>
      <c r="BC982" s="150"/>
      <c r="BD982" s="150"/>
      <c r="BE982" s="150"/>
      <c r="BF982" s="150"/>
      <c r="BG982" s="150"/>
      <c r="BH982" s="150"/>
    </row>
    <row r="983" spans="1:60" ht="22.5" outlineLevel="1" x14ac:dyDescent="0.2">
      <c r="A983" s="169">
        <v>346</v>
      </c>
      <c r="B983" s="170" t="s">
        <v>1421</v>
      </c>
      <c r="C983" s="186" t="s">
        <v>1422</v>
      </c>
      <c r="D983" s="171" t="s">
        <v>291</v>
      </c>
      <c r="E983" s="172">
        <v>667.35</v>
      </c>
      <c r="F983" s="173"/>
      <c r="G983" s="174">
        <f>ROUND(E983*F983,2)</f>
        <v>0</v>
      </c>
      <c r="H983" s="173"/>
      <c r="I983" s="174">
        <f>ROUND(E983*H983,2)</f>
        <v>0</v>
      </c>
      <c r="J983" s="173"/>
      <c r="K983" s="174">
        <f>ROUND(E983*J983,2)</f>
        <v>0</v>
      </c>
      <c r="L983" s="174">
        <v>21</v>
      </c>
      <c r="M983" s="174">
        <f>G983*(1+L983/100)</f>
        <v>0</v>
      </c>
      <c r="N983" s="174">
        <v>0</v>
      </c>
      <c r="O983" s="174">
        <f>ROUND(E983*N983,2)</f>
        <v>0</v>
      </c>
      <c r="P983" s="174">
        <v>0</v>
      </c>
      <c r="Q983" s="174">
        <f>ROUND(E983*P983,2)</f>
        <v>0</v>
      </c>
      <c r="R983" s="174"/>
      <c r="S983" s="174" t="s">
        <v>240</v>
      </c>
      <c r="T983" s="175" t="s">
        <v>218</v>
      </c>
      <c r="U983" s="160">
        <v>0</v>
      </c>
      <c r="V983" s="160">
        <f>ROUND(E983*U983,2)</f>
        <v>0</v>
      </c>
      <c r="W983" s="160"/>
      <c r="X983" s="150"/>
      <c r="Y983" s="150"/>
      <c r="Z983" s="150"/>
      <c r="AA983" s="150"/>
      <c r="AB983" s="150"/>
      <c r="AC983" s="150"/>
      <c r="AD983" s="150"/>
      <c r="AE983" s="150"/>
      <c r="AF983" s="150"/>
      <c r="AG983" s="150" t="s">
        <v>279</v>
      </c>
      <c r="AH983" s="150"/>
      <c r="AI983" s="150"/>
      <c r="AJ983" s="150"/>
      <c r="AK983" s="150"/>
      <c r="AL983" s="150"/>
      <c r="AM983" s="150"/>
      <c r="AN983" s="150"/>
      <c r="AO983" s="150"/>
      <c r="AP983" s="150"/>
      <c r="AQ983" s="150"/>
      <c r="AR983" s="150"/>
      <c r="AS983" s="150"/>
      <c r="AT983" s="150"/>
      <c r="AU983" s="150"/>
      <c r="AV983" s="150"/>
      <c r="AW983" s="150"/>
      <c r="AX983" s="150"/>
      <c r="AY983" s="150"/>
      <c r="AZ983" s="150"/>
      <c r="BA983" s="150"/>
      <c r="BB983" s="150"/>
      <c r="BC983" s="150"/>
      <c r="BD983" s="150"/>
      <c r="BE983" s="150"/>
      <c r="BF983" s="150"/>
      <c r="BG983" s="150"/>
      <c r="BH983" s="150"/>
    </row>
    <row r="984" spans="1:60" outlineLevel="1" x14ac:dyDescent="0.2">
      <c r="A984" s="157"/>
      <c r="B984" s="158"/>
      <c r="C984" s="201" t="s">
        <v>450</v>
      </c>
      <c r="D984" s="190"/>
      <c r="E984" s="191"/>
      <c r="F984" s="160"/>
      <c r="G984" s="160"/>
      <c r="H984" s="160"/>
      <c r="I984" s="160"/>
      <c r="J984" s="160"/>
      <c r="K984" s="160"/>
      <c r="L984" s="160"/>
      <c r="M984" s="160"/>
      <c r="N984" s="160"/>
      <c r="O984" s="160"/>
      <c r="P984" s="160"/>
      <c r="Q984" s="160"/>
      <c r="R984" s="160"/>
      <c r="S984" s="160"/>
      <c r="T984" s="160"/>
      <c r="U984" s="160"/>
      <c r="V984" s="160"/>
      <c r="W984" s="160"/>
      <c r="X984" s="150"/>
      <c r="Y984" s="150"/>
      <c r="Z984" s="150"/>
      <c r="AA984" s="150"/>
      <c r="AB984" s="150"/>
      <c r="AC984" s="150"/>
      <c r="AD984" s="150"/>
      <c r="AE984" s="150"/>
      <c r="AF984" s="150"/>
      <c r="AG984" s="150" t="s">
        <v>264</v>
      </c>
      <c r="AH984" s="150">
        <v>0</v>
      </c>
      <c r="AI984" s="150"/>
      <c r="AJ984" s="150"/>
      <c r="AK984" s="150"/>
      <c r="AL984" s="150"/>
      <c r="AM984" s="150"/>
      <c r="AN984" s="150"/>
      <c r="AO984" s="150"/>
      <c r="AP984" s="150"/>
      <c r="AQ984" s="150"/>
      <c r="AR984" s="150"/>
      <c r="AS984" s="150"/>
      <c r="AT984" s="150"/>
      <c r="AU984" s="150"/>
      <c r="AV984" s="150"/>
      <c r="AW984" s="150"/>
      <c r="AX984" s="150"/>
      <c r="AY984" s="150"/>
      <c r="AZ984" s="150"/>
      <c r="BA984" s="150"/>
      <c r="BB984" s="150"/>
      <c r="BC984" s="150"/>
      <c r="BD984" s="150"/>
      <c r="BE984" s="150"/>
      <c r="BF984" s="150"/>
      <c r="BG984" s="150"/>
      <c r="BH984" s="150"/>
    </row>
    <row r="985" spans="1:60" outlineLevel="1" x14ac:dyDescent="0.2">
      <c r="A985" s="157"/>
      <c r="B985" s="158"/>
      <c r="C985" s="201" t="s">
        <v>451</v>
      </c>
      <c r="D985" s="190"/>
      <c r="E985" s="191"/>
      <c r="F985" s="160"/>
      <c r="G985" s="160"/>
      <c r="H985" s="160"/>
      <c r="I985" s="160"/>
      <c r="J985" s="160"/>
      <c r="K985" s="160"/>
      <c r="L985" s="160"/>
      <c r="M985" s="160"/>
      <c r="N985" s="160"/>
      <c r="O985" s="160"/>
      <c r="P985" s="160"/>
      <c r="Q985" s="160"/>
      <c r="R985" s="160"/>
      <c r="S985" s="160"/>
      <c r="T985" s="160"/>
      <c r="U985" s="160"/>
      <c r="V985" s="160"/>
      <c r="W985" s="160"/>
      <c r="X985" s="150"/>
      <c r="Y985" s="150"/>
      <c r="Z985" s="150"/>
      <c r="AA985" s="150"/>
      <c r="AB985" s="150"/>
      <c r="AC985" s="150"/>
      <c r="AD985" s="150"/>
      <c r="AE985" s="150"/>
      <c r="AF985" s="150"/>
      <c r="AG985" s="150" t="s">
        <v>264</v>
      </c>
      <c r="AH985" s="150">
        <v>0</v>
      </c>
      <c r="AI985" s="150"/>
      <c r="AJ985" s="150"/>
      <c r="AK985" s="150"/>
      <c r="AL985" s="150"/>
      <c r="AM985" s="150"/>
      <c r="AN985" s="150"/>
      <c r="AO985" s="150"/>
      <c r="AP985" s="150"/>
      <c r="AQ985" s="150"/>
      <c r="AR985" s="150"/>
      <c r="AS985" s="150"/>
      <c r="AT985" s="150"/>
      <c r="AU985" s="150"/>
      <c r="AV985" s="150"/>
      <c r="AW985" s="150"/>
      <c r="AX985" s="150"/>
      <c r="AY985" s="150"/>
      <c r="AZ985" s="150"/>
      <c r="BA985" s="150"/>
      <c r="BB985" s="150"/>
      <c r="BC985" s="150"/>
      <c r="BD985" s="150"/>
      <c r="BE985" s="150"/>
      <c r="BF985" s="150"/>
      <c r="BG985" s="150"/>
      <c r="BH985" s="150"/>
    </row>
    <row r="986" spans="1:60" outlineLevel="1" x14ac:dyDescent="0.2">
      <c r="A986" s="157"/>
      <c r="B986" s="158"/>
      <c r="C986" s="201" t="s">
        <v>1423</v>
      </c>
      <c r="D986" s="190"/>
      <c r="E986" s="191">
        <v>187.83</v>
      </c>
      <c r="F986" s="160"/>
      <c r="G986" s="160"/>
      <c r="H986" s="160"/>
      <c r="I986" s="160"/>
      <c r="J986" s="160"/>
      <c r="K986" s="160"/>
      <c r="L986" s="160"/>
      <c r="M986" s="160"/>
      <c r="N986" s="160"/>
      <c r="O986" s="160"/>
      <c r="P986" s="160"/>
      <c r="Q986" s="160"/>
      <c r="R986" s="160"/>
      <c r="S986" s="160"/>
      <c r="T986" s="160"/>
      <c r="U986" s="160"/>
      <c r="V986" s="160"/>
      <c r="W986" s="160"/>
      <c r="X986" s="150"/>
      <c r="Y986" s="150"/>
      <c r="Z986" s="150"/>
      <c r="AA986" s="150"/>
      <c r="AB986" s="150"/>
      <c r="AC986" s="150"/>
      <c r="AD986" s="150"/>
      <c r="AE986" s="150"/>
      <c r="AF986" s="150"/>
      <c r="AG986" s="150" t="s">
        <v>264</v>
      </c>
      <c r="AH986" s="150">
        <v>0</v>
      </c>
      <c r="AI986" s="150"/>
      <c r="AJ986" s="150"/>
      <c r="AK986" s="150"/>
      <c r="AL986" s="150"/>
      <c r="AM986" s="150"/>
      <c r="AN986" s="150"/>
      <c r="AO986" s="150"/>
      <c r="AP986" s="150"/>
      <c r="AQ986" s="150"/>
      <c r="AR986" s="150"/>
      <c r="AS986" s="150"/>
      <c r="AT986" s="150"/>
      <c r="AU986" s="150"/>
      <c r="AV986" s="150"/>
      <c r="AW986" s="150"/>
      <c r="AX986" s="150"/>
      <c r="AY986" s="150"/>
      <c r="AZ986" s="150"/>
      <c r="BA986" s="150"/>
      <c r="BB986" s="150"/>
      <c r="BC986" s="150"/>
      <c r="BD986" s="150"/>
      <c r="BE986" s="150"/>
      <c r="BF986" s="150"/>
      <c r="BG986" s="150"/>
      <c r="BH986" s="150"/>
    </row>
    <row r="987" spans="1:60" outlineLevel="1" x14ac:dyDescent="0.2">
      <c r="A987" s="157"/>
      <c r="B987" s="158"/>
      <c r="C987" s="201" t="s">
        <v>1424</v>
      </c>
      <c r="D987" s="190"/>
      <c r="E987" s="191">
        <v>75.06</v>
      </c>
      <c r="F987" s="160"/>
      <c r="G987" s="160"/>
      <c r="H987" s="160"/>
      <c r="I987" s="160"/>
      <c r="J987" s="160"/>
      <c r="K987" s="160"/>
      <c r="L987" s="160"/>
      <c r="M987" s="160"/>
      <c r="N987" s="160"/>
      <c r="O987" s="160"/>
      <c r="P987" s="160"/>
      <c r="Q987" s="160"/>
      <c r="R987" s="160"/>
      <c r="S987" s="160"/>
      <c r="T987" s="160"/>
      <c r="U987" s="160"/>
      <c r="V987" s="160"/>
      <c r="W987" s="160"/>
      <c r="X987" s="150"/>
      <c r="Y987" s="150"/>
      <c r="Z987" s="150"/>
      <c r="AA987" s="150"/>
      <c r="AB987" s="150"/>
      <c r="AC987" s="150"/>
      <c r="AD987" s="150"/>
      <c r="AE987" s="150"/>
      <c r="AF987" s="150"/>
      <c r="AG987" s="150" t="s">
        <v>264</v>
      </c>
      <c r="AH987" s="150">
        <v>0</v>
      </c>
      <c r="AI987" s="150"/>
      <c r="AJ987" s="150"/>
      <c r="AK987" s="150"/>
      <c r="AL987" s="150"/>
      <c r="AM987" s="150"/>
      <c r="AN987" s="150"/>
      <c r="AO987" s="150"/>
      <c r="AP987" s="150"/>
      <c r="AQ987" s="150"/>
      <c r="AR987" s="150"/>
      <c r="AS987" s="150"/>
      <c r="AT987" s="150"/>
      <c r="AU987" s="150"/>
      <c r="AV987" s="150"/>
      <c r="AW987" s="150"/>
      <c r="AX987" s="150"/>
      <c r="AY987" s="150"/>
      <c r="AZ987" s="150"/>
      <c r="BA987" s="150"/>
      <c r="BB987" s="150"/>
      <c r="BC987" s="150"/>
      <c r="BD987" s="150"/>
      <c r="BE987" s="150"/>
      <c r="BF987" s="150"/>
      <c r="BG987" s="150"/>
      <c r="BH987" s="150"/>
    </row>
    <row r="988" spans="1:60" outlineLevel="1" x14ac:dyDescent="0.2">
      <c r="A988" s="157"/>
      <c r="B988" s="158"/>
      <c r="C988" s="201" t="s">
        <v>1425</v>
      </c>
      <c r="D988" s="190"/>
      <c r="E988" s="191">
        <v>28.8</v>
      </c>
      <c r="F988" s="160"/>
      <c r="G988" s="160"/>
      <c r="H988" s="160"/>
      <c r="I988" s="160"/>
      <c r="J988" s="160"/>
      <c r="K988" s="160"/>
      <c r="L988" s="160"/>
      <c r="M988" s="160"/>
      <c r="N988" s="160"/>
      <c r="O988" s="160"/>
      <c r="P988" s="160"/>
      <c r="Q988" s="160"/>
      <c r="R988" s="160"/>
      <c r="S988" s="160"/>
      <c r="T988" s="160"/>
      <c r="U988" s="160"/>
      <c r="V988" s="160"/>
      <c r="W988" s="160"/>
      <c r="X988" s="150"/>
      <c r="Y988" s="150"/>
      <c r="Z988" s="150"/>
      <c r="AA988" s="150"/>
      <c r="AB988" s="150"/>
      <c r="AC988" s="150"/>
      <c r="AD988" s="150"/>
      <c r="AE988" s="150"/>
      <c r="AF988" s="150"/>
      <c r="AG988" s="150" t="s">
        <v>264</v>
      </c>
      <c r="AH988" s="150">
        <v>0</v>
      </c>
      <c r="AI988" s="150"/>
      <c r="AJ988" s="150"/>
      <c r="AK988" s="150"/>
      <c r="AL988" s="150"/>
      <c r="AM988" s="150"/>
      <c r="AN988" s="150"/>
      <c r="AO988" s="150"/>
      <c r="AP988" s="150"/>
      <c r="AQ988" s="150"/>
      <c r="AR988" s="150"/>
      <c r="AS988" s="150"/>
      <c r="AT988" s="150"/>
      <c r="AU988" s="150"/>
      <c r="AV988" s="150"/>
      <c r="AW988" s="150"/>
      <c r="AX988" s="150"/>
      <c r="AY988" s="150"/>
      <c r="AZ988" s="150"/>
      <c r="BA988" s="150"/>
      <c r="BB988" s="150"/>
      <c r="BC988" s="150"/>
      <c r="BD988" s="150"/>
      <c r="BE988" s="150"/>
      <c r="BF988" s="150"/>
      <c r="BG988" s="150"/>
      <c r="BH988" s="150"/>
    </row>
    <row r="989" spans="1:60" outlineLevel="1" x14ac:dyDescent="0.2">
      <c r="A989" s="157"/>
      <c r="B989" s="158"/>
      <c r="C989" s="201" t="s">
        <v>1426</v>
      </c>
      <c r="D989" s="190"/>
      <c r="E989" s="191">
        <v>375.66</v>
      </c>
      <c r="F989" s="160"/>
      <c r="G989" s="160"/>
      <c r="H989" s="160"/>
      <c r="I989" s="160"/>
      <c r="J989" s="160"/>
      <c r="K989" s="160"/>
      <c r="L989" s="160"/>
      <c r="M989" s="160"/>
      <c r="N989" s="160"/>
      <c r="O989" s="160"/>
      <c r="P989" s="160"/>
      <c r="Q989" s="160"/>
      <c r="R989" s="160"/>
      <c r="S989" s="160"/>
      <c r="T989" s="160"/>
      <c r="U989" s="160"/>
      <c r="V989" s="160"/>
      <c r="W989" s="160"/>
      <c r="X989" s="150"/>
      <c r="Y989" s="150"/>
      <c r="Z989" s="150"/>
      <c r="AA989" s="150"/>
      <c r="AB989" s="150"/>
      <c r="AC989" s="150"/>
      <c r="AD989" s="150"/>
      <c r="AE989" s="150"/>
      <c r="AF989" s="150"/>
      <c r="AG989" s="150" t="s">
        <v>264</v>
      </c>
      <c r="AH989" s="150">
        <v>0</v>
      </c>
      <c r="AI989" s="150"/>
      <c r="AJ989" s="150"/>
      <c r="AK989" s="150"/>
      <c r="AL989" s="150"/>
      <c r="AM989" s="150"/>
      <c r="AN989" s="150"/>
      <c r="AO989" s="150"/>
      <c r="AP989" s="150"/>
      <c r="AQ989" s="150"/>
      <c r="AR989" s="150"/>
      <c r="AS989" s="150"/>
      <c r="AT989" s="150"/>
      <c r="AU989" s="150"/>
      <c r="AV989" s="150"/>
      <c r="AW989" s="150"/>
      <c r="AX989" s="150"/>
      <c r="AY989" s="150"/>
      <c r="AZ989" s="150"/>
      <c r="BA989" s="150"/>
      <c r="BB989" s="150"/>
      <c r="BC989" s="150"/>
      <c r="BD989" s="150"/>
      <c r="BE989" s="150"/>
      <c r="BF989" s="150"/>
      <c r="BG989" s="150"/>
      <c r="BH989" s="150"/>
    </row>
    <row r="990" spans="1:60" ht="22.5" outlineLevel="1" x14ac:dyDescent="0.2">
      <c r="A990" s="169">
        <v>347</v>
      </c>
      <c r="B990" s="170" t="s">
        <v>1427</v>
      </c>
      <c r="C990" s="186" t="s">
        <v>1428</v>
      </c>
      <c r="D990" s="171" t="s">
        <v>291</v>
      </c>
      <c r="E990" s="172">
        <v>90</v>
      </c>
      <c r="F990" s="173"/>
      <c r="G990" s="174">
        <f>ROUND(E990*F990,2)</f>
        <v>0</v>
      </c>
      <c r="H990" s="173"/>
      <c r="I990" s="174">
        <f>ROUND(E990*H990,2)</f>
        <v>0</v>
      </c>
      <c r="J990" s="173"/>
      <c r="K990" s="174">
        <f>ROUND(E990*J990,2)</f>
        <v>0</v>
      </c>
      <c r="L990" s="174">
        <v>21</v>
      </c>
      <c r="M990" s="174">
        <f>G990*(1+L990/100)</f>
        <v>0</v>
      </c>
      <c r="N990" s="174">
        <v>0</v>
      </c>
      <c r="O990" s="174">
        <f>ROUND(E990*N990,2)</f>
        <v>0</v>
      </c>
      <c r="P990" s="174">
        <v>0</v>
      </c>
      <c r="Q990" s="174">
        <f>ROUND(E990*P990,2)</f>
        <v>0</v>
      </c>
      <c r="R990" s="174" t="s">
        <v>216</v>
      </c>
      <c r="S990" s="174" t="s">
        <v>217</v>
      </c>
      <c r="T990" s="175" t="s">
        <v>218</v>
      </c>
      <c r="U990" s="160">
        <v>0</v>
      </c>
      <c r="V990" s="160">
        <f>ROUND(E990*U990,2)</f>
        <v>0</v>
      </c>
      <c r="W990" s="160"/>
      <c r="X990" s="150"/>
      <c r="Y990" s="150"/>
      <c r="Z990" s="150"/>
      <c r="AA990" s="150"/>
      <c r="AB990" s="150"/>
      <c r="AC990" s="150"/>
      <c r="AD990" s="150"/>
      <c r="AE990" s="150"/>
      <c r="AF990" s="150"/>
      <c r="AG990" s="150" t="s">
        <v>219</v>
      </c>
      <c r="AH990" s="150"/>
      <c r="AI990" s="150"/>
      <c r="AJ990" s="150"/>
      <c r="AK990" s="150"/>
      <c r="AL990" s="150"/>
      <c r="AM990" s="150"/>
      <c r="AN990" s="150"/>
      <c r="AO990" s="150"/>
      <c r="AP990" s="150"/>
      <c r="AQ990" s="150"/>
      <c r="AR990" s="150"/>
      <c r="AS990" s="150"/>
      <c r="AT990" s="150"/>
      <c r="AU990" s="150"/>
      <c r="AV990" s="150"/>
      <c r="AW990" s="150"/>
      <c r="AX990" s="150"/>
      <c r="AY990" s="150"/>
      <c r="AZ990" s="150"/>
      <c r="BA990" s="150"/>
      <c r="BB990" s="150"/>
      <c r="BC990" s="150"/>
      <c r="BD990" s="150"/>
      <c r="BE990" s="150"/>
      <c r="BF990" s="150"/>
      <c r="BG990" s="150"/>
      <c r="BH990" s="150"/>
    </row>
    <row r="991" spans="1:60" outlineLevel="1" x14ac:dyDescent="0.2">
      <c r="A991" s="157"/>
      <c r="B991" s="158"/>
      <c r="C991" s="201" t="s">
        <v>1429</v>
      </c>
      <c r="D991" s="190"/>
      <c r="E991" s="191">
        <v>90</v>
      </c>
      <c r="F991" s="160"/>
      <c r="G991" s="160"/>
      <c r="H991" s="160"/>
      <c r="I991" s="160"/>
      <c r="J991" s="160"/>
      <c r="K991" s="160"/>
      <c r="L991" s="160"/>
      <c r="M991" s="160"/>
      <c r="N991" s="160"/>
      <c r="O991" s="160"/>
      <c r="P991" s="160"/>
      <c r="Q991" s="160"/>
      <c r="R991" s="160"/>
      <c r="S991" s="160"/>
      <c r="T991" s="160"/>
      <c r="U991" s="160"/>
      <c r="V991" s="160"/>
      <c r="W991" s="160"/>
      <c r="X991" s="150"/>
      <c r="Y991" s="150"/>
      <c r="Z991" s="150"/>
      <c r="AA991" s="150"/>
      <c r="AB991" s="150"/>
      <c r="AC991" s="150"/>
      <c r="AD991" s="150"/>
      <c r="AE991" s="150"/>
      <c r="AF991" s="150"/>
      <c r="AG991" s="150" t="s">
        <v>264</v>
      </c>
      <c r="AH991" s="150">
        <v>0</v>
      </c>
      <c r="AI991" s="150"/>
      <c r="AJ991" s="150"/>
      <c r="AK991" s="150"/>
      <c r="AL991" s="150"/>
      <c r="AM991" s="150"/>
      <c r="AN991" s="150"/>
      <c r="AO991" s="150"/>
      <c r="AP991" s="150"/>
      <c r="AQ991" s="150"/>
      <c r="AR991" s="150"/>
      <c r="AS991" s="150"/>
      <c r="AT991" s="150"/>
      <c r="AU991" s="150"/>
      <c r="AV991" s="150"/>
      <c r="AW991" s="150"/>
      <c r="AX991" s="150"/>
      <c r="AY991" s="150"/>
      <c r="AZ991" s="150"/>
      <c r="BA991" s="150"/>
      <c r="BB991" s="150"/>
      <c r="BC991" s="150"/>
      <c r="BD991" s="150"/>
      <c r="BE991" s="150"/>
      <c r="BF991" s="150"/>
      <c r="BG991" s="150"/>
      <c r="BH991" s="150"/>
    </row>
    <row r="992" spans="1:60" ht="33.75" outlineLevel="1" x14ac:dyDescent="0.2">
      <c r="A992" s="169">
        <v>348</v>
      </c>
      <c r="B992" s="170" t="s">
        <v>1430</v>
      </c>
      <c r="C992" s="186" t="s">
        <v>1431</v>
      </c>
      <c r="D992" s="171" t="s">
        <v>285</v>
      </c>
      <c r="E992" s="172">
        <v>59.247999999999998</v>
      </c>
      <c r="F992" s="173"/>
      <c r="G992" s="174">
        <f>ROUND(E992*F992,2)</f>
        <v>0</v>
      </c>
      <c r="H992" s="173"/>
      <c r="I992" s="174">
        <f>ROUND(E992*H992,2)</f>
        <v>0</v>
      </c>
      <c r="J992" s="173"/>
      <c r="K992" s="174">
        <f>ROUND(E992*J992,2)</f>
        <v>0</v>
      </c>
      <c r="L992" s="174">
        <v>21</v>
      </c>
      <c r="M992" s="174">
        <f>G992*(1+L992/100)</f>
        <v>0</v>
      </c>
      <c r="N992" s="174">
        <v>0</v>
      </c>
      <c r="O992" s="174">
        <f>ROUND(E992*N992,2)</f>
        <v>0</v>
      </c>
      <c r="P992" s="174">
        <v>0</v>
      </c>
      <c r="Q992" s="174">
        <f>ROUND(E992*P992,2)</f>
        <v>0</v>
      </c>
      <c r="R992" s="174" t="s">
        <v>216</v>
      </c>
      <c r="S992" s="174" t="s">
        <v>217</v>
      </c>
      <c r="T992" s="175" t="s">
        <v>218</v>
      </c>
      <c r="U992" s="160">
        <v>0</v>
      </c>
      <c r="V992" s="160">
        <f>ROUND(E992*U992,2)</f>
        <v>0</v>
      </c>
      <c r="W992" s="160"/>
      <c r="X992" s="150"/>
      <c r="Y992" s="150"/>
      <c r="Z992" s="150"/>
      <c r="AA992" s="150"/>
      <c r="AB992" s="150"/>
      <c r="AC992" s="150"/>
      <c r="AD992" s="150"/>
      <c r="AE992" s="150"/>
      <c r="AF992" s="150"/>
      <c r="AG992" s="150" t="s">
        <v>219</v>
      </c>
      <c r="AH992" s="150"/>
      <c r="AI992" s="150"/>
      <c r="AJ992" s="150"/>
      <c r="AK992" s="150"/>
      <c r="AL992" s="150"/>
      <c r="AM992" s="150"/>
      <c r="AN992" s="150"/>
      <c r="AO992" s="150"/>
      <c r="AP992" s="150"/>
      <c r="AQ992" s="150"/>
      <c r="AR992" s="150"/>
      <c r="AS992" s="150"/>
      <c r="AT992" s="150"/>
      <c r="AU992" s="150"/>
      <c r="AV992" s="150"/>
      <c r="AW992" s="150"/>
      <c r="AX992" s="150"/>
      <c r="AY992" s="150"/>
      <c r="AZ992" s="150"/>
      <c r="BA992" s="150"/>
      <c r="BB992" s="150"/>
      <c r="BC992" s="150"/>
      <c r="BD992" s="150"/>
      <c r="BE992" s="150"/>
      <c r="BF992" s="150"/>
      <c r="BG992" s="150"/>
      <c r="BH992" s="150"/>
    </row>
    <row r="993" spans="1:60" outlineLevel="1" x14ac:dyDescent="0.2">
      <c r="A993" s="157"/>
      <c r="B993" s="158"/>
      <c r="C993" s="201" t="s">
        <v>1432</v>
      </c>
      <c r="D993" s="190"/>
      <c r="E993" s="191">
        <v>40.847999999999999</v>
      </c>
      <c r="F993" s="160"/>
      <c r="G993" s="160"/>
      <c r="H993" s="160"/>
      <c r="I993" s="160"/>
      <c r="J993" s="160"/>
      <c r="K993" s="160"/>
      <c r="L993" s="160"/>
      <c r="M993" s="160"/>
      <c r="N993" s="160"/>
      <c r="O993" s="160"/>
      <c r="P993" s="160"/>
      <c r="Q993" s="160"/>
      <c r="R993" s="160"/>
      <c r="S993" s="160"/>
      <c r="T993" s="160"/>
      <c r="U993" s="160"/>
      <c r="V993" s="160"/>
      <c r="W993" s="160"/>
      <c r="X993" s="150"/>
      <c r="Y993" s="150"/>
      <c r="Z993" s="150"/>
      <c r="AA993" s="150"/>
      <c r="AB993" s="150"/>
      <c r="AC993" s="150"/>
      <c r="AD993" s="150"/>
      <c r="AE993" s="150"/>
      <c r="AF993" s="150"/>
      <c r="AG993" s="150" t="s">
        <v>264</v>
      </c>
      <c r="AH993" s="150">
        <v>0</v>
      </c>
      <c r="AI993" s="150"/>
      <c r="AJ993" s="150"/>
      <c r="AK993" s="150"/>
      <c r="AL993" s="150"/>
      <c r="AM993" s="150"/>
      <c r="AN993" s="150"/>
      <c r="AO993" s="150"/>
      <c r="AP993" s="150"/>
      <c r="AQ993" s="150"/>
      <c r="AR993" s="150"/>
      <c r="AS993" s="150"/>
      <c r="AT993" s="150"/>
      <c r="AU993" s="150"/>
      <c r="AV993" s="150"/>
      <c r="AW993" s="150"/>
      <c r="AX993" s="150"/>
      <c r="AY993" s="150"/>
      <c r="AZ993" s="150"/>
      <c r="BA993" s="150"/>
      <c r="BB993" s="150"/>
      <c r="BC993" s="150"/>
      <c r="BD993" s="150"/>
      <c r="BE993" s="150"/>
      <c r="BF993" s="150"/>
      <c r="BG993" s="150"/>
      <c r="BH993" s="150"/>
    </row>
    <row r="994" spans="1:60" outlineLevel="1" x14ac:dyDescent="0.2">
      <c r="A994" s="157"/>
      <c r="B994" s="158"/>
      <c r="C994" s="201" t="s">
        <v>1433</v>
      </c>
      <c r="D994" s="190"/>
      <c r="E994" s="191">
        <v>18.399999999999999</v>
      </c>
      <c r="F994" s="160"/>
      <c r="G994" s="160"/>
      <c r="H994" s="160"/>
      <c r="I994" s="160"/>
      <c r="J994" s="160"/>
      <c r="K994" s="160"/>
      <c r="L994" s="160"/>
      <c r="M994" s="160"/>
      <c r="N994" s="160"/>
      <c r="O994" s="160"/>
      <c r="P994" s="160"/>
      <c r="Q994" s="160"/>
      <c r="R994" s="160"/>
      <c r="S994" s="160"/>
      <c r="T994" s="160"/>
      <c r="U994" s="160"/>
      <c r="V994" s="160"/>
      <c r="W994" s="160"/>
      <c r="X994" s="150"/>
      <c r="Y994" s="150"/>
      <c r="Z994" s="150"/>
      <c r="AA994" s="150"/>
      <c r="AB994" s="150"/>
      <c r="AC994" s="150"/>
      <c r="AD994" s="150"/>
      <c r="AE994" s="150"/>
      <c r="AF994" s="150"/>
      <c r="AG994" s="150" t="s">
        <v>264</v>
      </c>
      <c r="AH994" s="150">
        <v>0</v>
      </c>
      <c r="AI994" s="150"/>
      <c r="AJ994" s="150"/>
      <c r="AK994" s="150"/>
      <c r="AL994" s="150"/>
      <c r="AM994" s="150"/>
      <c r="AN994" s="150"/>
      <c r="AO994" s="150"/>
      <c r="AP994" s="150"/>
      <c r="AQ994" s="150"/>
      <c r="AR994" s="150"/>
      <c r="AS994" s="150"/>
      <c r="AT994" s="150"/>
      <c r="AU994" s="150"/>
      <c r="AV994" s="150"/>
      <c r="AW994" s="150"/>
      <c r="AX994" s="150"/>
      <c r="AY994" s="150"/>
      <c r="AZ994" s="150"/>
      <c r="BA994" s="150"/>
      <c r="BB994" s="150"/>
      <c r="BC994" s="150"/>
      <c r="BD994" s="150"/>
      <c r="BE994" s="150"/>
      <c r="BF994" s="150"/>
      <c r="BG994" s="150"/>
      <c r="BH994" s="150"/>
    </row>
    <row r="995" spans="1:60" outlineLevel="1" x14ac:dyDescent="0.2">
      <c r="A995" s="169">
        <v>349</v>
      </c>
      <c r="B995" s="170" t="s">
        <v>1434</v>
      </c>
      <c r="C995" s="186" t="s">
        <v>1435</v>
      </c>
      <c r="D995" s="171" t="s">
        <v>261</v>
      </c>
      <c r="E995" s="172">
        <v>94.221599999999995</v>
      </c>
      <c r="F995" s="173"/>
      <c r="G995" s="174">
        <f>ROUND(E995*F995,2)</f>
        <v>0</v>
      </c>
      <c r="H995" s="173"/>
      <c r="I995" s="174">
        <f>ROUND(E995*H995,2)</f>
        <v>0</v>
      </c>
      <c r="J995" s="173"/>
      <c r="K995" s="174">
        <f>ROUND(E995*J995,2)</f>
        <v>0</v>
      </c>
      <c r="L995" s="174">
        <v>21</v>
      </c>
      <c r="M995" s="174">
        <f>G995*(1+L995/100)</f>
        <v>0</v>
      </c>
      <c r="N995" s="174">
        <v>0</v>
      </c>
      <c r="O995" s="174">
        <f>ROUND(E995*N995,2)</f>
        <v>0</v>
      </c>
      <c r="P995" s="174">
        <v>0</v>
      </c>
      <c r="Q995" s="174">
        <f>ROUND(E995*P995,2)</f>
        <v>0</v>
      </c>
      <c r="R995" s="174"/>
      <c r="S995" s="174" t="s">
        <v>240</v>
      </c>
      <c r="T995" s="175" t="s">
        <v>218</v>
      </c>
      <c r="U995" s="160">
        <v>0</v>
      </c>
      <c r="V995" s="160">
        <f>ROUND(E995*U995,2)</f>
        <v>0</v>
      </c>
      <c r="W995" s="160"/>
      <c r="X995" s="150"/>
      <c r="Y995" s="150"/>
      <c r="Z995" s="150"/>
      <c r="AA995" s="150"/>
      <c r="AB995" s="150"/>
      <c r="AC995" s="150"/>
      <c r="AD995" s="150"/>
      <c r="AE995" s="150"/>
      <c r="AF995" s="150"/>
      <c r="AG995" s="150" t="s">
        <v>818</v>
      </c>
      <c r="AH995" s="150"/>
      <c r="AI995" s="150"/>
      <c r="AJ995" s="150"/>
      <c r="AK995" s="150"/>
      <c r="AL995" s="150"/>
      <c r="AM995" s="150"/>
      <c r="AN995" s="150"/>
      <c r="AO995" s="150"/>
      <c r="AP995" s="150"/>
      <c r="AQ995" s="150"/>
      <c r="AR995" s="150"/>
      <c r="AS995" s="150"/>
      <c r="AT995" s="150"/>
      <c r="AU995" s="150"/>
      <c r="AV995" s="150"/>
      <c r="AW995" s="150"/>
      <c r="AX995" s="150"/>
      <c r="AY995" s="150"/>
      <c r="AZ995" s="150"/>
      <c r="BA995" s="150"/>
      <c r="BB995" s="150"/>
      <c r="BC995" s="150"/>
      <c r="BD995" s="150"/>
      <c r="BE995" s="150"/>
      <c r="BF995" s="150"/>
      <c r="BG995" s="150"/>
      <c r="BH995" s="150"/>
    </row>
    <row r="996" spans="1:60" outlineLevel="1" x14ac:dyDescent="0.2">
      <c r="A996" s="157"/>
      <c r="B996" s="158"/>
      <c r="C996" s="201" t="s">
        <v>448</v>
      </c>
      <c r="D996" s="190"/>
      <c r="E996" s="191"/>
      <c r="F996" s="160"/>
      <c r="G996" s="160"/>
      <c r="H996" s="160"/>
      <c r="I996" s="160"/>
      <c r="J996" s="160"/>
      <c r="K996" s="160"/>
      <c r="L996" s="160"/>
      <c r="M996" s="160"/>
      <c r="N996" s="160"/>
      <c r="O996" s="160"/>
      <c r="P996" s="160"/>
      <c r="Q996" s="160"/>
      <c r="R996" s="160"/>
      <c r="S996" s="160"/>
      <c r="T996" s="160"/>
      <c r="U996" s="160"/>
      <c r="V996" s="160"/>
      <c r="W996" s="160"/>
      <c r="X996" s="150"/>
      <c r="Y996" s="150"/>
      <c r="Z996" s="150"/>
      <c r="AA996" s="150"/>
      <c r="AB996" s="150"/>
      <c r="AC996" s="150"/>
      <c r="AD996" s="150"/>
      <c r="AE996" s="150"/>
      <c r="AF996" s="150"/>
      <c r="AG996" s="150" t="s">
        <v>264</v>
      </c>
      <c r="AH996" s="150">
        <v>0</v>
      </c>
      <c r="AI996" s="150"/>
      <c r="AJ996" s="150"/>
      <c r="AK996" s="150"/>
      <c r="AL996" s="150"/>
      <c r="AM996" s="150"/>
      <c r="AN996" s="150"/>
      <c r="AO996" s="150"/>
      <c r="AP996" s="150"/>
      <c r="AQ996" s="150"/>
      <c r="AR996" s="150"/>
      <c r="AS996" s="150"/>
      <c r="AT996" s="150"/>
      <c r="AU996" s="150"/>
      <c r="AV996" s="150"/>
      <c r="AW996" s="150"/>
      <c r="AX996" s="150"/>
      <c r="AY996" s="150"/>
      <c r="AZ996" s="150"/>
      <c r="BA996" s="150"/>
      <c r="BB996" s="150"/>
      <c r="BC996" s="150"/>
      <c r="BD996" s="150"/>
      <c r="BE996" s="150"/>
      <c r="BF996" s="150"/>
      <c r="BG996" s="150"/>
      <c r="BH996" s="150"/>
    </row>
    <row r="997" spans="1:60" outlineLevel="1" x14ac:dyDescent="0.2">
      <c r="A997" s="157"/>
      <c r="B997" s="158"/>
      <c r="C997" s="201" t="s">
        <v>1436</v>
      </c>
      <c r="D997" s="190"/>
      <c r="E997" s="191">
        <v>1.2672000000000001</v>
      </c>
      <c r="F997" s="160"/>
      <c r="G997" s="160"/>
      <c r="H997" s="160"/>
      <c r="I997" s="160"/>
      <c r="J997" s="160"/>
      <c r="K997" s="160"/>
      <c r="L997" s="160"/>
      <c r="M997" s="160"/>
      <c r="N997" s="160"/>
      <c r="O997" s="160"/>
      <c r="P997" s="160"/>
      <c r="Q997" s="160"/>
      <c r="R997" s="160"/>
      <c r="S997" s="160"/>
      <c r="T997" s="160"/>
      <c r="U997" s="160"/>
      <c r="V997" s="160"/>
      <c r="W997" s="160"/>
      <c r="X997" s="150"/>
      <c r="Y997" s="150"/>
      <c r="Z997" s="150"/>
      <c r="AA997" s="150"/>
      <c r="AB997" s="150"/>
      <c r="AC997" s="150"/>
      <c r="AD997" s="150"/>
      <c r="AE997" s="150"/>
      <c r="AF997" s="150"/>
      <c r="AG997" s="150" t="s">
        <v>264</v>
      </c>
      <c r="AH997" s="150">
        <v>0</v>
      </c>
      <c r="AI997" s="150"/>
      <c r="AJ997" s="150"/>
      <c r="AK997" s="150"/>
      <c r="AL997" s="150"/>
      <c r="AM997" s="150"/>
      <c r="AN997" s="150"/>
      <c r="AO997" s="150"/>
      <c r="AP997" s="150"/>
      <c r="AQ997" s="150"/>
      <c r="AR997" s="150"/>
      <c r="AS997" s="150"/>
      <c r="AT997" s="150"/>
      <c r="AU997" s="150"/>
      <c r="AV997" s="150"/>
      <c r="AW997" s="150"/>
      <c r="AX997" s="150"/>
      <c r="AY997" s="150"/>
      <c r="AZ997" s="150"/>
      <c r="BA997" s="150"/>
      <c r="BB997" s="150"/>
      <c r="BC997" s="150"/>
      <c r="BD997" s="150"/>
      <c r="BE997" s="150"/>
      <c r="BF997" s="150"/>
      <c r="BG997" s="150"/>
      <c r="BH997" s="150"/>
    </row>
    <row r="998" spans="1:60" outlineLevel="1" x14ac:dyDescent="0.2">
      <c r="A998" s="157"/>
      <c r="B998" s="158"/>
      <c r="C998" s="201" t="s">
        <v>1437</v>
      </c>
      <c r="D998" s="190"/>
      <c r="E998" s="191">
        <v>0.88704000000000005</v>
      </c>
      <c r="F998" s="160"/>
      <c r="G998" s="160"/>
      <c r="H998" s="160"/>
      <c r="I998" s="160"/>
      <c r="J998" s="160"/>
      <c r="K998" s="160"/>
      <c r="L998" s="160"/>
      <c r="M998" s="160"/>
      <c r="N998" s="160"/>
      <c r="O998" s="160"/>
      <c r="P998" s="160"/>
      <c r="Q998" s="160"/>
      <c r="R998" s="160"/>
      <c r="S998" s="160"/>
      <c r="T998" s="160"/>
      <c r="U998" s="160"/>
      <c r="V998" s="160"/>
      <c r="W998" s="160"/>
      <c r="X998" s="150"/>
      <c r="Y998" s="150"/>
      <c r="Z998" s="150"/>
      <c r="AA998" s="150"/>
      <c r="AB998" s="150"/>
      <c r="AC998" s="150"/>
      <c r="AD998" s="150"/>
      <c r="AE998" s="150"/>
      <c r="AF998" s="150"/>
      <c r="AG998" s="150" t="s">
        <v>264</v>
      </c>
      <c r="AH998" s="150">
        <v>0</v>
      </c>
      <c r="AI998" s="150"/>
      <c r="AJ998" s="150"/>
      <c r="AK998" s="150"/>
      <c r="AL998" s="150"/>
      <c r="AM998" s="150"/>
      <c r="AN998" s="150"/>
      <c r="AO998" s="150"/>
      <c r="AP998" s="150"/>
      <c r="AQ998" s="150"/>
      <c r="AR998" s="150"/>
      <c r="AS998" s="150"/>
      <c r="AT998" s="150"/>
      <c r="AU998" s="150"/>
      <c r="AV998" s="150"/>
      <c r="AW998" s="150"/>
      <c r="AX998" s="150"/>
      <c r="AY998" s="150"/>
      <c r="AZ998" s="150"/>
      <c r="BA998" s="150"/>
      <c r="BB998" s="150"/>
      <c r="BC998" s="150"/>
      <c r="BD998" s="150"/>
      <c r="BE998" s="150"/>
      <c r="BF998" s="150"/>
      <c r="BG998" s="150"/>
      <c r="BH998" s="150"/>
    </row>
    <row r="999" spans="1:60" outlineLevel="1" x14ac:dyDescent="0.2">
      <c r="A999" s="157"/>
      <c r="B999" s="158"/>
      <c r="C999" s="201" t="s">
        <v>1438</v>
      </c>
      <c r="D999" s="190"/>
      <c r="E999" s="191">
        <v>15.5496</v>
      </c>
      <c r="F999" s="160"/>
      <c r="G999" s="160"/>
      <c r="H999" s="160"/>
      <c r="I999" s="160"/>
      <c r="J999" s="160"/>
      <c r="K999" s="160"/>
      <c r="L999" s="160"/>
      <c r="M999" s="160"/>
      <c r="N999" s="160"/>
      <c r="O999" s="160"/>
      <c r="P999" s="160"/>
      <c r="Q999" s="160"/>
      <c r="R999" s="160"/>
      <c r="S999" s="160"/>
      <c r="T999" s="160"/>
      <c r="U999" s="160"/>
      <c r="V999" s="160"/>
      <c r="W999" s="160"/>
      <c r="X999" s="150"/>
      <c r="Y999" s="150"/>
      <c r="Z999" s="150"/>
      <c r="AA999" s="150"/>
      <c r="AB999" s="150"/>
      <c r="AC999" s="150"/>
      <c r="AD999" s="150"/>
      <c r="AE999" s="150"/>
      <c r="AF999" s="150"/>
      <c r="AG999" s="150" t="s">
        <v>264</v>
      </c>
      <c r="AH999" s="150">
        <v>0</v>
      </c>
      <c r="AI999" s="150"/>
      <c r="AJ999" s="150"/>
      <c r="AK999" s="150"/>
      <c r="AL999" s="150"/>
      <c r="AM999" s="150"/>
      <c r="AN999" s="150"/>
      <c r="AO999" s="150"/>
      <c r="AP999" s="150"/>
      <c r="AQ999" s="150"/>
      <c r="AR999" s="150"/>
      <c r="AS999" s="150"/>
      <c r="AT999" s="150"/>
      <c r="AU999" s="150"/>
      <c r="AV999" s="150"/>
      <c r="AW999" s="150"/>
      <c r="AX999" s="150"/>
      <c r="AY999" s="150"/>
      <c r="AZ999" s="150"/>
      <c r="BA999" s="150"/>
      <c r="BB999" s="150"/>
      <c r="BC999" s="150"/>
      <c r="BD999" s="150"/>
      <c r="BE999" s="150"/>
      <c r="BF999" s="150"/>
      <c r="BG999" s="150"/>
      <c r="BH999" s="150"/>
    </row>
    <row r="1000" spans="1:60" outlineLevel="1" x14ac:dyDescent="0.2">
      <c r="A1000" s="157"/>
      <c r="B1000" s="158"/>
      <c r="C1000" s="201" t="s">
        <v>1439</v>
      </c>
      <c r="D1000" s="190"/>
      <c r="E1000" s="191">
        <v>8.8387200000000004</v>
      </c>
      <c r="F1000" s="160"/>
      <c r="G1000" s="160"/>
      <c r="H1000" s="160"/>
      <c r="I1000" s="160"/>
      <c r="J1000" s="160"/>
      <c r="K1000" s="160"/>
      <c r="L1000" s="160"/>
      <c r="M1000" s="160"/>
      <c r="N1000" s="160"/>
      <c r="O1000" s="160"/>
      <c r="P1000" s="160"/>
      <c r="Q1000" s="160"/>
      <c r="R1000" s="160"/>
      <c r="S1000" s="160"/>
      <c r="T1000" s="160"/>
      <c r="U1000" s="160"/>
      <c r="V1000" s="160"/>
      <c r="W1000" s="160"/>
      <c r="X1000" s="150"/>
      <c r="Y1000" s="150"/>
      <c r="Z1000" s="150"/>
      <c r="AA1000" s="150"/>
      <c r="AB1000" s="150"/>
      <c r="AC1000" s="150"/>
      <c r="AD1000" s="150"/>
      <c r="AE1000" s="150"/>
      <c r="AF1000" s="150"/>
      <c r="AG1000" s="150" t="s">
        <v>264</v>
      </c>
      <c r="AH1000" s="150">
        <v>0</v>
      </c>
      <c r="AI1000" s="150"/>
      <c r="AJ1000" s="150"/>
      <c r="AK1000" s="150"/>
      <c r="AL1000" s="150"/>
      <c r="AM1000" s="150"/>
      <c r="AN1000" s="150"/>
      <c r="AO1000" s="150"/>
      <c r="AP1000" s="150"/>
      <c r="AQ1000" s="150"/>
      <c r="AR1000" s="150"/>
      <c r="AS1000" s="150"/>
      <c r="AT1000" s="150"/>
      <c r="AU1000" s="150"/>
      <c r="AV1000" s="150"/>
      <c r="AW1000" s="150"/>
      <c r="AX1000" s="150"/>
      <c r="AY1000" s="150"/>
      <c r="AZ1000" s="150"/>
      <c r="BA1000" s="150"/>
      <c r="BB1000" s="150"/>
      <c r="BC1000" s="150"/>
      <c r="BD1000" s="150"/>
      <c r="BE1000" s="150"/>
      <c r="BF1000" s="150"/>
      <c r="BG1000" s="150"/>
      <c r="BH1000" s="150"/>
    </row>
    <row r="1001" spans="1:60" outlineLevel="1" x14ac:dyDescent="0.2">
      <c r="A1001" s="157"/>
      <c r="B1001" s="158"/>
      <c r="C1001" s="201" t="s">
        <v>1440</v>
      </c>
      <c r="D1001" s="190"/>
      <c r="E1001" s="191">
        <v>1.9958400000000001</v>
      </c>
      <c r="F1001" s="160"/>
      <c r="G1001" s="160"/>
      <c r="H1001" s="160"/>
      <c r="I1001" s="160"/>
      <c r="J1001" s="160"/>
      <c r="K1001" s="160"/>
      <c r="L1001" s="160"/>
      <c r="M1001" s="160"/>
      <c r="N1001" s="160"/>
      <c r="O1001" s="160"/>
      <c r="P1001" s="160"/>
      <c r="Q1001" s="160"/>
      <c r="R1001" s="160"/>
      <c r="S1001" s="160"/>
      <c r="T1001" s="160"/>
      <c r="U1001" s="160"/>
      <c r="V1001" s="160"/>
      <c r="W1001" s="160"/>
      <c r="X1001" s="150"/>
      <c r="Y1001" s="150"/>
      <c r="Z1001" s="150"/>
      <c r="AA1001" s="150"/>
      <c r="AB1001" s="150"/>
      <c r="AC1001" s="150"/>
      <c r="AD1001" s="150"/>
      <c r="AE1001" s="150"/>
      <c r="AF1001" s="150"/>
      <c r="AG1001" s="150" t="s">
        <v>264</v>
      </c>
      <c r="AH1001" s="150">
        <v>0</v>
      </c>
      <c r="AI1001" s="150"/>
      <c r="AJ1001" s="150"/>
      <c r="AK1001" s="150"/>
      <c r="AL1001" s="150"/>
      <c r="AM1001" s="150"/>
      <c r="AN1001" s="150"/>
      <c r="AO1001" s="150"/>
      <c r="AP1001" s="150"/>
      <c r="AQ1001" s="150"/>
      <c r="AR1001" s="150"/>
      <c r="AS1001" s="150"/>
      <c r="AT1001" s="150"/>
      <c r="AU1001" s="150"/>
      <c r="AV1001" s="150"/>
      <c r="AW1001" s="150"/>
      <c r="AX1001" s="150"/>
      <c r="AY1001" s="150"/>
      <c r="AZ1001" s="150"/>
      <c r="BA1001" s="150"/>
      <c r="BB1001" s="150"/>
      <c r="BC1001" s="150"/>
      <c r="BD1001" s="150"/>
      <c r="BE1001" s="150"/>
      <c r="BF1001" s="150"/>
      <c r="BG1001" s="150"/>
      <c r="BH1001" s="150"/>
    </row>
    <row r="1002" spans="1:60" outlineLevel="1" x14ac:dyDescent="0.2">
      <c r="A1002" s="157"/>
      <c r="B1002" s="158"/>
      <c r="C1002" s="201" t="s">
        <v>1441</v>
      </c>
      <c r="D1002" s="190"/>
      <c r="E1002" s="191">
        <v>3.1680000000000001</v>
      </c>
      <c r="F1002" s="160"/>
      <c r="G1002" s="160"/>
      <c r="H1002" s="160"/>
      <c r="I1002" s="160"/>
      <c r="J1002" s="160"/>
      <c r="K1002" s="160"/>
      <c r="L1002" s="160"/>
      <c r="M1002" s="160"/>
      <c r="N1002" s="160"/>
      <c r="O1002" s="160"/>
      <c r="P1002" s="160"/>
      <c r="Q1002" s="160"/>
      <c r="R1002" s="160"/>
      <c r="S1002" s="160"/>
      <c r="T1002" s="160"/>
      <c r="U1002" s="160"/>
      <c r="V1002" s="160"/>
      <c r="W1002" s="160"/>
      <c r="X1002" s="150"/>
      <c r="Y1002" s="150"/>
      <c r="Z1002" s="150"/>
      <c r="AA1002" s="150"/>
      <c r="AB1002" s="150"/>
      <c r="AC1002" s="150"/>
      <c r="AD1002" s="150"/>
      <c r="AE1002" s="150"/>
      <c r="AF1002" s="150"/>
      <c r="AG1002" s="150" t="s">
        <v>264</v>
      </c>
      <c r="AH1002" s="150">
        <v>0</v>
      </c>
      <c r="AI1002" s="150"/>
      <c r="AJ1002" s="150"/>
      <c r="AK1002" s="150"/>
      <c r="AL1002" s="150"/>
      <c r="AM1002" s="150"/>
      <c r="AN1002" s="150"/>
      <c r="AO1002" s="150"/>
      <c r="AP1002" s="150"/>
      <c r="AQ1002" s="150"/>
      <c r="AR1002" s="150"/>
      <c r="AS1002" s="150"/>
      <c r="AT1002" s="150"/>
      <c r="AU1002" s="150"/>
      <c r="AV1002" s="150"/>
      <c r="AW1002" s="150"/>
      <c r="AX1002" s="150"/>
      <c r="AY1002" s="150"/>
      <c r="AZ1002" s="150"/>
      <c r="BA1002" s="150"/>
      <c r="BB1002" s="150"/>
      <c r="BC1002" s="150"/>
      <c r="BD1002" s="150"/>
      <c r="BE1002" s="150"/>
      <c r="BF1002" s="150"/>
      <c r="BG1002" s="150"/>
      <c r="BH1002" s="150"/>
    </row>
    <row r="1003" spans="1:60" outlineLevel="1" x14ac:dyDescent="0.2">
      <c r="A1003" s="157"/>
      <c r="B1003" s="158"/>
      <c r="C1003" s="201" t="s">
        <v>1442</v>
      </c>
      <c r="D1003" s="190"/>
      <c r="E1003" s="191">
        <v>62.5152</v>
      </c>
      <c r="F1003" s="160"/>
      <c r="G1003" s="160"/>
      <c r="H1003" s="160"/>
      <c r="I1003" s="160"/>
      <c r="J1003" s="160"/>
      <c r="K1003" s="160"/>
      <c r="L1003" s="160"/>
      <c r="M1003" s="160"/>
      <c r="N1003" s="160"/>
      <c r="O1003" s="160"/>
      <c r="P1003" s="160"/>
      <c r="Q1003" s="160"/>
      <c r="R1003" s="160"/>
      <c r="S1003" s="160"/>
      <c r="T1003" s="160"/>
      <c r="U1003" s="160"/>
      <c r="V1003" s="160"/>
      <c r="W1003" s="160"/>
      <c r="X1003" s="150"/>
      <c r="Y1003" s="150"/>
      <c r="Z1003" s="150"/>
      <c r="AA1003" s="150"/>
      <c r="AB1003" s="150"/>
      <c r="AC1003" s="150"/>
      <c r="AD1003" s="150"/>
      <c r="AE1003" s="150"/>
      <c r="AF1003" s="150"/>
      <c r="AG1003" s="150" t="s">
        <v>264</v>
      </c>
      <c r="AH1003" s="150">
        <v>0</v>
      </c>
      <c r="AI1003" s="150"/>
      <c r="AJ1003" s="150"/>
      <c r="AK1003" s="150"/>
      <c r="AL1003" s="150"/>
      <c r="AM1003" s="150"/>
      <c r="AN1003" s="150"/>
      <c r="AO1003" s="150"/>
      <c r="AP1003" s="150"/>
      <c r="AQ1003" s="150"/>
      <c r="AR1003" s="150"/>
      <c r="AS1003" s="150"/>
      <c r="AT1003" s="150"/>
      <c r="AU1003" s="150"/>
      <c r="AV1003" s="150"/>
      <c r="AW1003" s="150"/>
      <c r="AX1003" s="150"/>
      <c r="AY1003" s="150"/>
      <c r="AZ1003" s="150"/>
      <c r="BA1003" s="150"/>
      <c r="BB1003" s="150"/>
      <c r="BC1003" s="150"/>
      <c r="BD1003" s="150"/>
      <c r="BE1003" s="150"/>
      <c r="BF1003" s="150"/>
      <c r="BG1003" s="150"/>
      <c r="BH1003" s="150"/>
    </row>
    <row r="1004" spans="1:60" outlineLevel="1" x14ac:dyDescent="0.2">
      <c r="A1004" s="169">
        <v>350</v>
      </c>
      <c r="B1004" s="170" t="s">
        <v>1443</v>
      </c>
      <c r="C1004" s="186" t="s">
        <v>1444</v>
      </c>
      <c r="D1004" s="171" t="s">
        <v>285</v>
      </c>
      <c r="E1004" s="172">
        <v>438.28800000000001</v>
      </c>
      <c r="F1004" s="173"/>
      <c r="G1004" s="174">
        <f>ROUND(E1004*F1004,2)</f>
        <v>0</v>
      </c>
      <c r="H1004" s="173"/>
      <c r="I1004" s="174">
        <f>ROUND(E1004*H1004,2)</f>
        <v>0</v>
      </c>
      <c r="J1004" s="173"/>
      <c r="K1004" s="174">
        <f>ROUND(E1004*J1004,2)</f>
        <v>0</v>
      </c>
      <c r="L1004" s="174">
        <v>21</v>
      </c>
      <c r="M1004" s="174">
        <f>G1004*(1+L1004/100)</f>
        <v>0</v>
      </c>
      <c r="N1004" s="174">
        <v>0</v>
      </c>
      <c r="O1004" s="174">
        <f>ROUND(E1004*N1004,2)</f>
        <v>0</v>
      </c>
      <c r="P1004" s="174">
        <v>0</v>
      </c>
      <c r="Q1004" s="174">
        <f>ROUND(E1004*P1004,2)</f>
        <v>0</v>
      </c>
      <c r="R1004" s="174"/>
      <c r="S1004" s="174" t="s">
        <v>240</v>
      </c>
      <c r="T1004" s="175" t="s">
        <v>218</v>
      </c>
      <c r="U1004" s="160">
        <v>0</v>
      </c>
      <c r="V1004" s="160">
        <f>ROUND(E1004*U1004,2)</f>
        <v>0</v>
      </c>
      <c r="W1004" s="160"/>
      <c r="X1004" s="150"/>
      <c r="Y1004" s="150"/>
      <c r="Z1004" s="150"/>
      <c r="AA1004" s="150"/>
      <c r="AB1004" s="150"/>
      <c r="AC1004" s="150"/>
      <c r="AD1004" s="150"/>
      <c r="AE1004" s="150"/>
      <c r="AF1004" s="150"/>
      <c r="AG1004" s="150" t="s">
        <v>818</v>
      </c>
      <c r="AH1004" s="150"/>
      <c r="AI1004" s="150"/>
      <c r="AJ1004" s="150"/>
      <c r="AK1004" s="150"/>
      <c r="AL1004" s="150"/>
      <c r="AM1004" s="150"/>
      <c r="AN1004" s="150"/>
      <c r="AO1004" s="150"/>
      <c r="AP1004" s="150"/>
      <c r="AQ1004" s="150"/>
      <c r="AR1004" s="150"/>
      <c r="AS1004" s="150"/>
      <c r="AT1004" s="150"/>
      <c r="AU1004" s="150"/>
      <c r="AV1004" s="150"/>
      <c r="AW1004" s="150"/>
      <c r="AX1004" s="150"/>
      <c r="AY1004" s="150"/>
      <c r="AZ1004" s="150"/>
      <c r="BA1004" s="150"/>
      <c r="BB1004" s="150"/>
      <c r="BC1004" s="150"/>
      <c r="BD1004" s="150"/>
      <c r="BE1004" s="150"/>
      <c r="BF1004" s="150"/>
      <c r="BG1004" s="150"/>
      <c r="BH1004" s="150"/>
    </row>
    <row r="1005" spans="1:60" outlineLevel="1" x14ac:dyDescent="0.2">
      <c r="A1005" s="157"/>
      <c r="B1005" s="158"/>
      <c r="C1005" s="201" t="s">
        <v>1445</v>
      </c>
      <c r="D1005" s="190"/>
      <c r="E1005" s="191">
        <v>438.28800000000001</v>
      </c>
      <c r="F1005" s="160"/>
      <c r="G1005" s="160"/>
      <c r="H1005" s="160"/>
      <c r="I1005" s="160"/>
      <c r="J1005" s="160"/>
      <c r="K1005" s="160"/>
      <c r="L1005" s="160"/>
      <c r="M1005" s="160"/>
      <c r="N1005" s="160"/>
      <c r="O1005" s="160"/>
      <c r="P1005" s="160"/>
      <c r="Q1005" s="160"/>
      <c r="R1005" s="160"/>
      <c r="S1005" s="160"/>
      <c r="T1005" s="160"/>
      <c r="U1005" s="160"/>
      <c r="V1005" s="160"/>
      <c r="W1005" s="160"/>
      <c r="X1005" s="150"/>
      <c r="Y1005" s="150"/>
      <c r="Z1005" s="150"/>
      <c r="AA1005" s="150"/>
      <c r="AB1005" s="150"/>
      <c r="AC1005" s="150"/>
      <c r="AD1005" s="150"/>
      <c r="AE1005" s="150"/>
      <c r="AF1005" s="150"/>
      <c r="AG1005" s="150" t="s">
        <v>264</v>
      </c>
      <c r="AH1005" s="150">
        <v>0</v>
      </c>
      <c r="AI1005" s="150"/>
      <c r="AJ1005" s="150"/>
      <c r="AK1005" s="150"/>
      <c r="AL1005" s="150"/>
      <c r="AM1005" s="150"/>
      <c r="AN1005" s="150"/>
      <c r="AO1005" s="150"/>
      <c r="AP1005" s="150"/>
      <c r="AQ1005" s="150"/>
      <c r="AR1005" s="150"/>
      <c r="AS1005" s="150"/>
      <c r="AT1005" s="150"/>
      <c r="AU1005" s="150"/>
      <c r="AV1005" s="150"/>
      <c r="AW1005" s="150"/>
      <c r="AX1005" s="150"/>
      <c r="AY1005" s="150"/>
      <c r="AZ1005" s="150"/>
      <c r="BA1005" s="150"/>
      <c r="BB1005" s="150"/>
      <c r="BC1005" s="150"/>
      <c r="BD1005" s="150"/>
      <c r="BE1005" s="150"/>
      <c r="BF1005" s="150"/>
      <c r="BG1005" s="150"/>
      <c r="BH1005" s="150"/>
    </row>
    <row r="1006" spans="1:60" ht="22.5" outlineLevel="1" x14ac:dyDescent="0.2">
      <c r="A1006" s="157">
        <v>351</v>
      </c>
      <c r="B1006" s="158" t="s">
        <v>1446</v>
      </c>
      <c r="C1006" s="206" t="s">
        <v>1447</v>
      </c>
      <c r="D1006" s="159" t="s">
        <v>0</v>
      </c>
      <c r="E1006" s="200"/>
      <c r="F1006" s="161"/>
      <c r="G1006" s="160">
        <f>ROUND(E1006*F1006,2)</f>
        <v>0</v>
      </c>
      <c r="H1006" s="161"/>
      <c r="I1006" s="160">
        <f>ROUND(E1006*H1006,2)</f>
        <v>0</v>
      </c>
      <c r="J1006" s="161"/>
      <c r="K1006" s="160">
        <f>ROUND(E1006*J1006,2)</f>
        <v>0</v>
      </c>
      <c r="L1006" s="160">
        <v>21</v>
      </c>
      <c r="M1006" s="160">
        <f>G1006*(1+L1006/100)</f>
        <v>0</v>
      </c>
      <c r="N1006" s="160">
        <v>0</v>
      </c>
      <c r="O1006" s="160">
        <f>ROUND(E1006*N1006,2)</f>
        <v>0</v>
      </c>
      <c r="P1006" s="160">
        <v>0</v>
      </c>
      <c r="Q1006" s="160">
        <f>ROUND(E1006*P1006,2)</f>
        <v>0</v>
      </c>
      <c r="R1006" s="160"/>
      <c r="S1006" s="160" t="s">
        <v>217</v>
      </c>
      <c r="T1006" s="160" t="s">
        <v>292</v>
      </c>
      <c r="U1006" s="160">
        <v>0</v>
      </c>
      <c r="V1006" s="160">
        <f>ROUND(E1006*U1006,2)</f>
        <v>0</v>
      </c>
      <c r="W1006" s="160"/>
      <c r="X1006" s="150"/>
      <c r="Y1006" s="150"/>
      <c r="Z1006" s="150"/>
      <c r="AA1006" s="150"/>
      <c r="AB1006" s="150"/>
      <c r="AC1006" s="150"/>
      <c r="AD1006" s="150"/>
      <c r="AE1006" s="150"/>
      <c r="AF1006" s="150"/>
      <c r="AG1006" s="150" t="s">
        <v>1161</v>
      </c>
      <c r="AH1006" s="150"/>
      <c r="AI1006" s="150"/>
      <c r="AJ1006" s="150"/>
      <c r="AK1006" s="150"/>
      <c r="AL1006" s="150"/>
      <c r="AM1006" s="150"/>
      <c r="AN1006" s="150"/>
      <c r="AO1006" s="150"/>
      <c r="AP1006" s="150"/>
      <c r="AQ1006" s="150"/>
      <c r="AR1006" s="150"/>
      <c r="AS1006" s="150"/>
      <c r="AT1006" s="150"/>
      <c r="AU1006" s="150"/>
      <c r="AV1006" s="150"/>
      <c r="AW1006" s="150"/>
      <c r="AX1006" s="150"/>
      <c r="AY1006" s="150"/>
      <c r="AZ1006" s="150"/>
      <c r="BA1006" s="150"/>
      <c r="BB1006" s="150"/>
      <c r="BC1006" s="150"/>
      <c r="BD1006" s="150"/>
      <c r="BE1006" s="150"/>
      <c r="BF1006" s="150"/>
      <c r="BG1006" s="150"/>
      <c r="BH1006" s="150"/>
    </row>
    <row r="1007" spans="1:60" x14ac:dyDescent="0.2">
      <c r="A1007" s="163" t="s">
        <v>211</v>
      </c>
      <c r="B1007" s="164" t="s">
        <v>141</v>
      </c>
      <c r="C1007" s="184" t="s">
        <v>142</v>
      </c>
      <c r="D1007" s="165"/>
      <c r="E1007" s="166"/>
      <c r="F1007" s="167"/>
      <c r="G1007" s="167">
        <f>SUMIF(AG1008:AG1033,"&lt;&gt;NOR",G1008:G1033)</f>
        <v>0</v>
      </c>
      <c r="H1007" s="167"/>
      <c r="I1007" s="167">
        <f>SUM(I1008:I1033)</f>
        <v>0</v>
      </c>
      <c r="J1007" s="167"/>
      <c r="K1007" s="167">
        <f>SUM(K1008:K1033)</f>
        <v>0</v>
      </c>
      <c r="L1007" s="167"/>
      <c r="M1007" s="167">
        <f>SUM(M1008:M1033)</f>
        <v>0</v>
      </c>
      <c r="N1007" s="167"/>
      <c r="O1007" s="167">
        <f>SUM(O1008:O1033)</f>
        <v>0</v>
      </c>
      <c r="P1007" s="167"/>
      <c r="Q1007" s="167">
        <f>SUM(Q1008:Q1033)</f>
        <v>0</v>
      </c>
      <c r="R1007" s="167"/>
      <c r="S1007" s="167"/>
      <c r="T1007" s="168"/>
      <c r="U1007" s="162"/>
      <c r="V1007" s="162">
        <f>SUM(V1008:V1033)</f>
        <v>0</v>
      </c>
      <c r="W1007" s="162"/>
      <c r="AG1007" t="s">
        <v>212</v>
      </c>
    </row>
    <row r="1008" spans="1:60" ht="33.75" outlineLevel="1" x14ac:dyDescent="0.2">
      <c r="A1008" s="169">
        <v>352</v>
      </c>
      <c r="B1008" s="170" t="s">
        <v>1448</v>
      </c>
      <c r="C1008" s="186" t="s">
        <v>1449</v>
      </c>
      <c r="D1008" s="171" t="s">
        <v>291</v>
      </c>
      <c r="E1008" s="172">
        <v>4</v>
      </c>
      <c r="F1008" s="173"/>
      <c r="G1008" s="174">
        <f>ROUND(E1008*F1008,2)</f>
        <v>0</v>
      </c>
      <c r="H1008" s="173"/>
      <c r="I1008" s="174">
        <f>ROUND(E1008*H1008,2)</f>
        <v>0</v>
      </c>
      <c r="J1008" s="173"/>
      <c r="K1008" s="174">
        <f>ROUND(E1008*J1008,2)</f>
        <v>0</v>
      </c>
      <c r="L1008" s="174">
        <v>21</v>
      </c>
      <c r="M1008" s="174">
        <f>G1008*(1+L1008/100)</f>
        <v>0</v>
      </c>
      <c r="N1008" s="174">
        <v>0</v>
      </c>
      <c r="O1008" s="174">
        <f>ROUND(E1008*N1008,2)</f>
        <v>0</v>
      </c>
      <c r="P1008" s="174">
        <v>0</v>
      </c>
      <c r="Q1008" s="174">
        <f>ROUND(E1008*P1008,2)</f>
        <v>0</v>
      </c>
      <c r="R1008" s="174"/>
      <c r="S1008" s="174" t="s">
        <v>217</v>
      </c>
      <c r="T1008" s="175" t="s">
        <v>218</v>
      </c>
      <c r="U1008" s="160">
        <v>0</v>
      </c>
      <c r="V1008" s="160">
        <f>ROUND(E1008*U1008,2)</f>
        <v>0</v>
      </c>
      <c r="W1008" s="160"/>
      <c r="X1008" s="150"/>
      <c r="Y1008" s="150"/>
      <c r="Z1008" s="150"/>
      <c r="AA1008" s="150"/>
      <c r="AB1008" s="150"/>
      <c r="AC1008" s="150"/>
      <c r="AD1008" s="150"/>
      <c r="AE1008" s="150"/>
      <c r="AF1008" s="150"/>
      <c r="AG1008" s="150" t="s">
        <v>1102</v>
      </c>
      <c r="AH1008" s="150"/>
      <c r="AI1008" s="150"/>
      <c r="AJ1008" s="150"/>
      <c r="AK1008" s="150"/>
      <c r="AL1008" s="150"/>
      <c r="AM1008" s="150"/>
      <c r="AN1008" s="150"/>
      <c r="AO1008" s="150"/>
      <c r="AP1008" s="150"/>
      <c r="AQ1008" s="150"/>
      <c r="AR1008" s="150"/>
      <c r="AS1008" s="150"/>
      <c r="AT1008" s="150"/>
      <c r="AU1008" s="150"/>
      <c r="AV1008" s="150"/>
      <c r="AW1008" s="150"/>
      <c r="AX1008" s="150"/>
      <c r="AY1008" s="150"/>
      <c r="AZ1008" s="150"/>
      <c r="BA1008" s="150"/>
      <c r="BB1008" s="150"/>
      <c r="BC1008" s="150"/>
      <c r="BD1008" s="150"/>
      <c r="BE1008" s="150"/>
      <c r="BF1008" s="150"/>
      <c r="BG1008" s="150"/>
      <c r="BH1008" s="150"/>
    </row>
    <row r="1009" spans="1:60" outlineLevel="1" x14ac:dyDescent="0.2">
      <c r="A1009" s="157"/>
      <c r="B1009" s="158"/>
      <c r="C1009" s="201" t="s">
        <v>1193</v>
      </c>
      <c r="D1009" s="190"/>
      <c r="E1009" s="191">
        <v>4</v>
      </c>
      <c r="F1009" s="160"/>
      <c r="G1009" s="160"/>
      <c r="H1009" s="160"/>
      <c r="I1009" s="160"/>
      <c r="J1009" s="160"/>
      <c r="K1009" s="160"/>
      <c r="L1009" s="160"/>
      <c r="M1009" s="160"/>
      <c r="N1009" s="160"/>
      <c r="O1009" s="160"/>
      <c r="P1009" s="160"/>
      <c r="Q1009" s="160"/>
      <c r="R1009" s="160"/>
      <c r="S1009" s="160"/>
      <c r="T1009" s="160"/>
      <c r="U1009" s="160"/>
      <c r="V1009" s="160"/>
      <c r="W1009" s="160"/>
      <c r="X1009" s="150"/>
      <c r="Y1009" s="150"/>
      <c r="Z1009" s="150"/>
      <c r="AA1009" s="150"/>
      <c r="AB1009" s="150"/>
      <c r="AC1009" s="150"/>
      <c r="AD1009" s="150"/>
      <c r="AE1009" s="150"/>
      <c r="AF1009" s="150"/>
      <c r="AG1009" s="150" t="s">
        <v>264</v>
      </c>
      <c r="AH1009" s="150">
        <v>0</v>
      </c>
      <c r="AI1009" s="150"/>
      <c r="AJ1009" s="150"/>
      <c r="AK1009" s="150"/>
      <c r="AL1009" s="150"/>
      <c r="AM1009" s="150"/>
      <c r="AN1009" s="150"/>
      <c r="AO1009" s="150"/>
      <c r="AP1009" s="150"/>
      <c r="AQ1009" s="150"/>
      <c r="AR1009" s="150"/>
      <c r="AS1009" s="150"/>
      <c r="AT1009" s="150"/>
      <c r="AU1009" s="150"/>
      <c r="AV1009" s="150"/>
      <c r="AW1009" s="150"/>
      <c r="AX1009" s="150"/>
      <c r="AY1009" s="150"/>
      <c r="AZ1009" s="150"/>
      <c r="BA1009" s="150"/>
      <c r="BB1009" s="150"/>
      <c r="BC1009" s="150"/>
      <c r="BD1009" s="150"/>
      <c r="BE1009" s="150"/>
      <c r="BF1009" s="150"/>
      <c r="BG1009" s="150"/>
      <c r="BH1009" s="150"/>
    </row>
    <row r="1010" spans="1:60" ht="45" outlineLevel="1" x14ac:dyDescent="0.2">
      <c r="A1010" s="169">
        <v>353</v>
      </c>
      <c r="B1010" s="170" t="s">
        <v>1450</v>
      </c>
      <c r="C1010" s="186" t="s">
        <v>1451</v>
      </c>
      <c r="D1010" s="171" t="s">
        <v>291</v>
      </c>
      <c r="E1010" s="172">
        <v>5.6</v>
      </c>
      <c r="F1010" s="173"/>
      <c r="G1010" s="174">
        <f>ROUND(E1010*F1010,2)</f>
        <v>0</v>
      </c>
      <c r="H1010" s="173"/>
      <c r="I1010" s="174">
        <f>ROUND(E1010*H1010,2)</f>
        <v>0</v>
      </c>
      <c r="J1010" s="173"/>
      <c r="K1010" s="174">
        <f>ROUND(E1010*J1010,2)</f>
        <v>0</v>
      </c>
      <c r="L1010" s="174">
        <v>21</v>
      </c>
      <c r="M1010" s="174">
        <f>G1010*(1+L1010/100)</f>
        <v>0</v>
      </c>
      <c r="N1010" s="174">
        <v>0</v>
      </c>
      <c r="O1010" s="174">
        <f>ROUND(E1010*N1010,2)</f>
        <v>0</v>
      </c>
      <c r="P1010" s="174">
        <v>0</v>
      </c>
      <c r="Q1010" s="174">
        <f>ROUND(E1010*P1010,2)</f>
        <v>0</v>
      </c>
      <c r="R1010" s="174"/>
      <c r="S1010" s="174" t="s">
        <v>217</v>
      </c>
      <c r="T1010" s="175" t="s">
        <v>218</v>
      </c>
      <c r="U1010" s="160">
        <v>0</v>
      </c>
      <c r="V1010" s="160">
        <f>ROUND(E1010*U1010,2)</f>
        <v>0</v>
      </c>
      <c r="W1010" s="160"/>
      <c r="X1010" s="150"/>
      <c r="Y1010" s="150"/>
      <c r="Z1010" s="150"/>
      <c r="AA1010" s="150"/>
      <c r="AB1010" s="150"/>
      <c r="AC1010" s="150"/>
      <c r="AD1010" s="150"/>
      <c r="AE1010" s="150"/>
      <c r="AF1010" s="150"/>
      <c r="AG1010" s="150" t="s">
        <v>1102</v>
      </c>
      <c r="AH1010" s="150"/>
      <c r="AI1010" s="150"/>
      <c r="AJ1010" s="150"/>
      <c r="AK1010" s="150"/>
      <c r="AL1010" s="150"/>
      <c r="AM1010" s="150"/>
      <c r="AN1010" s="150"/>
      <c r="AO1010" s="150"/>
      <c r="AP1010" s="150"/>
      <c r="AQ1010" s="150"/>
      <c r="AR1010" s="150"/>
      <c r="AS1010" s="150"/>
      <c r="AT1010" s="150"/>
      <c r="AU1010" s="150"/>
      <c r="AV1010" s="150"/>
      <c r="AW1010" s="150"/>
      <c r="AX1010" s="150"/>
      <c r="AY1010" s="150"/>
      <c r="AZ1010" s="150"/>
      <c r="BA1010" s="150"/>
      <c r="BB1010" s="150"/>
      <c r="BC1010" s="150"/>
      <c r="BD1010" s="150"/>
      <c r="BE1010" s="150"/>
      <c r="BF1010" s="150"/>
      <c r="BG1010" s="150"/>
      <c r="BH1010" s="150"/>
    </row>
    <row r="1011" spans="1:60" outlineLevel="1" x14ac:dyDescent="0.2">
      <c r="A1011" s="157"/>
      <c r="B1011" s="158"/>
      <c r="C1011" s="201" t="s">
        <v>1452</v>
      </c>
      <c r="D1011" s="190"/>
      <c r="E1011" s="191">
        <v>5.6</v>
      </c>
      <c r="F1011" s="160"/>
      <c r="G1011" s="160"/>
      <c r="H1011" s="160"/>
      <c r="I1011" s="160"/>
      <c r="J1011" s="160"/>
      <c r="K1011" s="160"/>
      <c r="L1011" s="160"/>
      <c r="M1011" s="160"/>
      <c r="N1011" s="160"/>
      <c r="O1011" s="160"/>
      <c r="P1011" s="160"/>
      <c r="Q1011" s="160"/>
      <c r="R1011" s="160"/>
      <c r="S1011" s="160"/>
      <c r="T1011" s="160"/>
      <c r="U1011" s="160"/>
      <c r="V1011" s="160"/>
      <c r="W1011" s="160"/>
      <c r="X1011" s="150"/>
      <c r="Y1011" s="150"/>
      <c r="Z1011" s="150"/>
      <c r="AA1011" s="150"/>
      <c r="AB1011" s="150"/>
      <c r="AC1011" s="150"/>
      <c r="AD1011" s="150"/>
      <c r="AE1011" s="150"/>
      <c r="AF1011" s="150"/>
      <c r="AG1011" s="150" t="s">
        <v>264</v>
      </c>
      <c r="AH1011" s="150">
        <v>0</v>
      </c>
      <c r="AI1011" s="150"/>
      <c r="AJ1011" s="150"/>
      <c r="AK1011" s="150"/>
      <c r="AL1011" s="150"/>
      <c r="AM1011" s="150"/>
      <c r="AN1011" s="150"/>
      <c r="AO1011" s="150"/>
      <c r="AP1011" s="150"/>
      <c r="AQ1011" s="150"/>
      <c r="AR1011" s="150"/>
      <c r="AS1011" s="150"/>
      <c r="AT1011" s="150"/>
      <c r="AU1011" s="150"/>
      <c r="AV1011" s="150"/>
      <c r="AW1011" s="150"/>
      <c r="AX1011" s="150"/>
      <c r="AY1011" s="150"/>
      <c r="AZ1011" s="150"/>
      <c r="BA1011" s="150"/>
      <c r="BB1011" s="150"/>
      <c r="BC1011" s="150"/>
      <c r="BD1011" s="150"/>
      <c r="BE1011" s="150"/>
      <c r="BF1011" s="150"/>
      <c r="BG1011" s="150"/>
      <c r="BH1011" s="150"/>
    </row>
    <row r="1012" spans="1:60" ht="22.5" outlineLevel="1" x14ac:dyDescent="0.2">
      <c r="A1012" s="169">
        <v>354</v>
      </c>
      <c r="B1012" s="170" t="s">
        <v>1453</v>
      </c>
      <c r="C1012" s="186" t="s">
        <v>1454</v>
      </c>
      <c r="D1012" s="171" t="s">
        <v>298</v>
      </c>
      <c r="E1012" s="172">
        <v>200</v>
      </c>
      <c r="F1012" s="173"/>
      <c r="G1012" s="174">
        <f>ROUND(E1012*F1012,2)</f>
        <v>0</v>
      </c>
      <c r="H1012" s="173"/>
      <c r="I1012" s="174">
        <f>ROUND(E1012*H1012,2)</f>
        <v>0</v>
      </c>
      <c r="J1012" s="173"/>
      <c r="K1012" s="174">
        <f>ROUND(E1012*J1012,2)</f>
        <v>0</v>
      </c>
      <c r="L1012" s="174">
        <v>21</v>
      </c>
      <c r="M1012" s="174">
        <f>G1012*(1+L1012/100)</f>
        <v>0</v>
      </c>
      <c r="N1012" s="174">
        <v>0</v>
      </c>
      <c r="O1012" s="174">
        <f>ROUND(E1012*N1012,2)</f>
        <v>0</v>
      </c>
      <c r="P1012" s="174">
        <v>0</v>
      </c>
      <c r="Q1012" s="174">
        <f>ROUND(E1012*P1012,2)</f>
        <v>0</v>
      </c>
      <c r="R1012" s="174"/>
      <c r="S1012" s="174" t="s">
        <v>240</v>
      </c>
      <c r="T1012" s="175" t="s">
        <v>218</v>
      </c>
      <c r="U1012" s="160">
        <v>0</v>
      </c>
      <c r="V1012" s="160">
        <f>ROUND(E1012*U1012,2)</f>
        <v>0</v>
      </c>
      <c r="W1012" s="160"/>
      <c r="X1012" s="150"/>
      <c r="Y1012" s="150"/>
      <c r="Z1012" s="150"/>
      <c r="AA1012" s="150"/>
      <c r="AB1012" s="150"/>
      <c r="AC1012" s="150"/>
      <c r="AD1012" s="150"/>
      <c r="AE1012" s="150"/>
      <c r="AF1012" s="150"/>
      <c r="AG1012" s="150" t="s">
        <v>279</v>
      </c>
      <c r="AH1012" s="150"/>
      <c r="AI1012" s="150"/>
      <c r="AJ1012" s="150"/>
      <c r="AK1012" s="150"/>
      <c r="AL1012" s="150"/>
      <c r="AM1012" s="150"/>
      <c r="AN1012" s="150"/>
      <c r="AO1012" s="150"/>
      <c r="AP1012" s="150"/>
      <c r="AQ1012" s="150"/>
      <c r="AR1012" s="150"/>
      <c r="AS1012" s="150"/>
      <c r="AT1012" s="150"/>
      <c r="AU1012" s="150"/>
      <c r="AV1012" s="150"/>
      <c r="AW1012" s="150"/>
      <c r="AX1012" s="150"/>
      <c r="AY1012" s="150"/>
      <c r="AZ1012" s="150"/>
      <c r="BA1012" s="150"/>
      <c r="BB1012" s="150"/>
      <c r="BC1012" s="150"/>
      <c r="BD1012" s="150"/>
      <c r="BE1012" s="150"/>
      <c r="BF1012" s="150"/>
      <c r="BG1012" s="150"/>
      <c r="BH1012" s="150"/>
    </row>
    <row r="1013" spans="1:60" outlineLevel="1" x14ac:dyDescent="0.2">
      <c r="A1013" s="157"/>
      <c r="B1013" s="158"/>
      <c r="C1013" s="201" t="s">
        <v>1455</v>
      </c>
      <c r="D1013" s="190"/>
      <c r="E1013" s="191">
        <v>200</v>
      </c>
      <c r="F1013" s="160"/>
      <c r="G1013" s="160"/>
      <c r="H1013" s="160"/>
      <c r="I1013" s="160"/>
      <c r="J1013" s="160"/>
      <c r="K1013" s="160"/>
      <c r="L1013" s="160"/>
      <c r="M1013" s="160"/>
      <c r="N1013" s="160"/>
      <c r="O1013" s="160"/>
      <c r="P1013" s="160"/>
      <c r="Q1013" s="160"/>
      <c r="R1013" s="160"/>
      <c r="S1013" s="160"/>
      <c r="T1013" s="160"/>
      <c r="U1013" s="160"/>
      <c r="V1013" s="160"/>
      <c r="W1013" s="160"/>
      <c r="X1013" s="150"/>
      <c r="Y1013" s="150"/>
      <c r="Z1013" s="150"/>
      <c r="AA1013" s="150"/>
      <c r="AB1013" s="150"/>
      <c r="AC1013" s="150"/>
      <c r="AD1013" s="150"/>
      <c r="AE1013" s="150"/>
      <c r="AF1013" s="150"/>
      <c r="AG1013" s="150" t="s">
        <v>264</v>
      </c>
      <c r="AH1013" s="150">
        <v>0</v>
      </c>
      <c r="AI1013" s="150"/>
      <c r="AJ1013" s="150"/>
      <c r="AK1013" s="150"/>
      <c r="AL1013" s="150"/>
      <c r="AM1013" s="150"/>
      <c r="AN1013" s="150"/>
      <c r="AO1013" s="150"/>
      <c r="AP1013" s="150"/>
      <c r="AQ1013" s="150"/>
      <c r="AR1013" s="150"/>
      <c r="AS1013" s="150"/>
      <c r="AT1013" s="150"/>
      <c r="AU1013" s="150"/>
      <c r="AV1013" s="150"/>
      <c r="AW1013" s="150"/>
      <c r="AX1013" s="150"/>
      <c r="AY1013" s="150"/>
      <c r="AZ1013" s="150"/>
      <c r="BA1013" s="150"/>
      <c r="BB1013" s="150"/>
      <c r="BC1013" s="150"/>
      <c r="BD1013" s="150"/>
      <c r="BE1013" s="150"/>
      <c r="BF1013" s="150"/>
      <c r="BG1013" s="150"/>
      <c r="BH1013" s="150"/>
    </row>
    <row r="1014" spans="1:60" ht="33.75" outlineLevel="1" x14ac:dyDescent="0.2">
      <c r="A1014" s="169">
        <v>355</v>
      </c>
      <c r="B1014" s="170" t="s">
        <v>1456</v>
      </c>
      <c r="C1014" s="186" t="s">
        <v>1457</v>
      </c>
      <c r="D1014" s="171" t="s">
        <v>291</v>
      </c>
      <c r="E1014" s="172">
        <v>30</v>
      </c>
      <c r="F1014" s="173"/>
      <c r="G1014" s="174">
        <f>ROUND(E1014*F1014,2)</f>
        <v>0</v>
      </c>
      <c r="H1014" s="173"/>
      <c r="I1014" s="174">
        <f>ROUND(E1014*H1014,2)</f>
        <v>0</v>
      </c>
      <c r="J1014" s="173"/>
      <c r="K1014" s="174">
        <f>ROUND(E1014*J1014,2)</f>
        <v>0</v>
      </c>
      <c r="L1014" s="174">
        <v>21</v>
      </c>
      <c r="M1014" s="174">
        <f>G1014*(1+L1014/100)</f>
        <v>0</v>
      </c>
      <c r="N1014" s="174">
        <v>0</v>
      </c>
      <c r="O1014" s="174">
        <f>ROUND(E1014*N1014,2)</f>
        <v>0</v>
      </c>
      <c r="P1014" s="174">
        <v>0</v>
      </c>
      <c r="Q1014" s="174">
        <f>ROUND(E1014*P1014,2)</f>
        <v>0</v>
      </c>
      <c r="R1014" s="174"/>
      <c r="S1014" s="174" t="s">
        <v>240</v>
      </c>
      <c r="T1014" s="175" t="s">
        <v>218</v>
      </c>
      <c r="U1014" s="160">
        <v>0</v>
      </c>
      <c r="V1014" s="160">
        <f>ROUND(E1014*U1014,2)</f>
        <v>0</v>
      </c>
      <c r="W1014" s="160"/>
      <c r="X1014" s="150"/>
      <c r="Y1014" s="150"/>
      <c r="Z1014" s="150"/>
      <c r="AA1014" s="150"/>
      <c r="AB1014" s="150"/>
      <c r="AC1014" s="150"/>
      <c r="AD1014" s="150"/>
      <c r="AE1014" s="150"/>
      <c r="AF1014" s="150"/>
      <c r="AG1014" s="150" t="s">
        <v>279</v>
      </c>
      <c r="AH1014" s="150"/>
      <c r="AI1014" s="150"/>
      <c r="AJ1014" s="150"/>
      <c r="AK1014" s="150"/>
      <c r="AL1014" s="150"/>
      <c r="AM1014" s="150"/>
      <c r="AN1014" s="150"/>
      <c r="AO1014" s="150"/>
      <c r="AP1014" s="150"/>
      <c r="AQ1014" s="150"/>
      <c r="AR1014" s="150"/>
      <c r="AS1014" s="150"/>
      <c r="AT1014" s="150"/>
      <c r="AU1014" s="150"/>
      <c r="AV1014" s="150"/>
      <c r="AW1014" s="150"/>
      <c r="AX1014" s="150"/>
      <c r="AY1014" s="150"/>
      <c r="AZ1014" s="150"/>
      <c r="BA1014" s="150"/>
      <c r="BB1014" s="150"/>
      <c r="BC1014" s="150"/>
      <c r="BD1014" s="150"/>
      <c r="BE1014" s="150"/>
      <c r="BF1014" s="150"/>
      <c r="BG1014" s="150"/>
      <c r="BH1014" s="150"/>
    </row>
    <row r="1015" spans="1:60" outlineLevel="1" x14ac:dyDescent="0.2">
      <c r="A1015" s="157"/>
      <c r="B1015" s="158"/>
      <c r="C1015" s="201" t="s">
        <v>1458</v>
      </c>
      <c r="D1015" s="190"/>
      <c r="E1015" s="191">
        <v>30</v>
      </c>
      <c r="F1015" s="160"/>
      <c r="G1015" s="160"/>
      <c r="H1015" s="160"/>
      <c r="I1015" s="160"/>
      <c r="J1015" s="160"/>
      <c r="K1015" s="160"/>
      <c r="L1015" s="160"/>
      <c r="M1015" s="160"/>
      <c r="N1015" s="160"/>
      <c r="O1015" s="160"/>
      <c r="P1015" s="160"/>
      <c r="Q1015" s="160"/>
      <c r="R1015" s="160"/>
      <c r="S1015" s="160"/>
      <c r="T1015" s="160"/>
      <c r="U1015" s="160"/>
      <c r="V1015" s="160"/>
      <c r="W1015" s="160"/>
      <c r="X1015" s="150"/>
      <c r="Y1015" s="150"/>
      <c r="Z1015" s="150"/>
      <c r="AA1015" s="150"/>
      <c r="AB1015" s="150"/>
      <c r="AC1015" s="150"/>
      <c r="AD1015" s="150"/>
      <c r="AE1015" s="150"/>
      <c r="AF1015" s="150"/>
      <c r="AG1015" s="150" t="s">
        <v>264</v>
      </c>
      <c r="AH1015" s="150">
        <v>0</v>
      </c>
      <c r="AI1015" s="150"/>
      <c r="AJ1015" s="150"/>
      <c r="AK1015" s="150"/>
      <c r="AL1015" s="150"/>
      <c r="AM1015" s="150"/>
      <c r="AN1015" s="150"/>
      <c r="AO1015" s="150"/>
      <c r="AP1015" s="150"/>
      <c r="AQ1015" s="150"/>
      <c r="AR1015" s="150"/>
      <c r="AS1015" s="150"/>
      <c r="AT1015" s="150"/>
      <c r="AU1015" s="150"/>
      <c r="AV1015" s="150"/>
      <c r="AW1015" s="150"/>
      <c r="AX1015" s="150"/>
      <c r="AY1015" s="150"/>
      <c r="AZ1015" s="150"/>
      <c r="BA1015" s="150"/>
      <c r="BB1015" s="150"/>
      <c r="BC1015" s="150"/>
      <c r="BD1015" s="150"/>
      <c r="BE1015" s="150"/>
      <c r="BF1015" s="150"/>
      <c r="BG1015" s="150"/>
      <c r="BH1015" s="150"/>
    </row>
    <row r="1016" spans="1:60" ht="22.5" outlineLevel="1" x14ac:dyDescent="0.2">
      <c r="A1016" s="169">
        <v>356</v>
      </c>
      <c r="B1016" s="170" t="s">
        <v>1459</v>
      </c>
      <c r="C1016" s="186" t="s">
        <v>1460</v>
      </c>
      <c r="D1016" s="171" t="s">
        <v>291</v>
      </c>
      <c r="E1016" s="172">
        <v>14</v>
      </c>
      <c r="F1016" s="173"/>
      <c r="G1016" s="174">
        <f>ROUND(E1016*F1016,2)</f>
        <v>0</v>
      </c>
      <c r="H1016" s="173"/>
      <c r="I1016" s="174">
        <f>ROUND(E1016*H1016,2)</f>
        <v>0</v>
      </c>
      <c r="J1016" s="173"/>
      <c r="K1016" s="174">
        <f>ROUND(E1016*J1016,2)</f>
        <v>0</v>
      </c>
      <c r="L1016" s="174">
        <v>21</v>
      </c>
      <c r="M1016" s="174">
        <f>G1016*(1+L1016/100)</f>
        <v>0</v>
      </c>
      <c r="N1016" s="174">
        <v>0</v>
      </c>
      <c r="O1016" s="174">
        <f>ROUND(E1016*N1016,2)</f>
        <v>0</v>
      </c>
      <c r="P1016" s="174">
        <v>0</v>
      </c>
      <c r="Q1016" s="174">
        <f>ROUND(E1016*P1016,2)</f>
        <v>0</v>
      </c>
      <c r="R1016" s="174"/>
      <c r="S1016" s="174" t="s">
        <v>240</v>
      </c>
      <c r="T1016" s="175" t="s">
        <v>218</v>
      </c>
      <c r="U1016" s="160">
        <v>0</v>
      </c>
      <c r="V1016" s="160">
        <f>ROUND(E1016*U1016,2)</f>
        <v>0</v>
      </c>
      <c r="W1016" s="160"/>
      <c r="X1016" s="150"/>
      <c r="Y1016" s="150"/>
      <c r="Z1016" s="150"/>
      <c r="AA1016" s="150"/>
      <c r="AB1016" s="150"/>
      <c r="AC1016" s="150"/>
      <c r="AD1016" s="150"/>
      <c r="AE1016" s="150"/>
      <c r="AF1016" s="150"/>
      <c r="AG1016" s="150" t="s">
        <v>279</v>
      </c>
      <c r="AH1016" s="150"/>
      <c r="AI1016" s="150"/>
      <c r="AJ1016" s="150"/>
      <c r="AK1016" s="150"/>
      <c r="AL1016" s="150"/>
      <c r="AM1016" s="150"/>
      <c r="AN1016" s="150"/>
      <c r="AO1016" s="150"/>
      <c r="AP1016" s="150"/>
      <c r="AQ1016" s="150"/>
      <c r="AR1016" s="150"/>
      <c r="AS1016" s="150"/>
      <c r="AT1016" s="150"/>
      <c r="AU1016" s="150"/>
      <c r="AV1016" s="150"/>
      <c r="AW1016" s="150"/>
      <c r="AX1016" s="150"/>
      <c r="AY1016" s="150"/>
      <c r="AZ1016" s="150"/>
      <c r="BA1016" s="150"/>
      <c r="BB1016" s="150"/>
      <c r="BC1016" s="150"/>
      <c r="BD1016" s="150"/>
      <c r="BE1016" s="150"/>
      <c r="BF1016" s="150"/>
      <c r="BG1016" s="150"/>
      <c r="BH1016" s="150"/>
    </row>
    <row r="1017" spans="1:60" outlineLevel="1" x14ac:dyDescent="0.2">
      <c r="A1017" s="157"/>
      <c r="B1017" s="158"/>
      <c r="C1017" s="201" t="s">
        <v>1461</v>
      </c>
      <c r="D1017" s="190"/>
      <c r="E1017" s="191">
        <v>14</v>
      </c>
      <c r="F1017" s="160"/>
      <c r="G1017" s="160"/>
      <c r="H1017" s="160"/>
      <c r="I1017" s="160"/>
      <c r="J1017" s="160"/>
      <c r="K1017" s="160"/>
      <c r="L1017" s="160"/>
      <c r="M1017" s="160"/>
      <c r="N1017" s="160"/>
      <c r="O1017" s="160"/>
      <c r="P1017" s="160"/>
      <c r="Q1017" s="160"/>
      <c r="R1017" s="160"/>
      <c r="S1017" s="160"/>
      <c r="T1017" s="160"/>
      <c r="U1017" s="160"/>
      <c r="V1017" s="160"/>
      <c r="W1017" s="160"/>
      <c r="X1017" s="150"/>
      <c r="Y1017" s="150"/>
      <c r="Z1017" s="150"/>
      <c r="AA1017" s="150"/>
      <c r="AB1017" s="150"/>
      <c r="AC1017" s="150"/>
      <c r="AD1017" s="150"/>
      <c r="AE1017" s="150"/>
      <c r="AF1017" s="150"/>
      <c r="AG1017" s="150" t="s">
        <v>264</v>
      </c>
      <c r="AH1017" s="150">
        <v>0</v>
      </c>
      <c r="AI1017" s="150"/>
      <c r="AJ1017" s="150"/>
      <c r="AK1017" s="150"/>
      <c r="AL1017" s="150"/>
      <c r="AM1017" s="150"/>
      <c r="AN1017" s="150"/>
      <c r="AO1017" s="150"/>
      <c r="AP1017" s="150"/>
      <c r="AQ1017" s="150"/>
      <c r="AR1017" s="150"/>
      <c r="AS1017" s="150"/>
      <c r="AT1017" s="150"/>
      <c r="AU1017" s="150"/>
      <c r="AV1017" s="150"/>
      <c r="AW1017" s="150"/>
      <c r="AX1017" s="150"/>
      <c r="AY1017" s="150"/>
      <c r="AZ1017" s="150"/>
      <c r="BA1017" s="150"/>
      <c r="BB1017" s="150"/>
      <c r="BC1017" s="150"/>
      <c r="BD1017" s="150"/>
      <c r="BE1017" s="150"/>
      <c r="BF1017" s="150"/>
      <c r="BG1017" s="150"/>
      <c r="BH1017" s="150"/>
    </row>
    <row r="1018" spans="1:60" ht="22.5" outlineLevel="1" x14ac:dyDescent="0.2">
      <c r="A1018" s="169">
        <v>357</v>
      </c>
      <c r="B1018" s="170" t="s">
        <v>1462</v>
      </c>
      <c r="C1018" s="186" t="s">
        <v>1463</v>
      </c>
      <c r="D1018" s="171" t="s">
        <v>291</v>
      </c>
      <c r="E1018" s="172">
        <v>51.9</v>
      </c>
      <c r="F1018" s="173"/>
      <c r="G1018" s="174">
        <f>ROUND(E1018*F1018,2)</f>
        <v>0</v>
      </c>
      <c r="H1018" s="173"/>
      <c r="I1018" s="174">
        <f>ROUND(E1018*H1018,2)</f>
        <v>0</v>
      </c>
      <c r="J1018" s="173"/>
      <c r="K1018" s="174">
        <f>ROUND(E1018*J1018,2)</f>
        <v>0</v>
      </c>
      <c r="L1018" s="174">
        <v>21</v>
      </c>
      <c r="M1018" s="174">
        <f>G1018*(1+L1018/100)</f>
        <v>0</v>
      </c>
      <c r="N1018" s="174">
        <v>0</v>
      </c>
      <c r="O1018" s="174">
        <f>ROUND(E1018*N1018,2)</f>
        <v>0</v>
      </c>
      <c r="P1018" s="174">
        <v>0</v>
      </c>
      <c r="Q1018" s="174">
        <f>ROUND(E1018*P1018,2)</f>
        <v>0</v>
      </c>
      <c r="R1018" s="174"/>
      <c r="S1018" s="174" t="s">
        <v>240</v>
      </c>
      <c r="T1018" s="175" t="s">
        <v>218</v>
      </c>
      <c r="U1018" s="160">
        <v>0</v>
      </c>
      <c r="V1018" s="160">
        <f>ROUND(E1018*U1018,2)</f>
        <v>0</v>
      </c>
      <c r="W1018" s="160"/>
      <c r="X1018" s="150"/>
      <c r="Y1018" s="150"/>
      <c r="Z1018" s="150"/>
      <c r="AA1018" s="150"/>
      <c r="AB1018" s="150"/>
      <c r="AC1018" s="150"/>
      <c r="AD1018" s="150"/>
      <c r="AE1018" s="150"/>
      <c r="AF1018" s="150"/>
      <c r="AG1018" s="150" t="s">
        <v>279</v>
      </c>
      <c r="AH1018" s="150"/>
      <c r="AI1018" s="150"/>
      <c r="AJ1018" s="150"/>
      <c r="AK1018" s="150"/>
      <c r="AL1018" s="150"/>
      <c r="AM1018" s="150"/>
      <c r="AN1018" s="150"/>
      <c r="AO1018" s="150"/>
      <c r="AP1018" s="150"/>
      <c r="AQ1018" s="150"/>
      <c r="AR1018" s="150"/>
      <c r="AS1018" s="150"/>
      <c r="AT1018" s="150"/>
      <c r="AU1018" s="150"/>
      <c r="AV1018" s="150"/>
      <c r="AW1018" s="150"/>
      <c r="AX1018" s="150"/>
      <c r="AY1018" s="150"/>
      <c r="AZ1018" s="150"/>
      <c r="BA1018" s="150"/>
      <c r="BB1018" s="150"/>
      <c r="BC1018" s="150"/>
      <c r="BD1018" s="150"/>
      <c r="BE1018" s="150"/>
      <c r="BF1018" s="150"/>
      <c r="BG1018" s="150"/>
      <c r="BH1018" s="150"/>
    </row>
    <row r="1019" spans="1:60" outlineLevel="1" x14ac:dyDescent="0.2">
      <c r="A1019" s="157"/>
      <c r="B1019" s="158"/>
      <c r="C1019" s="201" t="s">
        <v>859</v>
      </c>
      <c r="D1019" s="190"/>
      <c r="E1019" s="191">
        <v>51.9</v>
      </c>
      <c r="F1019" s="160"/>
      <c r="G1019" s="160"/>
      <c r="H1019" s="160"/>
      <c r="I1019" s="160"/>
      <c r="J1019" s="160"/>
      <c r="K1019" s="160"/>
      <c r="L1019" s="160"/>
      <c r="M1019" s="160"/>
      <c r="N1019" s="160"/>
      <c r="O1019" s="160"/>
      <c r="P1019" s="160"/>
      <c r="Q1019" s="160"/>
      <c r="R1019" s="160"/>
      <c r="S1019" s="160"/>
      <c r="T1019" s="160"/>
      <c r="U1019" s="160"/>
      <c r="V1019" s="160"/>
      <c r="W1019" s="160"/>
      <c r="X1019" s="150"/>
      <c r="Y1019" s="150"/>
      <c r="Z1019" s="150"/>
      <c r="AA1019" s="150"/>
      <c r="AB1019" s="150"/>
      <c r="AC1019" s="150"/>
      <c r="AD1019" s="150"/>
      <c r="AE1019" s="150"/>
      <c r="AF1019" s="150"/>
      <c r="AG1019" s="150" t="s">
        <v>264</v>
      </c>
      <c r="AH1019" s="150">
        <v>0</v>
      </c>
      <c r="AI1019" s="150"/>
      <c r="AJ1019" s="150"/>
      <c r="AK1019" s="150"/>
      <c r="AL1019" s="150"/>
      <c r="AM1019" s="150"/>
      <c r="AN1019" s="150"/>
      <c r="AO1019" s="150"/>
      <c r="AP1019" s="150"/>
      <c r="AQ1019" s="150"/>
      <c r="AR1019" s="150"/>
      <c r="AS1019" s="150"/>
      <c r="AT1019" s="150"/>
      <c r="AU1019" s="150"/>
      <c r="AV1019" s="150"/>
      <c r="AW1019" s="150"/>
      <c r="AX1019" s="150"/>
      <c r="AY1019" s="150"/>
      <c r="AZ1019" s="150"/>
      <c r="BA1019" s="150"/>
      <c r="BB1019" s="150"/>
      <c r="BC1019" s="150"/>
      <c r="BD1019" s="150"/>
      <c r="BE1019" s="150"/>
      <c r="BF1019" s="150"/>
      <c r="BG1019" s="150"/>
      <c r="BH1019" s="150"/>
    </row>
    <row r="1020" spans="1:60" outlineLevel="1" x14ac:dyDescent="0.2">
      <c r="A1020" s="169">
        <v>358</v>
      </c>
      <c r="B1020" s="170" t="s">
        <v>1464</v>
      </c>
      <c r="C1020" s="186" t="s">
        <v>1465</v>
      </c>
      <c r="D1020" s="171" t="s">
        <v>291</v>
      </c>
      <c r="E1020" s="172">
        <v>60</v>
      </c>
      <c r="F1020" s="173"/>
      <c r="G1020" s="174">
        <f>ROUND(E1020*F1020,2)</f>
        <v>0</v>
      </c>
      <c r="H1020" s="173"/>
      <c r="I1020" s="174">
        <f>ROUND(E1020*H1020,2)</f>
        <v>0</v>
      </c>
      <c r="J1020" s="173"/>
      <c r="K1020" s="174">
        <f>ROUND(E1020*J1020,2)</f>
        <v>0</v>
      </c>
      <c r="L1020" s="174">
        <v>21</v>
      </c>
      <c r="M1020" s="174">
        <f>G1020*(1+L1020/100)</f>
        <v>0</v>
      </c>
      <c r="N1020" s="174">
        <v>0</v>
      </c>
      <c r="O1020" s="174">
        <f>ROUND(E1020*N1020,2)</f>
        <v>0</v>
      </c>
      <c r="P1020" s="174">
        <v>0</v>
      </c>
      <c r="Q1020" s="174">
        <f>ROUND(E1020*P1020,2)</f>
        <v>0</v>
      </c>
      <c r="R1020" s="174"/>
      <c r="S1020" s="174" t="s">
        <v>240</v>
      </c>
      <c r="T1020" s="175" t="s">
        <v>218</v>
      </c>
      <c r="U1020" s="160">
        <v>0</v>
      </c>
      <c r="V1020" s="160">
        <f>ROUND(E1020*U1020,2)</f>
        <v>0</v>
      </c>
      <c r="W1020" s="160"/>
      <c r="X1020" s="150"/>
      <c r="Y1020" s="150"/>
      <c r="Z1020" s="150"/>
      <c r="AA1020" s="150"/>
      <c r="AB1020" s="150"/>
      <c r="AC1020" s="150"/>
      <c r="AD1020" s="150"/>
      <c r="AE1020" s="150"/>
      <c r="AF1020" s="150"/>
      <c r="AG1020" s="150" t="s">
        <v>279</v>
      </c>
      <c r="AH1020" s="150"/>
      <c r="AI1020" s="150"/>
      <c r="AJ1020" s="150"/>
      <c r="AK1020" s="150"/>
      <c r="AL1020" s="150"/>
      <c r="AM1020" s="150"/>
      <c r="AN1020" s="150"/>
      <c r="AO1020" s="150"/>
      <c r="AP1020" s="150"/>
      <c r="AQ1020" s="150"/>
      <c r="AR1020" s="150"/>
      <c r="AS1020" s="150"/>
      <c r="AT1020" s="150"/>
      <c r="AU1020" s="150"/>
      <c r="AV1020" s="150"/>
      <c r="AW1020" s="150"/>
      <c r="AX1020" s="150"/>
      <c r="AY1020" s="150"/>
      <c r="AZ1020" s="150"/>
      <c r="BA1020" s="150"/>
      <c r="BB1020" s="150"/>
      <c r="BC1020" s="150"/>
      <c r="BD1020" s="150"/>
      <c r="BE1020" s="150"/>
      <c r="BF1020" s="150"/>
      <c r="BG1020" s="150"/>
      <c r="BH1020" s="150"/>
    </row>
    <row r="1021" spans="1:60" outlineLevel="1" x14ac:dyDescent="0.2">
      <c r="A1021" s="157"/>
      <c r="B1021" s="158"/>
      <c r="C1021" s="201" t="s">
        <v>1466</v>
      </c>
      <c r="D1021" s="190"/>
      <c r="E1021" s="191">
        <v>60</v>
      </c>
      <c r="F1021" s="160"/>
      <c r="G1021" s="160"/>
      <c r="H1021" s="160"/>
      <c r="I1021" s="160"/>
      <c r="J1021" s="160"/>
      <c r="K1021" s="160"/>
      <c r="L1021" s="160"/>
      <c r="M1021" s="160"/>
      <c r="N1021" s="160"/>
      <c r="O1021" s="160"/>
      <c r="P1021" s="160"/>
      <c r="Q1021" s="160"/>
      <c r="R1021" s="160"/>
      <c r="S1021" s="160"/>
      <c r="T1021" s="160"/>
      <c r="U1021" s="160"/>
      <c r="V1021" s="160"/>
      <c r="W1021" s="160"/>
      <c r="X1021" s="150"/>
      <c r="Y1021" s="150"/>
      <c r="Z1021" s="150"/>
      <c r="AA1021" s="150"/>
      <c r="AB1021" s="150"/>
      <c r="AC1021" s="150"/>
      <c r="AD1021" s="150"/>
      <c r="AE1021" s="150"/>
      <c r="AF1021" s="150"/>
      <c r="AG1021" s="150" t="s">
        <v>264</v>
      </c>
      <c r="AH1021" s="150">
        <v>0</v>
      </c>
      <c r="AI1021" s="150"/>
      <c r="AJ1021" s="150"/>
      <c r="AK1021" s="150"/>
      <c r="AL1021" s="150"/>
      <c r="AM1021" s="150"/>
      <c r="AN1021" s="150"/>
      <c r="AO1021" s="150"/>
      <c r="AP1021" s="150"/>
      <c r="AQ1021" s="150"/>
      <c r="AR1021" s="150"/>
      <c r="AS1021" s="150"/>
      <c r="AT1021" s="150"/>
      <c r="AU1021" s="150"/>
      <c r="AV1021" s="150"/>
      <c r="AW1021" s="150"/>
      <c r="AX1021" s="150"/>
      <c r="AY1021" s="150"/>
      <c r="AZ1021" s="150"/>
      <c r="BA1021" s="150"/>
      <c r="BB1021" s="150"/>
      <c r="BC1021" s="150"/>
      <c r="BD1021" s="150"/>
      <c r="BE1021" s="150"/>
      <c r="BF1021" s="150"/>
      <c r="BG1021" s="150"/>
      <c r="BH1021" s="150"/>
    </row>
    <row r="1022" spans="1:60" ht="22.5" outlineLevel="1" x14ac:dyDescent="0.2">
      <c r="A1022" s="169">
        <v>359</v>
      </c>
      <c r="B1022" s="170" t="s">
        <v>1467</v>
      </c>
      <c r="C1022" s="186" t="s">
        <v>1468</v>
      </c>
      <c r="D1022" s="171" t="s">
        <v>291</v>
      </c>
      <c r="E1022" s="172">
        <v>18</v>
      </c>
      <c r="F1022" s="173"/>
      <c r="G1022" s="174">
        <f>ROUND(E1022*F1022,2)</f>
        <v>0</v>
      </c>
      <c r="H1022" s="173"/>
      <c r="I1022" s="174">
        <f>ROUND(E1022*H1022,2)</f>
        <v>0</v>
      </c>
      <c r="J1022" s="173"/>
      <c r="K1022" s="174">
        <f>ROUND(E1022*J1022,2)</f>
        <v>0</v>
      </c>
      <c r="L1022" s="174">
        <v>21</v>
      </c>
      <c r="M1022" s="174">
        <f>G1022*(1+L1022/100)</f>
        <v>0</v>
      </c>
      <c r="N1022" s="174">
        <v>0</v>
      </c>
      <c r="O1022" s="174">
        <f>ROUND(E1022*N1022,2)</f>
        <v>0</v>
      </c>
      <c r="P1022" s="174">
        <v>0</v>
      </c>
      <c r="Q1022" s="174">
        <f>ROUND(E1022*P1022,2)</f>
        <v>0</v>
      </c>
      <c r="R1022" s="174"/>
      <c r="S1022" s="174" t="s">
        <v>240</v>
      </c>
      <c r="T1022" s="175" t="s">
        <v>218</v>
      </c>
      <c r="U1022" s="160">
        <v>0</v>
      </c>
      <c r="V1022" s="160">
        <f>ROUND(E1022*U1022,2)</f>
        <v>0</v>
      </c>
      <c r="W1022" s="160"/>
      <c r="X1022" s="150"/>
      <c r="Y1022" s="150"/>
      <c r="Z1022" s="150"/>
      <c r="AA1022" s="150"/>
      <c r="AB1022" s="150"/>
      <c r="AC1022" s="150"/>
      <c r="AD1022" s="150"/>
      <c r="AE1022" s="150"/>
      <c r="AF1022" s="150"/>
      <c r="AG1022" s="150" t="s">
        <v>279</v>
      </c>
      <c r="AH1022" s="150"/>
      <c r="AI1022" s="150"/>
      <c r="AJ1022" s="150"/>
      <c r="AK1022" s="150"/>
      <c r="AL1022" s="150"/>
      <c r="AM1022" s="150"/>
      <c r="AN1022" s="150"/>
      <c r="AO1022" s="150"/>
      <c r="AP1022" s="150"/>
      <c r="AQ1022" s="150"/>
      <c r="AR1022" s="150"/>
      <c r="AS1022" s="150"/>
      <c r="AT1022" s="150"/>
      <c r="AU1022" s="150"/>
      <c r="AV1022" s="150"/>
      <c r="AW1022" s="150"/>
      <c r="AX1022" s="150"/>
      <c r="AY1022" s="150"/>
      <c r="AZ1022" s="150"/>
      <c r="BA1022" s="150"/>
      <c r="BB1022" s="150"/>
      <c r="BC1022" s="150"/>
      <c r="BD1022" s="150"/>
      <c r="BE1022" s="150"/>
      <c r="BF1022" s="150"/>
      <c r="BG1022" s="150"/>
      <c r="BH1022" s="150"/>
    </row>
    <row r="1023" spans="1:60" outlineLevel="1" x14ac:dyDescent="0.2">
      <c r="A1023" s="157"/>
      <c r="B1023" s="158"/>
      <c r="C1023" s="201" t="s">
        <v>1469</v>
      </c>
      <c r="D1023" s="190"/>
      <c r="E1023" s="191">
        <v>18</v>
      </c>
      <c r="F1023" s="160"/>
      <c r="G1023" s="160"/>
      <c r="H1023" s="160"/>
      <c r="I1023" s="160"/>
      <c r="J1023" s="160"/>
      <c r="K1023" s="160"/>
      <c r="L1023" s="160"/>
      <c r="M1023" s="160"/>
      <c r="N1023" s="160"/>
      <c r="O1023" s="160"/>
      <c r="P1023" s="160"/>
      <c r="Q1023" s="160"/>
      <c r="R1023" s="160"/>
      <c r="S1023" s="160"/>
      <c r="T1023" s="160"/>
      <c r="U1023" s="160"/>
      <c r="V1023" s="160"/>
      <c r="W1023" s="160"/>
      <c r="X1023" s="150"/>
      <c r="Y1023" s="150"/>
      <c r="Z1023" s="150"/>
      <c r="AA1023" s="150"/>
      <c r="AB1023" s="150"/>
      <c r="AC1023" s="150"/>
      <c r="AD1023" s="150"/>
      <c r="AE1023" s="150"/>
      <c r="AF1023" s="150"/>
      <c r="AG1023" s="150" t="s">
        <v>264</v>
      </c>
      <c r="AH1023" s="150">
        <v>0</v>
      </c>
      <c r="AI1023" s="150"/>
      <c r="AJ1023" s="150"/>
      <c r="AK1023" s="150"/>
      <c r="AL1023" s="150"/>
      <c r="AM1023" s="150"/>
      <c r="AN1023" s="150"/>
      <c r="AO1023" s="150"/>
      <c r="AP1023" s="150"/>
      <c r="AQ1023" s="150"/>
      <c r="AR1023" s="150"/>
      <c r="AS1023" s="150"/>
      <c r="AT1023" s="150"/>
      <c r="AU1023" s="150"/>
      <c r="AV1023" s="150"/>
      <c r="AW1023" s="150"/>
      <c r="AX1023" s="150"/>
      <c r="AY1023" s="150"/>
      <c r="AZ1023" s="150"/>
      <c r="BA1023" s="150"/>
      <c r="BB1023" s="150"/>
      <c r="BC1023" s="150"/>
      <c r="BD1023" s="150"/>
      <c r="BE1023" s="150"/>
      <c r="BF1023" s="150"/>
      <c r="BG1023" s="150"/>
      <c r="BH1023" s="150"/>
    </row>
    <row r="1024" spans="1:60" outlineLevel="1" x14ac:dyDescent="0.2">
      <c r="A1024" s="169">
        <v>360</v>
      </c>
      <c r="B1024" s="170" t="s">
        <v>1470</v>
      </c>
      <c r="C1024" s="186" t="s">
        <v>1471</v>
      </c>
      <c r="D1024" s="171" t="s">
        <v>291</v>
      </c>
      <c r="E1024" s="172">
        <v>16</v>
      </c>
      <c r="F1024" s="173"/>
      <c r="G1024" s="174">
        <f>ROUND(E1024*F1024,2)</f>
        <v>0</v>
      </c>
      <c r="H1024" s="173"/>
      <c r="I1024" s="174">
        <f>ROUND(E1024*H1024,2)</f>
        <v>0</v>
      </c>
      <c r="J1024" s="173"/>
      <c r="K1024" s="174">
        <f>ROUND(E1024*J1024,2)</f>
        <v>0</v>
      </c>
      <c r="L1024" s="174">
        <v>21</v>
      </c>
      <c r="M1024" s="174">
        <f>G1024*(1+L1024/100)</f>
        <v>0</v>
      </c>
      <c r="N1024" s="174">
        <v>0</v>
      </c>
      <c r="O1024" s="174">
        <f>ROUND(E1024*N1024,2)</f>
        <v>0</v>
      </c>
      <c r="P1024" s="174">
        <v>0</v>
      </c>
      <c r="Q1024" s="174">
        <f>ROUND(E1024*P1024,2)</f>
        <v>0</v>
      </c>
      <c r="R1024" s="174"/>
      <c r="S1024" s="174" t="s">
        <v>240</v>
      </c>
      <c r="T1024" s="175" t="s">
        <v>218</v>
      </c>
      <c r="U1024" s="160">
        <v>0</v>
      </c>
      <c r="V1024" s="160">
        <f>ROUND(E1024*U1024,2)</f>
        <v>0</v>
      </c>
      <c r="W1024" s="160"/>
      <c r="X1024" s="150"/>
      <c r="Y1024" s="150"/>
      <c r="Z1024" s="150"/>
      <c r="AA1024" s="150"/>
      <c r="AB1024" s="150"/>
      <c r="AC1024" s="150"/>
      <c r="AD1024" s="150"/>
      <c r="AE1024" s="150"/>
      <c r="AF1024" s="150"/>
      <c r="AG1024" s="150" t="s">
        <v>279</v>
      </c>
      <c r="AH1024" s="150"/>
      <c r="AI1024" s="150"/>
      <c r="AJ1024" s="150"/>
      <c r="AK1024" s="150"/>
      <c r="AL1024" s="150"/>
      <c r="AM1024" s="150"/>
      <c r="AN1024" s="150"/>
      <c r="AO1024" s="150"/>
      <c r="AP1024" s="150"/>
      <c r="AQ1024" s="150"/>
      <c r="AR1024" s="150"/>
      <c r="AS1024" s="150"/>
      <c r="AT1024" s="150"/>
      <c r="AU1024" s="150"/>
      <c r="AV1024" s="150"/>
      <c r="AW1024" s="150"/>
      <c r="AX1024" s="150"/>
      <c r="AY1024" s="150"/>
      <c r="AZ1024" s="150"/>
      <c r="BA1024" s="150"/>
      <c r="BB1024" s="150"/>
      <c r="BC1024" s="150"/>
      <c r="BD1024" s="150"/>
      <c r="BE1024" s="150"/>
      <c r="BF1024" s="150"/>
      <c r="BG1024" s="150"/>
      <c r="BH1024" s="150"/>
    </row>
    <row r="1025" spans="1:60" outlineLevel="1" x14ac:dyDescent="0.2">
      <c r="A1025" s="157"/>
      <c r="B1025" s="158"/>
      <c r="C1025" s="201" t="s">
        <v>1472</v>
      </c>
      <c r="D1025" s="190"/>
      <c r="E1025" s="191">
        <v>16</v>
      </c>
      <c r="F1025" s="160"/>
      <c r="G1025" s="160"/>
      <c r="H1025" s="160"/>
      <c r="I1025" s="160"/>
      <c r="J1025" s="160"/>
      <c r="K1025" s="160"/>
      <c r="L1025" s="160"/>
      <c r="M1025" s="160"/>
      <c r="N1025" s="160"/>
      <c r="O1025" s="160"/>
      <c r="P1025" s="160"/>
      <c r="Q1025" s="160"/>
      <c r="R1025" s="160"/>
      <c r="S1025" s="160"/>
      <c r="T1025" s="160"/>
      <c r="U1025" s="160"/>
      <c r="V1025" s="160"/>
      <c r="W1025" s="160"/>
      <c r="X1025" s="150"/>
      <c r="Y1025" s="150"/>
      <c r="Z1025" s="150"/>
      <c r="AA1025" s="150"/>
      <c r="AB1025" s="150"/>
      <c r="AC1025" s="150"/>
      <c r="AD1025" s="150"/>
      <c r="AE1025" s="150"/>
      <c r="AF1025" s="150"/>
      <c r="AG1025" s="150" t="s">
        <v>264</v>
      </c>
      <c r="AH1025" s="150">
        <v>0</v>
      </c>
      <c r="AI1025" s="150"/>
      <c r="AJ1025" s="150"/>
      <c r="AK1025" s="150"/>
      <c r="AL1025" s="150"/>
      <c r="AM1025" s="150"/>
      <c r="AN1025" s="150"/>
      <c r="AO1025" s="150"/>
      <c r="AP1025" s="150"/>
      <c r="AQ1025" s="150"/>
      <c r="AR1025" s="150"/>
      <c r="AS1025" s="150"/>
      <c r="AT1025" s="150"/>
      <c r="AU1025" s="150"/>
      <c r="AV1025" s="150"/>
      <c r="AW1025" s="150"/>
      <c r="AX1025" s="150"/>
      <c r="AY1025" s="150"/>
      <c r="AZ1025" s="150"/>
      <c r="BA1025" s="150"/>
      <c r="BB1025" s="150"/>
      <c r="BC1025" s="150"/>
      <c r="BD1025" s="150"/>
      <c r="BE1025" s="150"/>
      <c r="BF1025" s="150"/>
      <c r="BG1025" s="150"/>
      <c r="BH1025" s="150"/>
    </row>
    <row r="1026" spans="1:60" ht="22.5" outlineLevel="1" x14ac:dyDescent="0.2">
      <c r="A1026" s="169">
        <v>361</v>
      </c>
      <c r="B1026" s="170" t="s">
        <v>1473</v>
      </c>
      <c r="C1026" s="186" t="s">
        <v>1474</v>
      </c>
      <c r="D1026" s="171" t="s">
        <v>285</v>
      </c>
      <c r="E1026" s="172">
        <v>49.2</v>
      </c>
      <c r="F1026" s="173"/>
      <c r="G1026" s="174">
        <f>ROUND(E1026*F1026,2)</f>
        <v>0</v>
      </c>
      <c r="H1026" s="173"/>
      <c r="I1026" s="174">
        <f>ROUND(E1026*H1026,2)</f>
        <v>0</v>
      </c>
      <c r="J1026" s="173"/>
      <c r="K1026" s="174">
        <f>ROUND(E1026*J1026,2)</f>
        <v>0</v>
      </c>
      <c r="L1026" s="174">
        <v>21</v>
      </c>
      <c r="M1026" s="174">
        <f>G1026*(1+L1026/100)</f>
        <v>0</v>
      </c>
      <c r="N1026" s="174">
        <v>0</v>
      </c>
      <c r="O1026" s="174">
        <f>ROUND(E1026*N1026,2)</f>
        <v>0</v>
      </c>
      <c r="P1026" s="174">
        <v>0</v>
      </c>
      <c r="Q1026" s="174">
        <f>ROUND(E1026*P1026,2)</f>
        <v>0</v>
      </c>
      <c r="R1026" s="174"/>
      <c r="S1026" s="174" t="s">
        <v>240</v>
      </c>
      <c r="T1026" s="175" t="s">
        <v>218</v>
      </c>
      <c r="U1026" s="160">
        <v>0</v>
      </c>
      <c r="V1026" s="160">
        <f>ROUND(E1026*U1026,2)</f>
        <v>0</v>
      </c>
      <c r="W1026" s="160"/>
      <c r="X1026" s="150"/>
      <c r="Y1026" s="150"/>
      <c r="Z1026" s="150"/>
      <c r="AA1026" s="150"/>
      <c r="AB1026" s="150"/>
      <c r="AC1026" s="150"/>
      <c r="AD1026" s="150"/>
      <c r="AE1026" s="150"/>
      <c r="AF1026" s="150"/>
      <c r="AG1026" s="150" t="s">
        <v>818</v>
      </c>
      <c r="AH1026" s="150"/>
      <c r="AI1026" s="150"/>
      <c r="AJ1026" s="150"/>
      <c r="AK1026" s="150"/>
      <c r="AL1026" s="150"/>
      <c r="AM1026" s="150"/>
      <c r="AN1026" s="150"/>
      <c r="AO1026" s="150"/>
      <c r="AP1026" s="150"/>
      <c r="AQ1026" s="150"/>
      <c r="AR1026" s="150"/>
      <c r="AS1026" s="150"/>
      <c r="AT1026" s="150"/>
      <c r="AU1026" s="150"/>
      <c r="AV1026" s="150"/>
      <c r="AW1026" s="150"/>
      <c r="AX1026" s="150"/>
      <c r="AY1026" s="150"/>
      <c r="AZ1026" s="150"/>
      <c r="BA1026" s="150"/>
      <c r="BB1026" s="150"/>
      <c r="BC1026" s="150"/>
      <c r="BD1026" s="150"/>
      <c r="BE1026" s="150"/>
      <c r="BF1026" s="150"/>
      <c r="BG1026" s="150"/>
      <c r="BH1026" s="150"/>
    </row>
    <row r="1027" spans="1:60" outlineLevel="1" x14ac:dyDescent="0.2">
      <c r="A1027" s="157"/>
      <c r="B1027" s="158"/>
      <c r="C1027" s="202" t="s">
        <v>325</v>
      </c>
      <c r="D1027" s="192"/>
      <c r="E1027" s="193"/>
      <c r="F1027" s="160"/>
      <c r="G1027" s="160"/>
      <c r="H1027" s="160"/>
      <c r="I1027" s="160"/>
      <c r="J1027" s="160"/>
      <c r="K1027" s="160"/>
      <c r="L1027" s="160"/>
      <c r="M1027" s="160"/>
      <c r="N1027" s="160"/>
      <c r="O1027" s="160"/>
      <c r="P1027" s="160"/>
      <c r="Q1027" s="160"/>
      <c r="R1027" s="160"/>
      <c r="S1027" s="160"/>
      <c r="T1027" s="160"/>
      <c r="U1027" s="160"/>
      <c r="V1027" s="160"/>
      <c r="W1027" s="160"/>
      <c r="X1027" s="150"/>
      <c r="Y1027" s="150"/>
      <c r="Z1027" s="150"/>
      <c r="AA1027" s="150"/>
      <c r="AB1027" s="150"/>
      <c r="AC1027" s="150"/>
      <c r="AD1027" s="150"/>
      <c r="AE1027" s="150"/>
      <c r="AF1027" s="150"/>
      <c r="AG1027" s="150" t="s">
        <v>264</v>
      </c>
      <c r="AH1027" s="150"/>
      <c r="AI1027" s="150"/>
      <c r="AJ1027" s="150"/>
      <c r="AK1027" s="150"/>
      <c r="AL1027" s="150"/>
      <c r="AM1027" s="150"/>
      <c r="AN1027" s="150"/>
      <c r="AO1027" s="150"/>
      <c r="AP1027" s="150"/>
      <c r="AQ1027" s="150"/>
      <c r="AR1027" s="150"/>
      <c r="AS1027" s="150"/>
      <c r="AT1027" s="150"/>
      <c r="AU1027" s="150"/>
      <c r="AV1027" s="150"/>
      <c r="AW1027" s="150"/>
      <c r="AX1027" s="150"/>
      <c r="AY1027" s="150"/>
      <c r="AZ1027" s="150"/>
      <c r="BA1027" s="150"/>
      <c r="BB1027" s="150"/>
      <c r="BC1027" s="150"/>
      <c r="BD1027" s="150"/>
      <c r="BE1027" s="150"/>
      <c r="BF1027" s="150"/>
      <c r="BG1027" s="150"/>
      <c r="BH1027" s="150"/>
    </row>
    <row r="1028" spans="1:60" outlineLevel="1" x14ac:dyDescent="0.2">
      <c r="A1028" s="157"/>
      <c r="B1028" s="158"/>
      <c r="C1028" s="203" t="s">
        <v>1475</v>
      </c>
      <c r="D1028" s="192"/>
      <c r="E1028" s="193">
        <v>48.3</v>
      </c>
      <c r="F1028" s="160"/>
      <c r="G1028" s="160"/>
      <c r="H1028" s="160"/>
      <c r="I1028" s="160"/>
      <c r="J1028" s="160"/>
      <c r="K1028" s="160"/>
      <c r="L1028" s="160"/>
      <c r="M1028" s="160"/>
      <c r="N1028" s="160"/>
      <c r="O1028" s="160"/>
      <c r="P1028" s="160"/>
      <c r="Q1028" s="160"/>
      <c r="R1028" s="160"/>
      <c r="S1028" s="160"/>
      <c r="T1028" s="160"/>
      <c r="U1028" s="160"/>
      <c r="V1028" s="160"/>
      <c r="W1028" s="160"/>
      <c r="X1028" s="150"/>
      <c r="Y1028" s="150"/>
      <c r="Z1028" s="150"/>
      <c r="AA1028" s="150"/>
      <c r="AB1028" s="150"/>
      <c r="AC1028" s="150"/>
      <c r="AD1028" s="150"/>
      <c r="AE1028" s="150"/>
      <c r="AF1028" s="150"/>
      <c r="AG1028" s="150" t="s">
        <v>264</v>
      </c>
      <c r="AH1028" s="150">
        <v>2</v>
      </c>
      <c r="AI1028" s="150"/>
      <c r="AJ1028" s="150"/>
      <c r="AK1028" s="150"/>
      <c r="AL1028" s="150"/>
      <c r="AM1028" s="150"/>
      <c r="AN1028" s="150"/>
      <c r="AO1028" s="150"/>
      <c r="AP1028" s="150"/>
      <c r="AQ1028" s="150"/>
      <c r="AR1028" s="150"/>
      <c r="AS1028" s="150"/>
      <c r="AT1028" s="150"/>
      <c r="AU1028" s="150"/>
      <c r="AV1028" s="150"/>
      <c r="AW1028" s="150"/>
      <c r="AX1028" s="150"/>
      <c r="AY1028" s="150"/>
      <c r="AZ1028" s="150"/>
      <c r="BA1028" s="150"/>
      <c r="BB1028" s="150"/>
      <c r="BC1028" s="150"/>
      <c r="BD1028" s="150"/>
      <c r="BE1028" s="150"/>
      <c r="BF1028" s="150"/>
      <c r="BG1028" s="150"/>
      <c r="BH1028" s="150"/>
    </row>
    <row r="1029" spans="1:60" outlineLevel="1" x14ac:dyDescent="0.2">
      <c r="A1029" s="157"/>
      <c r="B1029" s="158"/>
      <c r="C1029" s="202" t="s">
        <v>332</v>
      </c>
      <c r="D1029" s="192"/>
      <c r="E1029" s="193"/>
      <c r="F1029" s="160"/>
      <c r="G1029" s="160"/>
      <c r="H1029" s="160"/>
      <c r="I1029" s="160"/>
      <c r="J1029" s="160"/>
      <c r="K1029" s="160"/>
      <c r="L1029" s="160"/>
      <c r="M1029" s="160"/>
      <c r="N1029" s="160"/>
      <c r="O1029" s="160"/>
      <c r="P1029" s="160"/>
      <c r="Q1029" s="160"/>
      <c r="R1029" s="160"/>
      <c r="S1029" s="160"/>
      <c r="T1029" s="160"/>
      <c r="U1029" s="160"/>
      <c r="V1029" s="160"/>
      <c r="W1029" s="160"/>
      <c r="X1029" s="150"/>
      <c r="Y1029" s="150"/>
      <c r="Z1029" s="150"/>
      <c r="AA1029" s="150"/>
      <c r="AB1029" s="150"/>
      <c r="AC1029" s="150"/>
      <c r="AD1029" s="150"/>
      <c r="AE1029" s="150"/>
      <c r="AF1029" s="150"/>
      <c r="AG1029" s="150" t="s">
        <v>264</v>
      </c>
      <c r="AH1029" s="150"/>
      <c r="AI1029" s="150"/>
      <c r="AJ1029" s="150"/>
      <c r="AK1029" s="150"/>
      <c r="AL1029" s="150"/>
      <c r="AM1029" s="150"/>
      <c r="AN1029" s="150"/>
      <c r="AO1029" s="150"/>
      <c r="AP1029" s="150"/>
      <c r="AQ1029" s="150"/>
      <c r="AR1029" s="150"/>
      <c r="AS1029" s="150"/>
      <c r="AT1029" s="150"/>
      <c r="AU1029" s="150"/>
      <c r="AV1029" s="150"/>
      <c r="AW1029" s="150"/>
      <c r="AX1029" s="150"/>
      <c r="AY1029" s="150"/>
      <c r="AZ1029" s="150"/>
      <c r="BA1029" s="150"/>
      <c r="BB1029" s="150"/>
      <c r="BC1029" s="150"/>
      <c r="BD1029" s="150"/>
      <c r="BE1029" s="150"/>
      <c r="BF1029" s="150"/>
      <c r="BG1029" s="150"/>
      <c r="BH1029" s="150"/>
    </row>
    <row r="1030" spans="1:60" outlineLevel="1" x14ac:dyDescent="0.2">
      <c r="A1030" s="157"/>
      <c r="B1030" s="158"/>
      <c r="C1030" s="201" t="s">
        <v>1476</v>
      </c>
      <c r="D1030" s="190"/>
      <c r="E1030" s="191">
        <v>49.2</v>
      </c>
      <c r="F1030" s="160"/>
      <c r="G1030" s="160"/>
      <c r="H1030" s="160"/>
      <c r="I1030" s="160"/>
      <c r="J1030" s="160"/>
      <c r="K1030" s="160"/>
      <c r="L1030" s="160"/>
      <c r="M1030" s="160"/>
      <c r="N1030" s="160"/>
      <c r="O1030" s="160"/>
      <c r="P1030" s="160"/>
      <c r="Q1030" s="160"/>
      <c r="R1030" s="160"/>
      <c r="S1030" s="160"/>
      <c r="T1030" s="160"/>
      <c r="U1030" s="160"/>
      <c r="V1030" s="160"/>
      <c r="W1030" s="160"/>
      <c r="X1030" s="150"/>
      <c r="Y1030" s="150"/>
      <c r="Z1030" s="150"/>
      <c r="AA1030" s="150"/>
      <c r="AB1030" s="150"/>
      <c r="AC1030" s="150"/>
      <c r="AD1030" s="150"/>
      <c r="AE1030" s="150"/>
      <c r="AF1030" s="150"/>
      <c r="AG1030" s="150" t="s">
        <v>264</v>
      </c>
      <c r="AH1030" s="150">
        <v>0</v>
      </c>
      <c r="AI1030" s="150"/>
      <c r="AJ1030" s="150"/>
      <c r="AK1030" s="150"/>
      <c r="AL1030" s="150"/>
      <c r="AM1030" s="150"/>
      <c r="AN1030" s="150"/>
      <c r="AO1030" s="150"/>
      <c r="AP1030" s="150"/>
      <c r="AQ1030" s="150"/>
      <c r="AR1030" s="150"/>
      <c r="AS1030" s="150"/>
      <c r="AT1030" s="150"/>
      <c r="AU1030" s="150"/>
      <c r="AV1030" s="150"/>
      <c r="AW1030" s="150"/>
      <c r="AX1030" s="150"/>
      <c r="AY1030" s="150"/>
      <c r="AZ1030" s="150"/>
      <c r="BA1030" s="150"/>
      <c r="BB1030" s="150"/>
      <c r="BC1030" s="150"/>
      <c r="BD1030" s="150"/>
      <c r="BE1030" s="150"/>
      <c r="BF1030" s="150"/>
      <c r="BG1030" s="150"/>
      <c r="BH1030" s="150"/>
    </row>
    <row r="1031" spans="1:60" outlineLevel="1" x14ac:dyDescent="0.2">
      <c r="A1031" s="169">
        <v>362</v>
      </c>
      <c r="B1031" s="170" t="s">
        <v>1477</v>
      </c>
      <c r="C1031" s="186" t="s">
        <v>1478</v>
      </c>
      <c r="D1031" s="171" t="s">
        <v>291</v>
      </c>
      <c r="E1031" s="172">
        <v>4</v>
      </c>
      <c r="F1031" s="173"/>
      <c r="G1031" s="174">
        <f>ROUND(E1031*F1031,2)</f>
        <v>0</v>
      </c>
      <c r="H1031" s="173"/>
      <c r="I1031" s="174">
        <f>ROUND(E1031*H1031,2)</f>
        <v>0</v>
      </c>
      <c r="J1031" s="173"/>
      <c r="K1031" s="174">
        <f>ROUND(E1031*J1031,2)</f>
        <v>0</v>
      </c>
      <c r="L1031" s="174">
        <v>21</v>
      </c>
      <c r="M1031" s="174">
        <f>G1031*(1+L1031/100)</f>
        <v>0</v>
      </c>
      <c r="N1031" s="174">
        <v>0</v>
      </c>
      <c r="O1031" s="174">
        <f>ROUND(E1031*N1031,2)</f>
        <v>0</v>
      </c>
      <c r="P1031" s="174">
        <v>0</v>
      </c>
      <c r="Q1031" s="174">
        <f>ROUND(E1031*P1031,2)</f>
        <v>0</v>
      </c>
      <c r="R1031" s="174"/>
      <c r="S1031" s="174" t="s">
        <v>240</v>
      </c>
      <c r="T1031" s="175" t="s">
        <v>218</v>
      </c>
      <c r="U1031" s="160">
        <v>0</v>
      </c>
      <c r="V1031" s="160">
        <f>ROUND(E1031*U1031,2)</f>
        <v>0</v>
      </c>
      <c r="W1031" s="160"/>
      <c r="X1031" s="150"/>
      <c r="Y1031" s="150"/>
      <c r="Z1031" s="150"/>
      <c r="AA1031" s="150"/>
      <c r="AB1031" s="150"/>
      <c r="AC1031" s="150"/>
      <c r="AD1031" s="150"/>
      <c r="AE1031" s="150"/>
      <c r="AF1031" s="150"/>
      <c r="AG1031" s="150" t="s">
        <v>818</v>
      </c>
      <c r="AH1031" s="150"/>
      <c r="AI1031" s="150"/>
      <c r="AJ1031" s="150"/>
      <c r="AK1031" s="150"/>
      <c r="AL1031" s="150"/>
      <c r="AM1031" s="150"/>
      <c r="AN1031" s="150"/>
      <c r="AO1031" s="150"/>
      <c r="AP1031" s="150"/>
      <c r="AQ1031" s="150"/>
      <c r="AR1031" s="150"/>
      <c r="AS1031" s="150"/>
      <c r="AT1031" s="150"/>
      <c r="AU1031" s="150"/>
      <c r="AV1031" s="150"/>
      <c r="AW1031" s="150"/>
      <c r="AX1031" s="150"/>
      <c r="AY1031" s="150"/>
      <c r="AZ1031" s="150"/>
      <c r="BA1031" s="150"/>
      <c r="BB1031" s="150"/>
      <c r="BC1031" s="150"/>
      <c r="BD1031" s="150"/>
      <c r="BE1031" s="150"/>
      <c r="BF1031" s="150"/>
      <c r="BG1031" s="150"/>
      <c r="BH1031" s="150"/>
    </row>
    <row r="1032" spans="1:60" outlineLevel="1" x14ac:dyDescent="0.2">
      <c r="A1032" s="157"/>
      <c r="B1032" s="158"/>
      <c r="C1032" s="201" t="s">
        <v>1193</v>
      </c>
      <c r="D1032" s="190"/>
      <c r="E1032" s="191">
        <v>4</v>
      </c>
      <c r="F1032" s="160"/>
      <c r="G1032" s="160"/>
      <c r="H1032" s="160"/>
      <c r="I1032" s="160"/>
      <c r="J1032" s="160"/>
      <c r="K1032" s="160"/>
      <c r="L1032" s="160"/>
      <c r="M1032" s="160"/>
      <c r="N1032" s="160"/>
      <c r="O1032" s="160"/>
      <c r="P1032" s="160"/>
      <c r="Q1032" s="160"/>
      <c r="R1032" s="160"/>
      <c r="S1032" s="160"/>
      <c r="T1032" s="160"/>
      <c r="U1032" s="160"/>
      <c r="V1032" s="160"/>
      <c r="W1032" s="160"/>
      <c r="X1032" s="150"/>
      <c r="Y1032" s="150"/>
      <c r="Z1032" s="150"/>
      <c r="AA1032" s="150"/>
      <c r="AB1032" s="150"/>
      <c r="AC1032" s="150"/>
      <c r="AD1032" s="150"/>
      <c r="AE1032" s="150"/>
      <c r="AF1032" s="150"/>
      <c r="AG1032" s="150" t="s">
        <v>264</v>
      </c>
      <c r="AH1032" s="150">
        <v>0</v>
      </c>
      <c r="AI1032" s="150"/>
      <c r="AJ1032" s="150"/>
      <c r="AK1032" s="150"/>
      <c r="AL1032" s="150"/>
      <c r="AM1032" s="150"/>
      <c r="AN1032" s="150"/>
      <c r="AO1032" s="150"/>
      <c r="AP1032" s="150"/>
      <c r="AQ1032" s="150"/>
      <c r="AR1032" s="150"/>
      <c r="AS1032" s="150"/>
      <c r="AT1032" s="150"/>
      <c r="AU1032" s="150"/>
      <c r="AV1032" s="150"/>
      <c r="AW1032" s="150"/>
      <c r="AX1032" s="150"/>
      <c r="AY1032" s="150"/>
      <c r="AZ1032" s="150"/>
      <c r="BA1032" s="150"/>
      <c r="BB1032" s="150"/>
      <c r="BC1032" s="150"/>
      <c r="BD1032" s="150"/>
      <c r="BE1032" s="150"/>
      <c r="BF1032" s="150"/>
      <c r="BG1032" s="150"/>
      <c r="BH1032" s="150"/>
    </row>
    <row r="1033" spans="1:60" ht="22.5" outlineLevel="1" x14ac:dyDescent="0.2">
      <c r="A1033" s="157">
        <v>363</v>
      </c>
      <c r="B1033" s="158" t="s">
        <v>1479</v>
      </c>
      <c r="C1033" s="206" t="s">
        <v>1480</v>
      </c>
      <c r="D1033" s="159" t="s">
        <v>0</v>
      </c>
      <c r="E1033" s="200"/>
      <c r="F1033" s="161"/>
      <c r="G1033" s="160">
        <f>ROUND(E1033*F1033,2)</f>
        <v>0</v>
      </c>
      <c r="H1033" s="161"/>
      <c r="I1033" s="160">
        <f>ROUND(E1033*H1033,2)</f>
        <v>0</v>
      </c>
      <c r="J1033" s="161"/>
      <c r="K1033" s="160">
        <f>ROUND(E1033*J1033,2)</f>
        <v>0</v>
      </c>
      <c r="L1033" s="160">
        <v>21</v>
      </c>
      <c r="M1033" s="160">
        <f>G1033*(1+L1033/100)</f>
        <v>0</v>
      </c>
      <c r="N1033" s="160">
        <v>0</v>
      </c>
      <c r="O1033" s="160">
        <f>ROUND(E1033*N1033,2)</f>
        <v>0</v>
      </c>
      <c r="P1033" s="160">
        <v>0</v>
      </c>
      <c r="Q1033" s="160">
        <f>ROUND(E1033*P1033,2)</f>
        <v>0</v>
      </c>
      <c r="R1033" s="160"/>
      <c r="S1033" s="160" t="s">
        <v>217</v>
      </c>
      <c r="T1033" s="160" t="s">
        <v>292</v>
      </c>
      <c r="U1033" s="160">
        <v>0</v>
      </c>
      <c r="V1033" s="160">
        <f>ROUND(E1033*U1033,2)</f>
        <v>0</v>
      </c>
      <c r="W1033" s="160"/>
      <c r="X1033" s="150"/>
      <c r="Y1033" s="150"/>
      <c r="Z1033" s="150"/>
      <c r="AA1033" s="150"/>
      <c r="AB1033" s="150"/>
      <c r="AC1033" s="150"/>
      <c r="AD1033" s="150"/>
      <c r="AE1033" s="150"/>
      <c r="AF1033" s="150"/>
      <c r="AG1033" s="150" t="s">
        <v>1161</v>
      </c>
      <c r="AH1033" s="150"/>
      <c r="AI1033" s="150"/>
      <c r="AJ1033" s="150"/>
      <c r="AK1033" s="150"/>
      <c r="AL1033" s="150"/>
      <c r="AM1033" s="150"/>
      <c r="AN1033" s="150"/>
      <c r="AO1033" s="150"/>
      <c r="AP1033" s="150"/>
      <c r="AQ1033" s="150"/>
      <c r="AR1033" s="150"/>
      <c r="AS1033" s="150"/>
      <c r="AT1033" s="150"/>
      <c r="AU1033" s="150"/>
      <c r="AV1033" s="150"/>
      <c r="AW1033" s="150"/>
      <c r="AX1033" s="150"/>
      <c r="AY1033" s="150"/>
      <c r="AZ1033" s="150"/>
      <c r="BA1033" s="150"/>
      <c r="BB1033" s="150"/>
      <c r="BC1033" s="150"/>
      <c r="BD1033" s="150"/>
      <c r="BE1033" s="150"/>
      <c r="BF1033" s="150"/>
      <c r="BG1033" s="150"/>
      <c r="BH1033" s="150"/>
    </row>
    <row r="1034" spans="1:60" x14ac:dyDescent="0.2">
      <c r="A1034" s="163" t="s">
        <v>211</v>
      </c>
      <c r="B1034" s="164" t="s">
        <v>143</v>
      </c>
      <c r="C1034" s="184" t="s">
        <v>144</v>
      </c>
      <c r="D1034" s="165"/>
      <c r="E1034" s="166"/>
      <c r="F1034" s="167"/>
      <c r="G1034" s="167">
        <f>SUMIF(AG1035:AG1046,"&lt;&gt;NOR",G1035:G1046)</f>
        <v>0</v>
      </c>
      <c r="H1034" s="167"/>
      <c r="I1034" s="167">
        <f>SUM(I1035:I1046)</f>
        <v>0</v>
      </c>
      <c r="J1034" s="167"/>
      <c r="K1034" s="167">
        <f>SUM(K1035:K1046)</f>
        <v>0</v>
      </c>
      <c r="L1034" s="167"/>
      <c r="M1034" s="167">
        <f>SUM(M1035:M1046)</f>
        <v>0</v>
      </c>
      <c r="N1034" s="167"/>
      <c r="O1034" s="167">
        <f>SUM(O1035:O1046)</f>
        <v>0</v>
      </c>
      <c r="P1034" s="167"/>
      <c r="Q1034" s="167">
        <f>SUM(Q1035:Q1046)</f>
        <v>0</v>
      </c>
      <c r="R1034" s="167"/>
      <c r="S1034" s="167"/>
      <c r="T1034" s="168"/>
      <c r="U1034" s="162"/>
      <c r="V1034" s="162">
        <f>SUM(V1035:V1046)</f>
        <v>0</v>
      </c>
      <c r="W1034" s="162"/>
      <c r="AG1034" t="s">
        <v>212</v>
      </c>
    </row>
    <row r="1035" spans="1:60" ht="33.75" outlineLevel="1" x14ac:dyDescent="0.2">
      <c r="A1035" s="169">
        <v>364</v>
      </c>
      <c r="B1035" s="170" t="s">
        <v>1481</v>
      </c>
      <c r="C1035" s="186" t="s">
        <v>1482</v>
      </c>
      <c r="D1035" s="171" t="s">
        <v>291</v>
      </c>
      <c r="E1035" s="172">
        <v>59.2</v>
      </c>
      <c r="F1035" s="173"/>
      <c r="G1035" s="174">
        <f>ROUND(E1035*F1035,2)</f>
        <v>0</v>
      </c>
      <c r="H1035" s="173"/>
      <c r="I1035" s="174">
        <f>ROUND(E1035*H1035,2)</f>
        <v>0</v>
      </c>
      <c r="J1035" s="173"/>
      <c r="K1035" s="174">
        <f>ROUND(E1035*J1035,2)</f>
        <v>0</v>
      </c>
      <c r="L1035" s="174">
        <v>21</v>
      </c>
      <c r="M1035" s="174">
        <f>G1035*(1+L1035/100)</f>
        <v>0</v>
      </c>
      <c r="N1035" s="174">
        <v>0</v>
      </c>
      <c r="O1035" s="174">
        <f>ROUND(E1035*N1035,2)</f>
        <v>0</v>
      </c>
      <c r="P1035" s="174">
        <v>0</v>
      </c>
      <c r="Q1035" s="174">
        <f>ROUND(E1035*P1035,2)</f>
        <v>0</v>
      </c>
      <c r="R1035" s="174"/>
      <c r="S1035" s="174" t="s">
        <v>217</v>
      </c>
      <c r="T1035" s="175" t="s">
        <v>218</v>
      </c>
      <c r="U1035" s="160">
        <v>0</v>
      </c>
      <c r="V1035" s="160">
        <f>ROUND(E1035*U1035,2)</f>
        <v>0</v>
      </c>
      <c r="W1035" s="160"/>
      <c r="X1035" s="150"/>
      <c r="Y1035" s="150"/>
      <c r="Z1035" s="150"/>
      <c r="AA1035" s="150"/>
      <c r="AB1035" s="150"/>
      <c r="AC1035" s="150"/>
      <c r="AD1035" s="150"/>
      <c r="AE1035" s="150"/>
      <c r="AF1035" s="150"/>
      <c r="AG1035" s="150" t="s">
        <v>1102</v>
      </c>
      <c r="AH1035" s="150"/>
      <c r="AI1035" s="150"/>
      <c r="AJ1035" s="150"/>
      <c r="AK1035" s="150"/>
      <c r="AL1035" s="150"/>
      <c r="AM1035" s="150"/>
      <c r="AN1035" s="150"/>
      <c r="AO1035" s="150"/>
      <c r="AP1035" s="150"/>
      <c r="AQ1035" s="150"/>
      <c r="AR1035" s="150"/>
      <c r="AS1035" s="150"/>
      <c r="AT1035" s="150"/>
      <c r="AU1035" s="150"/>
      <c r="AV1035" s="150"/>
      <c r="AW1035" s="150"/>
      <c r="AX1035" s="150"/>
      <c r="AY1035" s="150"/>
      <c r="AZ1035" s="150"/>
      <c r="BA1035" s="150"/>
      <c r="BB1035" s="150"/>
      <c r="BC1035" s="150"/>
      <c r="BD1035" s="150"/>
      <c r="BE1035" s="150"/>
      <c r="BF1035" s="150"/>
      <c r="BG1035" s="150"/>
      <c r="BH1035" s="150"/>
    </row>
    <row r="1036" spans="1:60" outlineLevel="1" x14ac:dyDescent="0.2">
      <c r="A1036" s="157"/>
      <c r="B1036" s="158"/>
      <c r="C1036" s="201" t="s">
        <v>1483</v>
      </c>
      <c r="D1036" s="190"/>
      <c r="E1036" s="191">
        <v>59.2</v>
      </c>
      <c r="F1036" s="160"/>
      <c r="G1036" s="160"/>
      <c r="H1036" s="160"/>
      <c r="I1036" s="160"/>
      <c r="J1036" s="160"/>
      <c r="K1036" s="160"/>
      <c r="L1036" s="160"/>
      <c r="M1036" s="160"/>
      <c r="N1036" s="160"/>
      <c r="O1036" s="160"/>
      <c r="P1036" s="160"/>
      <c r="Q1036" s="160"/>
      <c r="R1036" s="160"/>
      <c r="S1036" s="160"/>
      <c r="T1036" s="160"/>
      <c r="U1036" s="160"/>
      <c r="V1036" s="160"/>
      <c r="W1036" s="160"/>
      <c r="X1036" s="150"/>
      <c r="Y1036" s="150"/>
      <c r="Z1036" s="150"/>
      <c r="AA1036" s="150"/>
      <c r="AB1036" s="150"/>
      <c r="AC1036" s="150"/>
      <c r="AD1036" s="150"/>
      <c r="AE1036" s="150"/>
      <c r="AF1036" s="150"/>
      <c r="AG1036" s="150" t="s">
        <v>264</v>
      </c>
      <c r="AH1036" s="150">
        <v>0</v>
      </c>
      <c r="AI1036" s="150"/>
      <c r="AJ1036" s="150"/>
      <c r="AK1036" s="150"/>
      <c r="AL1036" s="150"/>
      <c r="AM1036" s="150"/>
      <c r="AN1036" s="150"/>
      <c r="AO1036" s="150"/>
      <c r="AP1036" s="150"/>
      <c r="AQ1036" s="150"/>
      <c r="AR1036" s="150"/>
      <c r="AS1036" s="150"/>
      <c r="AT1036" s="150"/>
      <c r="AU1036" s="150"/>
      <c r="AV1036" s="150"/>
      <c r="AW1036" s="150"/>
      <c r="AX1036" s="150"/>
      <c r="AY1036" s="150"/>
      <c r="AZ1036" s="150"/>
      <c r="BA1036" s="150"/>
      <c r="BB1036" s="150"/>
      <c r="BC1036" s="150"/>
      <c r="BD1036" s="150"/>
      <c r="BE1036" s="150"/>
      <c r="BF1036" s="150"/>
      <c r="BG1036" s="150"/>
      <c r="BH1036" s="150"/>
    </row>
    <row r="1037" spans="1:60" ht="22.5" outlineLevel="1" x14ac:dyDescent="0.2">
      <c r="A1037" s="176">
        <v>365</v>
      </c>
      <c r="B1037" s="177" t="s">
        <v>1484</v>
      </c>
      <c r="C1037" s="185" t="s">
        <v>1485</v>
      </c>
      <c r="D1037" s="178" t="s">
        <v>291</v>
      </c>
      <c r="E1037" s="179">
        <v>39.6</v>
      </c>
      <c r="F1037" s="180"/>
      <c r="G1037" s="181">
        <f>ROUND(E1037*F1037,2)</f>
        <v>0</v>
      </c>
      <c r="H1037" s="180"/>
      <c r="I1037" s="181">
        <f>ROUND(E1037*H1037,2)</f>
        <v>0</v>
      </c>
      <c r="J1037" s="180"/>
      <c r="K1037" s="181">
        <f>ROUND(E1037*J1037,2)</f>
        <v>0</v>
      </c>
      <c r="L1037" s="181">
        <v>21</v>
      </c>
      <c r="M1037" s="181">
        <f>G1037*(1+L1037/100)</f>
        <v>0</v>
      </c>
      <c r="N1037" s="181">
        <v>0</v>
      </c>
      <c r="O1037" s="181">
        <f>ROUND(E1037*N1037,2)</f>
        <v>0</v>
      </c>
      <c r="P1037" s="181">
        <v>0</v>
      </c>
      <c r="Q1037" s="181">
        <f>ROUND(E1037*P1037,2)</f>
        <v>0</v>
      </c>
      <c r="R1037" s="181"/>
      <c r="S1037" s="181" t="s">
        <v>217</v>
      </c>
      <c r="T1037" s="182" t="s">
        <v>218</v>
      </c>
      <c r="U1037" s="160">
        <v>0</v>
      </c>
      <c r="V1037" s="160">
        <f>ROUND(E1037*U1037,2)</f>
        <v>0</v>
      </c>
      <c r="W1037" s="160"/>
      <c r="X1037" s="150"/>
      <c r="Y1037" s="150"/>
      <c r="Z1037" s="150"/>
      <c r="AA1037" s="150"/>
      <c r="AB1037" s="150"/>
      <c r="AC1037" s="150"/>
      <c r="AD1037" s="150"/>
      <c r="AE1037" s="150"/>
      <c r="AF1037" s="150"/>
      <c r="AG1037" s="150" t="s">
        <v>1102</v>
      </c>
      <c r="AH1037" s="150"/>
      <c r="AI1037" s="150"/>
      <c r="AJ1037" s="150"/>
      <c r="AK1037" s="150"/>
      <c r="AL1037" s="150"/>
      <c r="AM1037" s="150"/>
      <c r="AN1037" s="150"/>
      <c r="AO1037" s="150"/>
      <c r="AP1037" s="150"/>
      <c r="AQ1037" s="150"/>
      <c r="AR1037" s="150"/>
      <c r="AS1037" s="150"/>
      <c r="AT1037" s="150"/>
      <c r="AU1037" s="150"/>
      <c r="AV1037" s="150"/>
      <c r="AW1037" s="150"/>
      <c r="AX1037" s="150"/>
      <c r="AY1037" s="150"/>
      <c r="AZ1037" s="150"/>
      <c r="BA1037" s="150"/>
      <c r="BB1037" s="150"/>
      <c r="BC1037" s="150"/>
      <c r="BD1037" s="150"/>
      <c r="BE1037" s="150"/>
      <c r="BF1037" s="150"/>
      <c r="BG1037" s="150"/>
      <c r="BH1037" s="150"/>
    </row>
    <row r="1038" spans="1:60" ht="22.5" outlineLevel="1" x14ac:dyDescent="0.2">
      <c r="A1038" s="176">
        <v>366</v>
      </c>
      <c r="B1038" s="177" t="s">
        <v>1486</v>
      </c>
      <c r="C1038" s="185" t="s">
        <v>1487</v>
      </c>
      <c r="D1038" s="178" t="s">
        <v>298</v>
      </c>
      <c r="E1038" s="179">
        <v>1</v>
      </c>
      <c r="F1038" s="180"/>
      <c r="G1038" s="181">
        <f>ROUND(E1038*F1038,2)</f>
        <v>0</v>
      </c>
      <c r="H1038" s="180"/>
      <c r="I1038" s="181">
        <f>ROUND(E1038*H1038,2)</f>
        <v>0</v>
      </c>
      <c r="J1038" s="180"/>
      <c r="K1038" s="181">
        <f>ROUND(E1038*J1038,2)</f>
        <v>0</v>
      </c>
      <c r="L1038" s="181">
        <v>21</v>
      </c>
      <c r="M1038" s="181">
        <f>G1038*(1+L1038/100)</f>
        <v>0</v>
      </c>
      <c r="N1038" s="181">
        <v>0</v>
      </c>
      <c r="O1038" s="181">
        <f>ROUND(E1038*N1038,2)</f>
        <v>0</v>
      </c>
      <c r="P1038" s="181">
        <v>0</v>
      </c>
      <c r="Q1038" s="181">
        <f>ROUND(E1038*P1038,2)</f>
        <v>0</v>
      </c>
      <c r="R1038" s="181"/>
      <c r="S1038" s="181" t="s">
        <v>217</v>
      </c>
      <c r="T1038" s="182" t="s">
        <v>218</v>
      </c>
      <c r="U1038" s="160">
        <v>0</v>
      </c>
      <c r="V1038" s="160">
        <f>ROUND(E1038*U1038,2)</f>
        <v>0</v>
      </c>
      <c r="W1038" s="160"/>
      <c r="X1038" s="150"/>
      <c r="Y1038" s="150"/>
      <c r="Z1038" s="150"/>
      <c r="AA1038" s="150"/>
      <c r="AB1038" s="150"/>
      <c r="AC1038" s="150"/>
      <c r="AD1038" s="150"/>
      <c r="AE1038" s="150"/>
      <c r="AF1038" s="150"/>
      <c r="AG1038" s="150" t="s">
        <v>1102</v>
      </c>
      <c r="AH1038" s="150"/>
      <c r="AI1038" s="150"/>
      <c r="AJ1038" s="150"/>
      <c r="AK1038" s="150"/>
      <c r="AL1038" s="150"/>
      <c r="AM1038" s="150"/>
      <c r="AN1038" s="150"/>
      <c r="AO1038" s="150"/>
      <c r="AP1038" s="150"/>
      <c r="AQ1038" s="150"/>
      <c r="AR1038" s="150"/>
      <c r="AS1038" s="150"/>
      <c r="AT1038" s="150"/>
      <c r="AU1038" s="150"/>
      <c r="AV1038" s="150"/>
      <c r="AW1038" s="150"/>
      <c r="AX1038" s="150"/>
      <c r="AY1038" s="150"/>
      <c r="AZ1038" s="150"/>
      <c r="BA1038" s="150"/>
      <c r="BB1038" s="150"/>
      <c r="BC1038" s="150"/>
      <c r="BD1038" s="150"/>
      <c r="BE1038" s="150"/>
      <c r="BF1038" s="150"/>
      <c r="BG1038" s="150"/>
      <c r="BH1038" s="150"/>
    </row>
    <row r="1039" spans="1:60" ht="33.75" outlineLevel="1" x14ac:dyDescent="0.2">
      <c r="A1039" s="176">
        <v>367</v>
      </c>
      <c r="B1039" s="177" t="s">
        <v>1488</v>
      </c>
      <c r="C1039" s="185" t="s">
        <v>1489</v>
      </c>
      <c r="D1039" s="178" t="s">
        <v>298</v>
      </c>
      <c r="E1039" s="179">
        <v>3</v>
      </c>
      <c r="F1039" s="180"/>
      <c r="G1039" s="181">
        <f>ROUND(E1039*F1039,2)</f>
        <v>0</v>
      </c>
      <c r="H1039" s="180"/>
      <c r="I1039" s="181">
        <f>ROUND(E1039*H1039,2)</f>
        <v>0</v>
      </c>
      <c r="J1039" s="180"/>
      <c r="K1039" s="181">
        <f>ROUND(E1039*J1039,2)</f>
        <v>0</v>
      </c>
      <c r="L1039" s="181">
        <v>21</v>
      </c>
      <c r="M1039" s="181">
        <f>G1039*(1+L1039/100)</f>
        <v>0</v>
      </c>
      <c r="N1039" s="181">
        <v>0</v>
      </c>
      <c r="O1039" s="181">
        <f>ROUND(E1039*N1039,2)</f>
        <v>0</v>
      </c>
      <c r="P1039" s="181">
        <v>0</v>
      </c>
      <c r="Q1039" s="181">
        <f>ROUND(E1039*P1039,2)</f>
        <v>0</v>
      </c>
      <c r="R1039" s="181"/>
      <c r="S1039" s="181" t="s">
        <v>217</v>
      </c>
      <c r="T1039" s="182" t="s">
        <v>218</v>
      </c>
      <c r="U1039" s="160">
        <v>0</v>
      </c>
      <c r="V1039" s="160">
        <f>ROUND(E1039*U1039,2)</f>
        <v>0</v>
      </c>
      <c r="W1039" s="160"/>
      <c r="X1039" s="150"/>
      <c r="Y1039" s="150"/>
      <c r="Z1039" s="150"/>
      <c r="AA1039" s="150"/>
      <c r="AB1039" s="150"/>
      <c r="AC1039" s="150"/>
      <c r="AD1039" s="150"/>
      <c r="AE1039" s="150"/>
      <c r="AF1039" s="150"/>
      <c r="AG1039" s="150" t="s">
        <v>1102</v>
      </c>
      <c r="AH1039" s="150"/>
      <c r="AI1039" s="150"/>
      <c r="AJ1039" s="150"/>
      <c r="AK1039" s="150"/>
      <c r="AL1039" s="150"/>
      <c r="AM1039" s="150"/>
      <c r="AN1039" s="150"/>
      <c r="AO1039" s="150"/>
      <c r="AP1039" s="150"/>
      <c r="AQ1039" s="150"/>
      <c r="AR1039" s="150"/>
      <c r="AS1039" s="150"/>
      <c r="AT1039" s="150"/>
      <c r="AU1039" s="150"/>
      <c r="AV1039" s="150"/>
      <c r="AW1039" s="150"/>
      <c r="AX1039" s="150"/>
      <c r="AY1039" s="150"/>
      <c r="AZ1039" s="150"/>
      <c r="BA1039" s="150"/>
      <c r="BB1039" s="150"/>
      <c r="BC1039" s="150"/>
      <c r="BD1039" s="150"/>
      <c r="BE1039" s="150"/>
      <c r="BF1039" s="150"/>
      <c r="BG1039" s="150"/>
      <c r="BH1039" s="150"/>
    </row>
    <row r="1040" spans="1:60" ht="22.5" outlineLevel="1" x14ac:dyDescent="0.2">
      <c r="A1040" s="169">
        <v>368</v>
      </c>
      <c r="B1040" s="170" t="s">
        <v>1490</v>
      </c>
      <c r="C1040" s="186" t="s">
        <v>1491</v>
      </c>
      <c r="D1040" s="171" t="s">
        <v>291</v>
      </c>
      <c r="E1040" s="172">
        <v>59.2</v>
      </c>
      <c r="F1040" s="173"/>
      <c r="G1040" s="174">
        <f>ROUND(E1040*F1040,2)</f>
        <v>0</v>
      </c>
      <c r="H1040" s="173"/>
      <c r="I1040" s="174">
        <f>ROUND(E1040*H1040,2)</f>
        <v>0</v>
      </c>
      <c r="J1040" s="173"/>
      <c r="K1040" s="174">
        <f>ROUND(E1040*J1040,2)</f>
        <v>0</v>
      </c>
      <c r="L1040" s="174">
        <v>21</v>
      </c>
      <c r="M1040" s="174">
        <f>G1040*(1+L1040/100)</f>
        <v>0</v>
      </c>
      <c r="N1040" s="174">
        <v>0</v>
      </c>
      <c r="O1040" s="174">
        <f>ROUND(E1040*N1040,2)</f>
        <v>0</v>
      </c>
      <c r="P1040" s="174">
        <v>0</v>
      </c>
      <c r="Q1040" s="174">
        <f>ROUND(E1040*P1040,2)</f>
        <v>0</v>
      </c>
      <c r="R1040" s="174"/>
      <c r="S1040" s="174" t="s">
        <v>217</v>
      </c>
      <c r="T1040" s="175" t="s">
        <v>218</v>
      </c>
      <c r="U1040" s="160">
        <v>0</v>
      </c>
      <c r="V1040" s="160">
        <f>ROUND(E1040*U1040,2)</f>
        <v>0</v>
      </c>
      <c r="W1040" s="160"/>
      <c r="X1040" s="150"/>
      <c r="Y1040" s="150"/>
      <c r="Z1040" s="150"/>
      <c r="AA1040" s="150"/>
      <c r="AB1040" s="150"/>
      <c r="AC1040" s="150"/>
      <c r="AD1040" s="150"/>
      <c r="AE1040" s="150"/>
      <c r="AF1040" s="150"/>
      <c r="AG1040" s="150" t="s">
        <v>1102</v>
      </c>
      <c r="AH1040" s="150"/>
      <c r="AI1040" s="150"/>
      <c r="AJ1040" s="150"/>
      <c r="AK1040" s="150"/>
      <c r="AL1040" s="150"/>
      <c r="AM1040" s="150"/>
      <c r="AN1040" s="150"/>
      <c r="AO1040" s="150"/>
      <c r="AP1040" s="150"/>
      <c r="AQ1040" s="150"/>
      <c r="AR1040" s="150"/>
      <c r="AS1040" s="150"/>
      <c r="AT1040" s="150"/>
      <c r="AU1040" s="150"/>
      <c r="AV1040" s="150"/>
      <c r="AW1040" s="150"/>
      <c r="AX1040" s="150"/>
      <c r="AY1040" s="150"/>
      <c r="AZ1040" s="150"/>
      <c r="BA1040" s="150"/>
      <c r="BB1040" s="150"/>
      <c r="BC1040" s="150"/>
      <c r="BD1040" s="150"/>
      <c r="BE1040" s="150"/>
      <c r="BF1040" s="150"/>
      <c r="BG1040" s="150"/>
      <c r="BH1040" s="150"/>
    </row>
    <row r="1041" spans="1:60" outlineLevel="1" x14ac:dyDescent="0.2">
      <c r="A1041" s="157"/>
      <c r="B1041" s="158"/>
      <c r="C1041" s="201" t="s">
        <v>1492</v>
      </c>
      <c r="D1041" s="190"/>
      <c r="E1041" s="191">
        <v>59.2</v>
      </c>
      <c r="F1041" s="160"/>
      <c r="G1041" s="160"/>
      <c r="H1041" s="160"/>
      <c r="I1041" s="160"/>
      <c r="J1041" s="160"/>
      <c r="K1041" s="160"/>
      <c r="L1041" s="160"/>
      <c r="M1041" s="160"/>
      <c r="N1041" s="160"/>
      <c r="O1041" s="160"/>
      <c r="P1041" s="160"/>
      <c r="Q1041" s="160"/>
      <c r="R1041" s="160"/>
      <c r="S1041" s="160"/>
      <c r="T1041" s="160"/>
      <c r="U1041" s="160"/>
      <c r="V1041" s="160"/>
      <c r="W1041" s="160"/>
      <c r="X1041" s="150"/>
      <c r="Y1041" s="150"/>
      <c r="Z1041" s="150"/>
      <c r="AA1041" s="150"/>
      <c r="AB1041" s="150"/>
      <c r="AC1041" s="150"/>
      <c r="AD1041" s="150"/>
      <c r="AE1041" s="150"/>
      <c r="AF1041" s="150"/>
      <c r="AG1041" s="150" t="s">
        <v>264</v>
      </c>
      <c r="AH1041" s="150">
        <v>0</v>
      </c>
      <c r="AI1041" s="150"/>
      <c r="AJ1041" s="150"/>
      <c r="AK1041" s="150"/>
      <c r="AL1041" s="150"/>
      <c r="AM1041" s="150"/>
      <c r="AN1041" s="150"/>
      <c r="AO1041" s="150"/>
      <c r="AP1041" s="150"/>
      <c r="AQ1041" s="150"/>
      <c r="AR1041" s="150"/>
      <c r="AS1041" s="150"/>
      <c r="AT1041" s="150"/>
      <c r="AU1041" s="150"/>
      <c r="AV1041" s="150"/>
      <c r="AW1041" s="150"/>
      <c r="AX1041" s="150"/>
      <c r="AY1041" s="150"/>
      <c r="AZ1041" s="150"/>
      <c r="BA1041" s="150"/>
      <c r="BB1041" s="150"/>
      <c r="BC1041" s="150"/>
      <c r="BD1041" s="150"/>
      <c r="BE1041" s="150"/>
      <c r="BF1041" s="150"/>
      <c r="BG1041" s="150"/>
      <c r="BH1041" s="150"/>
    </row>
    <row r="1042" spans="1:60" ht="22.5" outlineLevel="1" x14ac:dyDescent="0.2">
      <c r="A1042" s="169">
        <v>369</v>
      </c>
      <c r="B1042" s="170" t="s">
        <v>1493</v>
      </c>
      <c r="C1042" s="186" t="s">
        <v>1494</v>
      </c>
      <c r="D1042" s="171" t="s">
        <v>285</v>
      </c>
      <c r="E1042" s="172">
        <v>562.4</v>
      </c>
      <c r="F1042" s="173"/>
      <c r="G1042" s="174">
        <f>ROUND(E1042*F1042,2)</f>
        <v>0</v>
      </c>
      <c r="H1042" s="173"/>
      <c r="I1042" s="174">
        <f>ROUND(E1042*H1042,2)</f>
        <v>0</v>
      </c>
      <c r="J1042" s="173"/>
      <c r="K1042" s="174">
        <f>ROUND(E1042*J1042,2)</f>
        <v>0</v>
      </c>
      <c r="L1042" s="174">
        <v>21</v>
      </c>
      <c r="M1042" s="174">
        <f>G1042*(1+L1042/100)</f>
        <v>0</v>
      </c>
      <c r="N1042" s="174">
        <v>0</v>
      </c>
      <c r="O1042" s="174">
        <f>ROUND(E1042*N1042,2)</f>
        <v>0</v>
      </c>
      <c r="P1042" s="174">
        <v>0</v>
      </c>
      <c r="Q1042" s="174">
        <f>ROUND(E1042*P1042,2)</f>
        <v>0</v>
      </c>
      <c r="R1042" s="174"/>
      <c r="S1042" s="174" t="s">
        <v>217</v>
      </c>
      <c r="T1042" s="175" t="s">
        <v>218</v>
      </c>
      <c r="U1042" s="160">
        <v>0</v>
      </c>
      <c r="V1042" s="160">
        <f>ROUND(E1042*U1042,2)</f>
        <v>0</v>
      </c>
      <c r="W1042" s="160"/>
      <c r="X1042" s="150"/>
      <c r="Y1042" s="150"/>
      <c r="Z1042" s="150"/>
      <c r="AA1042" s="150"/>
      <c r="AB1042" s="150"/>
      <c r="AC1042" s="150"/>
      <c r="AD1042" s="150"/>
      <c r="AE1042" s="150"/>
      <c r="AF1042" s="150"/>
      <c r="AG1042" s="150" t="s">
        <v>1102</v>
      </c>
      <c r="AH1042" s="150"/>
      <c r="AI1042" s="150"/>
      <c r="AJ1042" s="150"/>
      <c r="AK1042" s="150"/>
      <c r="AL1042" s="150"/>
      <c r="AM1042" s="150"/>
      <c r="AN1042" s="150"/>
      <c r="AO1042" s="150"/>
      <c r="AP1042" s="150"/>
      <c r="AQ1042" s="150"/>
      <c r="AR1042" s="150"/>
      <c r="AS1042" s="150"/>
      <c r="AT1042" s="150"/>
      <c r="AU1042" s="150"/>
      <c r="AV1042" s="150"/>
      <c r="AW1042" s="150"/>
      <c r="AX1042" s="150"/>
      <c r="AY1042" s="150"/>
      <c r="AZ1042" s="150"/>
      <c r="BA1042" s="150"/>
      <c r="BB1042" s="150"/>
      <c r="BC1042" s="150"/>
      <c r="BD1042" s="150"/>
      <c r="BE1042" s="150"/>
      <c r="BF1042" s="150"/>
      <c r="BG1042" s="150"/>
      <c r="BH1042" s="150"/>
    </row>
    <row r="1043" spans="1:60" outlineLevel="1" x14ac:dyDescent="0.2">
      <c r="A1043" s="157"/>
      <c r="B1043" s="158"/>
      <c r="C1043" s="201" t="s">
        <v>1383</v>
      </c>
      <c r="D1043" s="190"/>
      <c r="E1043" s="191">
        <v>562.4</v>
      </c>
      <c r="F1043" s="160"/>
      <c r="G1043" s="160"/>
      <c r="H1043" s="160"/>
      <c r="I1043" s="160"/>
      <c r="J1043" s="160"/>
      <c r="K1043" s="160"/>
      <c r="L1043" s="160"/>
      <c r="M1043" s="160"/>
      <c r="N1043" s="160"/>
      <c r="O1043" s="160"/>
      <c r="P1043" s="160"/>
      <c r="Q1043" s="160"/>
      <c r="R1043" s="160"/>
      <c r="S1043" s="160"/>
      <c r="T1043" s="160"/>
      <c r="U1043" s="160"/>
      <c r="V1043" s="160"/>
      <c r="W1043" s="160"/>
      <c r="X1043" s="150"/>
      <c r="Y1043" s="150"/>
      <c r="Z1043" s="150"/>
      <c r="AA1043" s="150"/>
      <c r="AB1043" s="150"/>
      <c r="AC1043" s="150"/>
      <c r="AD1043" s="150"/>
      <c r="AE1043" s="150"/>
      <c r="AF1043" s="150"/>
      <c r="AG1043" s="150" t="s">
        <v>264</v>
      </c>
      <c r="AH1043" s="150">
        <v>0</v>
      </c>
      <c r="AI1043" s="150"/>
      <c r="AJ1043" s="150"/>
      <c r="AK1043" s="150"/>
      <c r="AL1043" s="150"/>
      <c r="AM1043" s="150"/>
      <c r="AN1043" s="150"/>
      <c r="AO1043" s="150"/>
      <c r="AP1043" s="150"/>
      <c r="AQ1043" s="150"/>
      <c r="AR1043" s="150"/>
      <c r="AS1043" s="150"/>
      <c r="AT1043" s="150"/>
      <c r="AU1043" s="150"/>
      <c r="AV1043" s="150"/>
      <c r="AW1043" s="150"/>
      <c r="AX1043" s="150"/>
      <c r="AY1043" s="150"/>
      <c r="AZ1043" s="150"/>
      <c r="BA1043" s="150"/>
      <c r="BB1043" s="150"/>
      <c r="BC1043" s="150"/>
      <c r="BD1043" s="150"/>
      <c r="BE1043" s="150"/>
      <c r="BF1043" s="150"/>
      <c r="BG1043" s="150"/>
      <c r="BH1043" s="150"/>
    </row>
    <row r="1044" spans="1:60" outlineLevel="1" x14ac:dyDescent="0.2">
      <c r="A1044" s="169">
        <v>370</v>
      </c>
      <c r="B1044" s="170" t="s">
        <v>1495</v>
      </c>
      <c r="C1044" s="186" t="s">
        <v>1496</v>
      </c>
      <c r="D1044" s="171" t="s">
        <v>285</v>
      </c>
      <c r="E1044" s="172">
        <v>517.44000000000005</v>
      </c>
      <c r="F1044" s="173"/>
      <c r="G1044" s="174">
        <f>ROUND(E1044*F1044,2)</f>
        <v>0</v>
      </c>
      <c r="H1044" s="173"/>
      <c r="I1044" s="174">
        <f>ROUND(E1044*H1044,2)</f>
        <v>0</v>
      </c>
      <c r="J1044" s="173"/>
      <c r="K1044" s="174">
        <f>ROUND(E1044*J1044,2)</f>
        <v>0</v>
      </c>
      <c r="L1044" s="174">
        <v>21</v>
      </c>
      <c r="M1044" s="174">
        <f>G1044*(1+L1044/100)</f>
        <v>0</v>
      </c>
      <c r="N1044" s="174">
        <v>0</v>
      </c>
      <c r="O1044" s="174">
        <f>ROUND(E1044*N1044,2)</f>
        <v>0</v>
      </c>
      <c r="P1044" s="174">
        <v>0</v>
      </c>
      <c r="Q1044" s="174">
        <f>ROUND(E1044*P1044,2)</f>
        <v>0</v>
      </c>
      <c r="R1044" s="174"/>
      <c r="S1044" s="174" t="s">
        <v>240</v>
      </c>
      <c r="T1044" s="175" t="s">
        <v>218</v>
      </c>
      <c r="U1044" s="160">
        <v>0</v>
      </c>
      <c r="V1044" s="160">
        <f>ROUND(E1044*U1044,2)</f>
        <v>0</v>
      </c>
      <c r="W1044" s="160"/>
      <c r="X1044" s="150"/>
      <c r="Y1044" s="150"/>
      <c r="Z1044" s="150"/>
      <c r="AA1044" s="150"/>
      <c r="AB1044" s="150"/>
      <c r="AC1044" s="150"/>
      <c r="AD1044" s="150"/>
      <c r="AE1044" s="150"/>
      <c r="AF1044" s="150"/>
      <c r="AG1044" s="150" t="s">
        <v>279</v>
      </c>
      <c r="AH1044" s="150"/>
      <c r="AI1044" s="150"/>
      <c r="AJ1044" s="150"/>
      <c r="AK1044" s="150"/>
      <c r="AL1044" s="150"/>
      <c r="AM1044" s="150"/>
      <c r="AN1044" s="150"/>
      <c r="AO1044" s="150"/>
      <c r="AP1044" s="150"/>
      <c r="AQ1044" s="150"/>
      <c r="AR1044" s="150"/>
      <c r="AS1044" s="150"/>
      <c r="AT1044" s="150"/>
      <c r="AU1044" s="150"/>
      <c r="AV1044" s="150"/>
      <c r="AW1044" s="150"/>
      <c r="AX1044" s="150"/>
      <c r="AY1044" s="150"/>
      <c r="AZ1044" s="150"/>
      <c r="BA1044" s="150"/>
      <c r="BB1044" s="150"/>
      <c r="BC1044" s="150"/>
      <c r="BD1044" s="150"/>
      <c r="BE1044" s="150"/>
      <c r="BF1044" s="150"/>
      <c r="BG1044" s="150"/>
      <c r="BH1044" s="150"/>
    </row>
    <row r="1045" spans="1:60" outlineLevel="1" x14ac:dyDescent="0.2">
      <c r="A1045" s="157"/>
      <c r="B1045" s="158"/>
      <c r="C1045" s="201" t="s">
        <v>1497</v>
      </c>
      <c r="D1045" s="190"/>
      <c r="E1045" s="191">
        <v>517.44000000000005</v>
      </c>
      <c r="F1045" s="160"/>
      <c r="G1045" s="160"/>
      <c r="H1045" s="160"/>
      <c r="I1045" s="160"/>
      <c r="J1045" s="160"/>
      <c r="K1045" s="160"/>
      <c r="L1045" s="160"/>
      <c r="M1045" s="160"/>
      <c r="N1045" s="160"/>
      <c r="O1045" s="160"/>
      <c r="P1045" s="160"/>
      <c r="Q1045" s="160"/>
      <c r="R1045" s="160"/>
      <c r="S1045" s="160"/>
      <c r="T1045" s="160"/>
      <c r="U1045" s="160"/>
      <c r="V1045" s="160"/>
      <c r="W1045" s="160"/>
      <c r="X1045" s="150"/>
      <c r="Y1045" s="150"/>
      <c r="Z1045" s="150"/>
      <c r="AA1045" s="150"/>
      <c r="AB1045" s="150"/>
      <c r="AC1045" s="150"/>
      <c r="AD1045" s="150"/>
      <c r="AE1045" s="150"/>
      <c r="AF1045" s="150"/>
      <c r="AG1045" s="150" t="s">
        <v>264</v>
      </c>
      <c r="AH1045" s="150">
        <v>0</v>
      </c>
      <c r="AI1045" s="150"/>
      <c r="AJ1045" s="150"/>
      <c r="AK1045" s="150"/>
      <c r="AL1045" s="150"/>
      <c r="AM1045" s="150"/>
      <c r="AN1045" s="150"/>
      <c r="AO1045" s="150"/>
      <c r="AP1045" s="150"/>
      <c r="AQ1045" s="150"/>
      <c r="AR1045" s="150"/>
      <c r="AS1045" s="150"/>
      <c r="AT1045" s="150"/>
      <c r="AU1045" s="150"/>
      <c r="AV1045" s="150"/>
      <c r="AW1045" s="150"/>
      <c r="AX1045" s="150"/>
      <c r="AY1045" s="150"/>
      <c r="AZ1045" s="150"/>
      <c r="BA1045" s="150"/>
      <c r="BB1045" s="150"/>
      <c r="BC1045" s="150"/>
      <c r="BD1045" s="150"/>
      <c r="BE1045" s="150"/>
      <c r="BF1045" s="150"/>
      <c r="BG1045" s="150"/>
      <c r="BH1045" s="150"/>
    </row>
    <row r="1046" spans="1:60" ht="22.5" outlineLevel="1" x14ac:dyDescent="0.2">
      <c r="A1046" s="157">
        <v>371</v>
      </c>
      <c r="B1046" s="158" t="s">
        <v>1498</v>
      </c>
      <c r="C1046" s="206" t="s">
        <v>1499</v>
      </c>
      <c r="D1046" s="159" t="s">
        <v>0</v>
      </c>
      <c r="E1046" s="200"/>
      <c r="F1046" s="161"/>
      <c r="G1046" s="160">
        <f>ROUND(E1046*F1046,2)</f>
        <v>0</v>
      </c>
      <c r="H1046" s="161"/>
      <c r="I1046" s="160">
        <f>ROUND(E1046*H1046,2)</f>
        <v>0</v>
      </c>
      <c r="J1046" s="161"/>
      <c r="K1046" s="160">
        <f>ROUND(E1046*J1046,2)</f>
        <v>0</v>
      </c>
      <c r="L1046" s="160">
        <v>21</v>
      </c>
      <c r="M1046" s="160">
        <f>G1046*(1+L1046/100)</f>
        <v>0</v>
      </c>
      <c r="N1046" s="160">
        <v>0</v>
      </c>
      <c r="O1046" s="160">
        <f>ROUND(E1046*N1046,2)</f>
        <v>0</v>
      </c>
      <c r="P1046" s="160">
        <v>0</v>
      </c>
      <c r="Q1046" s="160">
        <f>ROUND(E1046*P1046,2)</f>
        <v>0</v>
      </c>
      <c r="R1046" s="160"/>
      <c r="S1046" s="160" t="s">
        <v>217</v>
      </c>
      <c r="T1046" s="160" t="s">
        <v>292</v>
      </c>
      <c r="U1046" s="160">
        <v>2.3E-2</v>
      </c>
      <c r="V1046" s="160">
        <f>ROUND(E1046*U1046,2)</f>
        <v>0</v>
      </c>
      <c r="W1046" s="160"/>
      <c r="X1046" s="150"/>
      <c r="Y1046" s="150"/>
      <c r="Z1046" s="150"/>
      <c r="AA1046" s="150"/>
      <c r="AB1046" s="150"/>
      <c r="AC1046" s="150"/>
      <c r="AD1046" s="150"/>
      <c r="AE1046" s="150"/>
      <c r="AF1046" s="150"/>
      <c r="AG1046" s="150" t="s">
        <v>1161</v>
      </c>
      <c r="AH1046" s="150"/>
      <c r="AI1046" s="150"/>
      <c r="AJ1046" s="150"/>
      <c r="AK1046" s="150"/>
      <c r="AL1046" s="150"/>
      <c r="AM1046" s="150"/>
      <c r="AN1046" s="150"/>
      <c r="AO1046" s="150"/>
      <c r="AP1046" s="150"/>
      <c r="AQ1046" s="150"/>
      <c r="AR1046" s="150"/>
      <c r="AS1046" s="150"/>
      <c r="AT1046" s="150"/>
      <c r="AU1046" s="150"/>
      <c r="AV1046" s="150"/>
      <c r="AW1046" s="150"/>
      <c r="AX1046" s="150"/>
      <c r="AY1046" s="150"/>
      <c r="AZ1046" s="150"/>
      <c r="BA1046" s="150"/>
      <c r="BB1046" s="150"/>
      <c r="BC1046" s="150"/>
      <c r="BD1046" s="150"/>
      <c r="BE1046" s="150"/>
      <c r="BF1046" s="150"/>
      <c r="BG1046" s="150"/>
      <c r="BH1046" s="150"/>
    </row>
    <row r="1047" spans="1:60" x14ac:dyDescent="0.2">
      <c r="A1047" s="163" t="s">
        <v>211</v>
      </c>
      <c r="B1047" s="164" t="s">
        <v>145</v>
      </c>
      <c r="C1047" s="184" t="s">
        <v>146</v>
      </c>
      <c r="D1047" s="165"/>
      <c r="E1047" s="166"/>
      <c r="F1047" s="167"/>
      <c r="G1047" s="167">
        <f>SUMIF(AG1048:AG1055,"&lt;&gt;NOR",G1048:G1055)</f>
        <v>0</v>
      </c>
      <c r="H1047" s="167"/>
      <c r="I1047" s="167">
        <f>SUM(I1048:I1055)</f>
        <v>0</v>
      </c>
      <c r="J1047" s="167"/>
      <c r="K1047" s="167">
        <f>SUM(K1048:K1055)</f>
        <v>0</v>
      </c>
      <c r="L1047" s="167"/>
      <c r="M1047" s="167">
        <f>SUM(M1048:M1055)</f>
        <v>0</v>
      </c>
      <c r="N1047" s="167"/>
      <c r="O1047" s="167">
        <f>SUM(O1048:O1055)</f>
        <v>0</v>
      </c>
      <c r="P1047" s="167"/>
      <c r="Q1047" s="167">
        <f>SUM(Q1048:Q1055)</f>
        <v>0</v>
      </c>
      <c r="R1047" s="167"/>
      <c r="S1047" s="167"/>
      <c r="T1047" s="168"/>
      <c r="U1047" s="162"/>
      <c r="V1047" s="162">
        <f>SUM(V1048:V1055)</f>
        <v>0</v>
      </c>
      <c r="W1047" s="162"/>
      <c r="AG1047" t="s">
        <v>212</v>
      </c>
    </row>
    <row r="1048" spans="1:60" ht="22.5" outlineLevel="1" x14ac:dyDescent="0.2">
      <c r="A1048" s="169">
        <v>372</v>
      </c>
      <c r="B1048" s="170" t="s">
        <v>1500</v>
      </c>
      <c r="C1048" s="186" t="s">
        <v>1501</v>
      </c>
      <c r="D1048" s="171" t="s">
        <v>285</v>
      </c>
      <c r="E1048" s="172">
        <v>1181.3</v>
      </c>
      <c r="F1048" s="173"/>
      <c r="G1048" s="174">
        <f>ROUND(E1048*F1048,2)</f>
        <v>0</v>
      </c>
      <c r="H1048" s="173"/>
      <c r="I1048" s="174">
        <f>ROUND(E1048*H1048,2)</f>
        <v>0</v>
      </c>
      <c r="J1048" s="173"/>
      <c r="K1048" s="174">
        <f>ROUND(E1048*J1048,2)</f>
        <v>0</v>
      </c>
      <c r="L1048" s="174">
        <v>21</v>
      </c>
      <c r="M1048" s="174">
        <f>G1048*(1+L1048/100)</f>
        <v>0</v>
      </c>
      <c r="N1048" s="174">
        <v>0</v>
      </c>
      <c r="O1048" s="174">
        <f>ROUND(E1048*N1048,2)</f>
        <v>0</v>
      </c>
      <c r="P1048" s="174">
        <v>0</v>
      </c>
      <c r="Q1048" s="174">
        <f>ROUND(E1048*P1048,2)</f>
        <v>0</v>
      </c>
      <c r="R1048" s="174"/>
      <c r="S1048" s="174" t="s">
        <v>217</v>
      </c>
      <c r="T1048" s="175" t="s">
        <v>218</v>
      </c>
      <c r="U1048" s="160">
        <v>0</v>
      </c>
      <c r="V1048" s="160">
        <f>ROUND(E1048*U1048,2)</f>
        <v>0</v>
      </c>
      <c r="W1048" s="160"/>
      <c r="X1048" s="150"/>
      <c r="Y1048" s="150"/>
      <c r="Z1048" s="150"/>
      <c r="AA1048" s="150"/>
      <c r="AB1048" s="150"/>
      <c r="AC1048" s="150"/>
      <c r="AD1048" s="150"/>
      <c r="AE1048" s="150"/>
      <c r="AF1048" s="150"/>
      <c r="AG1048" s="150" t="s">
        <v>1102</v>
      </c>
      <c r="AH1048" s="150"/>
      <c r="AI1048" s="150"/>
      <c r="AJ1048" s="150"/>
      <c r="AK1048" s="150"/>
      <c r="AL1048" s="150"/>
      <c r="AM1048" s="150"/>
      <c r="AN1048" s="150"/>
      <c r="AO1048" s="150"/>
      <c r="AP1048" s="150"/>
      <c r="AQ1048" s="150"/>
      <c r="AR1048" s="150"/>
      <c r="AS1048" s="150"/>
      <c r="AT1048" s="150"/>
      <c r="AU1048" s="150"/>
      <c r="AV1048" s="150"/>
      <c r="AW1048" s="150"/>
      <c r="AX1048" s="150"/>
      <c r="AY1048" s="150"/>
      <c r="AZ1048" s="150"/>
      <c r="BA1048" s="150"/>
      <c r="BB1048" s="150"/>
      <c r="BC1048" s="150"/>
      <c r="BD1048" s="150"/>
      <c r="BE1048" s="150"/>
      <c r="BF1048" s="150"/>
      <c r="BG1048" s="150"/>
      <c r="BH1048" s="150"/>
    </row>
    <row r="1049" spans="1:60" outlineLevel="1" x14ac:dyDescent="0.2">
      <c r="A1049" s="157"/>
      <c r="B1049" s="158"/>
      <c r="C1049" s="201" t="s">
        <v>1502</v>
      </c>
      <c r="D1049" s="190"/>
      <c r="E1049" s="191">
        <v>323.3</v>
      </c>
      <c r="F1049" s="160"/>
      <c r="G1049" s="160"/>
      <c r="H1049" s="160"/>
      <c r="I1049" s="160"/>
      <c r="J1049" s="160"/>
      <c r="K1049" s="160"/>
      <c r="L1049" s="160"/>
      <c r="M1049" s="160"/>
      <c r="N1049" s="160"/>
      <c r="O1049" s="160"/>
      <c r="P1049" s="160"/>
      <c r="Q1049" s="160"/>
      <c r="R1049" s="160"/>
      <c r="S1049" s="160"/>
      <c r="T1049" s="160"/>
      <c r="U1049" s="160"/>
      <c r="V1049" s="160"/>
      <c r="W1049" s="160"/>
      <c r="X1049" s="150"/>
      <c r="Y1049" s="150"/>
      <c r="Z1049" s="150"/>
      <c r="AA1049" s="150"/>
      <c r="AB1049" s="150"/>
      <c r="AC1049" s="150"/>
      <c r="AD1049" s="150"/>
      <c r="AE1049" s="150"/>
      <c r="AF1049" s="150"/>
      <c r="AG1049" s="150" t="s">
        <v>264</v>
      </c>
      <c r="AH1049" s="150">
        <v>0</v>
      </c>
      <c r="AI1049" s="150"/>
      <c r="AJ1049" s="150"/>
      <c r="AK1049" s="150"/>
      <c r="AL1049" s="150"/>
      <c r="AM1049" s="150"/>
      <c r="AN1049" s="150"/>
      <c r="AO1049" s="150"/>
      <c r="AP1049" s="150"/>
      <c r="AQ1049" s="150"/>
      <c r="AR1049" s="150"/>
      <c r="AS1049" s="150"/>
      <c r="AT1049" s="150"/>
      <c r="AU1049" s="150"/>
      <c r="AV1049" s="150"/>
      <c r="AW1049" s="150"/>
      <c r="AX1049" s="150"/>
      <c r="AY1049" s="150"/>
      <c r="AZ1049" s="150"/>
      <c r="BA1049" s="150"/>
      <c r="BB1049" s="150"/>
      <c r="BC1049" s="150"/>
      <c r="BD1049" s="150"/>
      <c r="BE1049" s="150"/>
      <c r="BF1049" s="150"/>
      <c r="BG1049" s="150"/>
      <c r="BH1049" s="150"/>
    </row>
    <row r="1050" spans="1:60" outlineLevel="1" x14ac:dyDescent="0.2">
      <c r="A1050" s="157"/>
      <c r="B1050" s="158"/>
      <c r="C1050" s="201" t="s">
        <v>1503</v>
      </c>
      <c r="D1050" s="190"/>
      <c r="E1050" s="191">
        <v>646.6</v>
      </c>
      <c r="F1050" s="160"/>
      <c r="G1050" s="160"/>
      <c r="H1050" s="160"/>
      <c r="I1050" s="160"/>
      <c r="J1050" s="160"/>
      <c r="K1050" s="160"/>
      <c r="L1050" s="160"/>
      <c r="M1050" s="160"/>
      <c r="N1050" s="160"/>
      <c r="O1050" s="160"/>
      <c r="P1050" s="160"/>
      <c r="Q1050" s="160"/>
      <c r="R1050" s="160"/>
      <c r="S1050" s="160"/>
      <c r="T1050" s="160"/>
      <c r="U1050" s="160"/>
      <c r="V1050" s="160"/>
      <c r="W1050" s="160"/>
      <c r="X1050" s="150"/>
      <c r="Y1050" s="150"/>
      <c r="Z1050" s="150"/>
      <c r="AA1050" s="150"/>
      <c r="AB1050" s="150"/>
      <c r="AC1050" s="150"/>
      <c r="AD1050" s="150"/>
      <c r="AE1050" s="150"/>
      <c r="AF1050" s="150"/>
      <c r="AG1050" s="150" t="s">
        <v>264</v>
      </c>
      <c r="AH1050" s="150">
        <v>0</v>
      </c>
      <c r="AI1050" s="150"/>
      <c r="AJ1050" s="150"/>
      <c r="AK1050" s="150"/>
      <c r="AL1050" s="150"/>
      <c r="AM1050" s="150"/>
      <c r="AN1050" s="150"/>
      <c r="AO1050" s="150"/>
      <c r="AP1050" s="150"/>
      <c r="AQ1050" s="150"/>
      <c r="AR1050" s="150"/>
      <c r="AS1050" s="150"/>
      <c r="AT1050" s="150"/>
      <c r="AU1050" s="150"/>
      <c r="AV1050" s="150"/>
      <c r="AW1050" s="150"/>
      <c r="AX1050" s="150"/>
      <c r="AY1050" s="150"/>
      <c r="AZ1050" s="150"/>
      <c r="BA1050" s="150"/>
      <c r="BB1050" s="150"/>
      <c r="BC1050" s="150"/>
      <c r="BD1050" s="150"/>
      <c r="BE1050" s="150"/>
      <c r="BF1050" s="150"/>
      <c r="BG1050" s="150"/>
      <c r="BH1050" s="150"/>
    </row>
    <row r="1051" spans="1:60" outlineLevel="1" x14ac:dyDescent="0.2">
      <c r="A1051" s="157"/>
      <c r="B1051" s="158"/>
      <c r="C1051" s="201" t="s">
        <v>1504</v>
      </c>
      <c r="D1051" s="190"/>
      <c r="E1051" s="191">
        <v>211.4</v>
      </c>
      <c r="F1051" s="160"/>
      <c r="G1051" s="160"/>
      <c r="H1051" s="160"/>
      <c r="I1051" s="160"/>
      <c r="J1051" s="160"/>
      <c r="K1051" s="160"/>
      <c r="L1051" s="160"/>
      <c r="M1051" s="160"/>
      <c r="N1051" s="160"/>
      <c r="O1051" s="160"/>
      <c r="P1051" s="160"/>
      <c r="Q1051" s="160"/>
      <c r="R1051" s="160"/>
      <c r="S1051" s="160"/>
      <c r="T1051" s="160"/>
      <c r="U1051" s="160"/>
      <c r="V1051" s="160"/>
      <c r="W1051" s="160"/>
      <c r="X1051" s="150"/>
      <c r="Y1051" s="150"/>
      <c r="Z1051" s="150"/>
      <c r="AA1051" s="150"/>
      <c r="AB1051" s="150"/>
      <c r="AC1051" s="150"/>
      <c r="AD1051" s="150"/>
      <c r="AE1051" s="150"/>
      <c r="AF1051" s="150"/>
      <c r="AG1051" s="150" t="s">
        <v>264</v>
      </c>
      <c r="AH1051" s="150">
        <v>0</v>
      </c>
      <c r="AI1051" s="150"/>
      <c r="AJ1051" s="150"/>
      <c r="AK1051" s="150"/>
      <c r="AL1051" s="150"/>
      <c r="AM1051" s="150"/>
      <c r="AN1051" s="150"/>
      <c r="AO1051" s="150"/>
      <c r="AP1051" s="150"/>
      <c r="AQ1051" s="150"/>
      <c r="AR1051" s="150"/>
      <c r="AS1051" s="150"/>
      <c r="AT1051" s="150"/>
      <c r="AU1051" s="150"/>
      <c r="AV1051" s="150"/>
      <c r="AW1051" s="150"/>
      <c r="AX1051" s="150"/>
      <c r="AY1051" s="150"/>
      <c r="AZ1051" s="150"/>
      <c r="BA1051" s="150"/>
      <c r="BB1051" s="150"/>
      <c r="BC1051" s="150"/>
      <c r="BD1051" s="150"/>
      <c r="BE1051" s="150"/>
      <c r="BF1051" s="150"/>
      <c r="BG1051" s="150"/>
      <c r="BH1051" s="150"/>
    </row>
    <row r="1052" spans="1:60" ht="22.5" outlineLevel="1" x14ac:dyDescent="0.2">
      <c r="A1052" s="169">
        <v>373</v>
      </c>
      <c r="B1052" s="170" t="s">
        <v>1505</v>
      </c>
      <c r="C1052" s="186" t="s">
        <v>1506</v>
      </c>
      <c r="D1052" s="171" t="s">
        <v>285</v>
      </c>
      <c r="E1052" s="172">
        <v>930.6</v>
      </c>
      <c r="F1052" s="173"/>
      <c r="G1052" s="174">
        <f>ROUND(E1052*F1052,2)</f>
        <v>0</v>
      </c>
      <c r="H1052" s="173"/>
      <c r="I1052" s="174">
        <f>ROUND(E1052*H1052,2)</f>
        <v>0</v>
      </c>
      <c r="J1052" s="173"/>
      <c r="K1052" s="174">
        <f>ROUND(E1052*J1052,2)</f>
        <v>0</v>
      </c>
      <c r="L1052" s="174">
        <v>21</v>
      </c>
      <c r="M1052" s="174">
        <f>G1052*(1+L1052/100)</f>
        <v>0</v>
      </c>
      <c r="N1052" s="174">
        <v>0</v>
      </c>
      <c r="O1052" s="174">
        <f>ROUND(E1052*N1052,2)</f>
        <v>0</v>
      </c>
      <c r="P1052" s="174">
        <v>0</v>
      </c>
      <c r="Q1052" s="174">
        <f>ROUND(E1052*P1052,2)</f>
        <v>0</v>
      </c>
      <c r="R1052" s="174"/>
      <c r="S1052" s="174" t="s">
        <v>240</v>
      </c>
      <c r="T1052" s="175" t="s">
        <v>218</v>
      </c>
      <c r="U1052" s="160">
        <v>0</v>
      </c>
      <c r="V1052" s="160">
        <f>ROUND(E1052*U1052,2)</f>
        <v>0</v>
      </c>
      <c r="W1052" s="160"/>
      <c r="X1052" s="150"/>
      <c r="Y1052" s="150"/>
      <c r="Z1052" s="150"/>
      <c r="AA1052" s="150"/>
      <c r="AB1052" s="150"/>
      <c r="AC1052" s="150"/>
      <c r="AD1052" s="150"/>
      <c r="AE1052" s="150"/>
      <c r="AF1052" s="150"/>
      <c r="AG1052" s="150" t="s">
        <v>279</v>
      </c>
      <c r="AH1052" s="150"/>
      <c r="AI1052" s="150"/>
      <c r="AJ1052" s="150"/>
      <c r="AK1052" s="150"/>
      <c r="AL1052" s="150"/>
      <c r="AM1052" s="150"/>
      <c r="AN1052" s="150"/>
      <c r="AO1052" s="150"/>
      <c r="AP1052" s="150"/>
      <c r="AQ1052" s="150"/>
      <c r="AR1052" s="150"/>
      <c r="AS1052" s="150"/>
      <c r="AT1052" s="150"/>
      <c r="AU1052" s="150"/>
      <c r="AV1052" s="150"/>
      <c r="AW1052" s="150"/>
      <c r="AX1052" s="150"/>
      <c r="AY1052" s="150"/>
      <c r="AZ1052" s="150"/>
      <c r="BA1052" s="150"/>
      <c r="BB1052" s="150"/>
      <c r="BC1052" s="150"/>
      <c r="BD1052" s="150"/>
      <c r="BE1052" s="150"/>
      <c r="BF1052" s="150"/>
      <c r="BG1052" s="150"/>
      <c r="BH1052" s="150"/>
    </row>
    <row r="1053" spans="1:60" outlineLevel="1" x14ac:dyDescent="0.2">
      <c r="A1053" s="157"/>
      <c r="B1053" s="158"/>
      <c r="C1053" s="201" t="s">
        <v>1503</v>
      </c>
      <c r="D1053" s="190"/>
      <c r="E1053" s="191">
        <v>646.6</v>
      </c>
      <c r="F1053" s="160"/>
      <c r="G1053" s="160"/>
      <c r="H1053" s="160"/>
      <c r="I1053" s="160"/>
      <c r="J1053" s="160"/>
      <c r="K1053" s="160"/>
      <c r="L1053" s="160"/>
      <c r="M1053" s="160"/>
      <c r="N1053" s="160"/>
      <c r="O1053" s="160"/>
      <c r="P1053" s="160"/>
      <c r="Q1053" s="160"/>
      <c r="R1053" s="160"/>
      <c r="S1053" s="160"/>
      <c r="T1053" s="160"/>
      <c r="U1053" s="160"/>
      <c r="V1053" s="160"/>
      <c r="W1053" s="160"/>
      <c r="X1053" s="150"/>
      <c r="Y1053" s="150"/>
      <c r="Z1053" s="150"/>
      <c r="AA1053" s="150"/>
      <c r="AB1053" s="150"/>
      <c r="AC1053" s="150"/>
      <c r="AD1053" s="150"/>
      <c r="AE1053" s="150"/>
      <c r="AF1053" s="150"/>
      <c r="AG1053" s="150" t="s">
        <v>264</v>
      </c>
      <c r="AH1053" s="150">
        <v>0</v>
      </c>
      <c r="AI1053" s="150"/>
      <c r="AJ1053" s="150"/>
      <c r="AK1053" s="150"/>
      <c r="AL1053" s="150"/>
      <c r="AM1053" s="150"/>
      <c r="AN1053" s="150"/>
      <c r="AO1053" s="150"/>
      <c r="AP1053" s="150"/>
      <c r="AQ1053" s="150"/>
      <c r="AR1053" s="150"/>
      <c r="AS1053" s="150"/>
      <c r="AT1053" s="150"/>
      <c r="AU1053" s="150"/>
      <c r="AV1053" s="150"/>
      <c r="AW1053" s="150"/>
      <c r="AX1053" s="150"/>
      <c r="AY1053" s="150"/>
      <c r="AZ1053" s="150"/>
      <c r="BA1053" s="150"/>
      <c r="BB1053" s="150"/>
      <c r="BC1053" s="150"/>
      <c r="BD1053" s="150"/>
      <c r="BE1053" s="150"/>
      <c r="BF1053" s="150"/>
      <c r="BG1053" s="150"/>
      <c r="BH1053" s="150"/>
    </row>
    <row r="1054" spans="1:60" outlineLevel="1" x14ac:dyDescent="0.2">
      <c r="A1054" s="157"/>
      <c r="B1054" s="158"/>
      <c r="C1054" s="201" t="s">
        <v>1507</v>
      </c>
      <c r="D1054" s="190"/>
      <c r="E1054" s="191">
        <v>284</v>
      </c>
      <c r="F1054" s="160"/>
      <c r="G1054" s="160"/>
      <c r="H1054" s="160"/>
      <c r="I1054" s="160"/>
      <c r="J1054" s="160"/>
      <c r="K1054" s="160"/>
      <c r="L1054" s="160"/>
      <c r="M1054" s="160"/>
      <c r="N1054" s="160"/>
      <c r="O1054" s="160"/>
      <c r="P1054" s="160"/>
      <c r="Q1054" s="160"/>
      <c r="R1054" s="160"/>
      <c r="S1054" s="160"/>
      <c r="T1054" s="160"/>
      <c r="U1054" s="160"/>
      <c r="V1054" s="160"/>
      <c r="W1054" s="160"/>
      <c r="X1054" s="150"/>
      <c r="Y1054" s="150"/>
      <c r="Z1054" s="150"/>
      <c r="AA1054" s="150"/>
      <c r="AB1054" s="150"/>
      <c r="AC1054" s="150"/>
      <c r="AD1054" s="150"/>
      <c r="AE1054" s="150"/>
      <c r="AF1054" s="150"/>
      <c r="AG1054" s="150" t="s">
        <v>264</v>
      </c>
      <c r="AH1054" s="150">
        <v>0</v>
      </c>
      <c r="AI1054" s="150"/>
      <c r="AJ1054" s="150"/>
      <c r="AK1054" s="150"/>
      <c r="AL1054" s="150"/>
      <c r="AM1054" s="150"/>
      <c r="AN1054" s="150"/>
      <c r="AO1054" s="150"/>
      <c r="AP1054" s="150"/>
      <c r="AQ1054" s="150"/>
      <c r="AR1054" s="150"/>
      <c r="AS1054" s="150"/>
      <c r="AT1054" s="150"/>
      <c r="AU1054" s="150"/>
      <c r="AV1054" s="150"/>
      <c r="AW1054" s="150"/>
      <c r="AX1054" s="150"/>
      <c r="AY1054" s="150"/>
      <c r="AZ1054" s="150"/>
      <c r="BA1054" s="150"/>
      <c r="BB1054" s="150"/>
      <c r="BC1054" s="150"/>
      <c r="BD1054" s="150"/>
      <c r="BE1054" s="150"/>
      <c r="BF1054" s="150"/>
      <c r="BG1054" s="150"/>
      <c r="BH1054" s="150"/>
    </row>
    <row r="1055" spans="1:60" ht="22.5" outlineLevel="1" x14ac:dyDescent="0.2">
      <c r="A1055" s="157">
        <v>374</v>
      </c>
      <c r="B1055" s="158" t="s">
        <v>1508</v>
      </c>
      <c r="C1055" s="206" t="s">
        <v>1509</v>
      </c>
      <c r="D1055" s="159" t="s">
        <v>0</v>
      </c>
      <c r="E1055" s="200"/>
      <c r="F1055" s="161"/>
      <c r="G1055" s="160">
        <f>ROUND(E1055*F1055,2)</f>
        <v>0</v>
      </c>
      <c r="H1055" s="161"/>
      <c r="I1055" s="160">
        <f>ROUND(E1055*H1055,2)</f>
        <v>0</v>
      </c>
      <c r="J1055" s="161"/>
      <c r="K1055" s="160">
        <f>ROUND(E1055*J1055,2)</f>
        <v>0</v>
      </c>
      <c r="L1055" s="160">
        <v>21</v>
      </c>
      <c r="M1055" s="160">
        <f>G1055*(1+L1055/100)</f>
        <v>0</v>
      </c>
      <c r="N1055" s="160">
        <v>0</v>
      </c>
      <c r="O1055" s="160">
        <f>ROUND(E1055*N1055,2)</f>
        <v>0</v>
      </c>
      <c r="P1055" s="160">
        <v>0</v>
      </c>
      <c r="Q1055" s="160">
        <f>ROUND(E1055*P1055,2)</f>
        <v>0</v>
      </c>
      <c r="R1055" s="160"/>
      <c r="S1055" s="160" t="s">
        <v>217</v>
      </c>
      <c r="T1055" s="160" t="s">
        <v>292</v>
      </c>
      <c r="U1055" s="160">
        <v>0</v>
      </c>
      <c r="V1055" s="160">
        <f>ROUND(E1055*U1055,2)</f>
        <v>0</v>
      </c>
      <c r="W1055" s="160"/>
      <c r="X1055" s="150"/>
      <c r="Y1055" s="150"/>
      <c r="Z1055" s="150"/>
      <c r="AA1055" s="150"/>
      <c r="AB1055" s="150"/>
      <c r="AC1055" s="150"/>
      <c r="AD1055" s="150"/>
      <c r="AE1055" s="150"/>
      <c r="AF1055" s="150"/>
      <c r="AG1055" s="150" t="s">
        <v>1161</v>
      </c>
      <c r="AH1055" s="150"/>
      <c r="AI1055" s="150"/>
      <c r="AJ1055" s="150"/>
      <c r="AK1055" s="150"/>
      <c r="AL1055" s="150"/>
      <c r="AM1055" s="150"/>
      <c r="AN1055" s="150"/>
      <c r="AO1055" s="150"/>
      <c r="AP1055" s="150"/>
      <c r="AQ1055" s="150"/>
      <c r="AR1055" s="150"/>
      <c r="AS1055" s="150"/>
      <c r="AT1055" s="150"/>
      <c r="AU1055" s="150"/>
      <c r="AV1055" s="150"/>
      <c r="AW1055" s="150"/>
      <c r="AX1055" s="150"/>
      <c r="AY1055" s="150"/>
      <c r="AZ1055" s="150"/>
      <c r="BA1055" s="150"/>
      <c r="BB1055" s="150"/>
      <c r="BC1055" s="150"/>
      <c r="BD1055" s="150"/>
      <c r="BE1055" s="150"/>
      <c r="BF1055" s="150"/>
      <c r="BG1055" s="150"/>
      <c r="BH1055" s="150"/>
    </row>
    <row r="1056" spans="1:60" x14ac:dyDescent="0.2">
      <c r="A1056" s="163" t="s">
        <v>211</v>
      </c>
      <c r="B1056" s="164" t="s">
        <v>147</v>
      </c>
      <c r="C1056" s="184" t="s">
        <v>148</v>
      </c>
      <c r="D1056" s="165"/>
      <c r="E1056" s="166"/>
      <c r="F1056" s="167"/>
      <c r="G1056" s="167">
        <f>SUMIF(AG1057:AG1096,"&lt;&gt;NOR",G1057:G1096)</f>
        <v>0</v>
      </c>
      <c r="H1056" s="167"/>
      <c r="I1056" s="167">
        <f>SUM(I1057:I1096)</f>
        <v>0</v>
      </c>
      <c r="J1056" s="167"/>
      <c r="K1056" s="167">
        <f>SUM(K1057:K1096)</f>
        <v>0</v>
      </c>
      <c r="L1056" s="167"/>
      <c r="M1056" s="167">
        <f>SUM(M1057:M1096)</f>
        <v>0</v>
      </c>
      <c r="N1056" s="167"/>
      <c r="O1056" s="167">
        <f>SUM(O1057:O1096)</f>
        <v>0</v>
      </c>
      <c r="P1056" s="167"/>
      <c r="Q1056" s="167">
        <f>SUM(Q1057:Q1096)</f>
        <v>0</v>
      </c>
      <c r="R1056" s="167"/>
      <c r="S1056" s="167"/>
      <c r="T1056" s="168"/>
      <c r="U1056" s="162"/>
      <c r="V1056" s="162">
        <f>SUM(V1057:V1096)</f>
        <v>0</v>
      </c>
      <c r="W1056" s="162"/>
      <c r="AG1056" t="s">
        <v>212</v>
      </c>
    </row>
    <row r="1057" spans="1:60" ht="33.75" outlineLevel="1" x14ac:dyDescent="0.2">
      <c r="A1057" s="169">
        <v>375</v>
      </c>
      <c r="B1057" s="170" t="s">
        <v>1510</v>
      </c>
      <c r="C1057" s="186" t="s">
        <v>1511</v>
      </c>
      <c r="D1057" s="171" t="s">
        <v>298</v>
      </c>
      <c r="E1057" s="172">
        <v>1</v>
      </c>
      <c r="F1057" s="173"/>
      <c r="G1057" s="174">
        <f>ROUND(E1057*F1057,2)</f>
        <v>0</v>
      </c>
      <c r="H1057" s="173"/>
      <c r="I1057" s="174">
        <f>ROUND(E1057*H1057,2)</f>
        <v>0</v>
      </c>
      <c r="J1057" s="173"/>
      <c r="K1057" s="174">
        <f>ROUND(E1057*J1057,2)</f>
        <v>0</v>
      </c>
      <c r="L1057" s="174">
        <v>21</v>
      </c>
      <c r="M1057" s="174">
        <f>G1057*(1+L1057/100)</f>
        <v>0</v>
      </c>
      <c r="N1057" s="174">
        <v>0</v>
      </c>
      <c r="O1057" s="174">
        <f>ROUND(E1057*N1057,2)</f>
        <v>0</v>
      </c>
      <c r="P1057" s="174">
        <v>0</v>
      </c>
      <c r="Q1057" s="174">
        <f>ROUND(E1057*P1057,2)</f>
        <v>0</v>
      </c>
      <c r="R1057" s="174"/>
      <c r="S1057" s="174" t="s">
        <v>240</v>
      </c>
      <c r="T1057" s="175" t="s">
        <v>218</v>
      </c>
      <c r="U1057" s="160">
        <v>0</v>
      </c>
      <c r="V1057" s="160">
        <f>ROUND(E1057*U1057,2)</f>
        <v>0</v>
      </c>
      <c r="W1057" s="160"/>
      <c r="X1057" s="150"/>
      <c r="Y1057" s="150"/>
      <c r="Z1057" s="150"/>
      <c r="AA1057" s="150"/>
      <c r="AB1057" s="150"/>
      <c r="AC1057" s="150"/>
      <c r="AD1057" s="150"/>
      <c r="AE1057" s="150"/>
      <c r="AF1057" s="150"/>
      <c r="AG1057" s="150" t="s">
        <v>279</v>
      </c>
      <c r="AH1057" s="150"/>
      <c r="AI1057" s="150"/>
      <c r="AJ1057" s="150"/>
      <c r="AK1057" s="150"/>
      <c r="AL1057" s="150"/>
      <c r="AM1057" s="150"/>
      <c r="AN1057" s="150"/>
      <c r="AO1057" s="150"/>
      <c r="AP1057" s="150"/>
      <c r="AQ1057" s="150"/>
      <c r="AR1057" s="150"/>
      <c r="AS1057" s="150"/>
      <c r="AT1057" s="150"/>
      <c r="AU1057" s="150"/>
      <c r="AV1057" s="150"/>
      <c r="AW1057" s="150"/>
      <c r="AX1057" s="150"/>
      <c r="AY1057" s="150"/>
      <c r="AZ1057" s="150"/>
      <c r="BA1057" s="150"/>
      <c r="BB1057" s="150"/>
      <c r="BC1057" s="150"/>
      <c r="BD1057" s="150"/>
      <c r="BE1057" s="150"/>
      <c r="BF1057" s="150"/>
      <c r="BG1057" s="150"/>
      <c r="BH1057" s="150"/>
    </row>
    <row r="1058" spans="1:60" outlineLevel="1" x14ac:dyDescent="0.2">
      <c r="A1058" s="157"/>
      <c r="B1058" s="158"/>
      <c r="C1058" s="201" t="s">
        <v>879</v>
      </c>
      <c r="D1058" s="190"/>
      <c r="E1058" s="191">
        <v>1</v>
      </c>
      <c r="F1058" s="160"/>
      <c r="G1058" s="160"/>
      <c r="H1058" s="160"/>
      <c r="I1058" s="160"/>
      <c r="J1058" s="160"/>
      <c r="K1058" s="160"/>
      <c r="L1058" s="160"/>
      <c r="M1058" s="160"/>
      <c r="N1058" s="160"/>
      <c r="O1058" s="160"/>
      <c r="P1058" s="160"/>
      <c r="Q1058" s="160"/>
      <c r="R1058" s="160"/>
      <c r="S1058" s="160"/>
      <c r="T1058" s="160"/>
      <c r="U1058" s="160"/>
      <c r="V1058" s="160"/>
      <c r="W1058" s="160"/>
      <c r="X1058" s="150"/>
      <c r="Y1058" s="150"/>
      <c r="Z1058" s="150"/>
      <c r="AA1058" s="150"/>
      <c r="AB1058" s="150"/>
      <c r="AC1058" s="150"/>
      <c r="AD1058" s="150"/>
      <c r="AE1058" s="150"/>
      <c r="AF1058" s="150"/>
      <c r="AG1058" s="150" t="s">
        <v>264</v>
      </c>
      <c r="AH1058" s="150">
        <v>0</v>
      </c>
      <c r="AI1058" s="150"/>
      <c r="AJ1058" s="150"/>
      <c r="AK1058" s="150"/>
      <c r="AL1058" s="150"/>
      <c r="AM1058" s="150"/>
      <c r="AN1058" s="150"/>
      <c r="AO1058" s="150"/>
      <c r="AP1058" s="150"/>
      <c r="AQ1058" s="150"/>
      <c r="AR1058" s="150"/>
      <c r="AS1058" s="150"/>
      <c r="AT1058" s="150"/>
      <c r="AU1058" s="150"/>
      <c r="AV1058" s="150"/>
      <c r="AW1058" s="150"/>
      <c r="AX1058" s="150"/>
      <c r="AY1058" s="150"/>
      <c r="AZ1058" s="150"/>
      <c r="BA1058" s="150"/>
      <c r="BB1058" s="150"/>
      <c r="BC1058" s="150"/>
      <c r="BD1058" s="150"/>
      <c r="BE1058" s="150"/>
      <c r="BF1058" s="150"/>
      <c r="BG1058" s="150"/>
      <c r="BH1058" s="150"/>
    </row>
    <row r="1059" spans="1:60" ht="33.75" outlineLevel="1" x14ac:dyDescent="0.2">
      <c r="A1059" s="169">
        <v>376</v>
      </c>
      <c r="B1059" s="170" t="s">
        <v>1512</v>
      </c>
      <c r="C1059" s="186" t="s">
        <v>1513</v>
      </c>
      <c r="D1059" s="171" t="s">
        <v>298</v>
      </c>
      <c r="E1059" s="172">
        <v>1</v>
      </c>
      <c r="F1059" s="173"/>
      <c r="G1059" s="174">
        <f>ROUND(E1059*F1059,2)</f>
        <v>0</v>
      </c>
      <c r="H1059" s="173"/>
      <c r="I1059" s="174">
        <f>ROUND(E1059*H1059,2)</f>
        <v>0</v>
      </c>
      <c r="J1059" s="173"/>
      <c r="K1059" s="174">
        <f>ROUND(E1059*J1059,2)</f>
        <v>0</v>
      </c>
      <c r="L1059" s="174">
        <v>21</v>
      </c>
      <c r="M1059" s="174">
        <f>G1059*(1+L1059/100)</f>
        <v>0</v>
      </c>
      <c r="N1059" s="174">
        <v>0</v>
      </c>
      <c r="O1059" s="174">
        <f>ROUND(E1059*N1059,2)</f>
        <v>0</v>
      </c>
      <c r="P1059" s="174">
        <v>0</v>
      </c>
      <c r="Q1059" s="174">
        <f>ROUND(E1059*P1059,2)</f>
        <v>0</v>
      </c>
      <c r="R1059" s="174"/>
      <c r="S1059" s="174" t="s">
        <v>240</v>
      </c>
      <c r="T1059" s="175" t="s">
        <v>218</v>
      </c>
      <c r="U1059" s="160">
        <v>0</v>
      </c>
      <c r="V1059" s="160">
        <f>ROUND(E1059*U1059,2)</f>
        <v>0</v>
      </c>
      <c r="W1059" s="160"/>
      <c r="X1059" s="150"/>
      <c r="Y1059" s="150"/>
      <c r="Z1059" s="150"/>
      <c r="AA1059" s="150"/>
      <c r="AB1059" s="150"/>
      <c r="AC1059" s="150"/>
      <c r="AD1059" s="150"/>
      <c r="AE1059" s="150"/>
      <c r="AF1059" s="150"/>
      <c r="AG1059" s="150" t="s">
        <v>279</v>
      </c>
      <c r="AH1059" s="150"/>
      <c r="AI1059" s="150"/>
      <c r="AJ1059" s="150"/>
      <c r="AK1059" s="150"/>
      <c r="AL1059" s="150"/>
      <c r="AM1059" s="150"/>
      <c r="AN1059" s="150"/>
      <c r="AO1059" s="150"/>
      <c r="AP1059" s="150"/>
      <c r="AQ1059" s="150"/>
      <c r="AR1059" s="150"/>
      <c r="AS1059" s="150"/>
      <c r="AT1059" s="150"/>
      <c r="AU1059" s="150"/>
      <c r="AV1059" s="150"/>
      <c r="AW1059" s="150"/>
      <c r="AX1059" s="150"/>
      <c r="AY1059" s="150"/>
      <c r="AZ1059" s="150"/>
      <c r="BA1059" s="150"/>
      <c r="BB1059" s="150"/>
      <c r="BC1059" s="150"/>
      <c r="BD1059" s="150"/>
      <c r="BE1059" s="150"/>
      <c r="BF1059" s="150"/>
      <c r="BG1059" s="150"/>
      <c r="BH1059" s="150"/>
    </row>
    <row r="1060" spans="1:60" outlineLevel="1" x14ac:dyDescent="0.2">
      <c r="A1060" s="157"/>
      <c r="B1060" s="158"/>
      <c r="C1060" s="201" t="s">
        <v>890</v>
      </c>
      <c r="D1060" s="190"/>
      <c r="E1060" s="191">
        <v>1</v>
      </c>
      <c r="F1060" s="160"/>
      <c r="G1060" s="160"/>
      <c r="H1060" s="160"/>
      <c r="I1060" s="160"/>
      <c r="J1060" s="160"/>
      <c r="K1060" s="160"/>
      <c r="L1060" s="160"/>
      <c r="M1060" s="160"/>
      <c r="N1060" s="160"/>
      <c r="O1060" s="160"/>
      <c r="P1060" s="160"/>
      <c r="Q1060" s="160"/>
      <c r="R1060" s="160"/>
      <c r="S1060" s="160"/>
      <c r="T1060" s="160"/>
      <c r="U1060" s="160"/>
      <c r="V1060" s="160"/>
      <c r="W1060" s="160"/>
      <c r="X1060" s="150"/>
      <c r="Y1060" s="150"/>
      <c r="Z1060" s="150"/>
      <c r="AA1060" s="150"/>
      <c r="AB1060" s="150"/>
      <c r="AC1060" s="150"/>
      <c r="AD1060" s="150"/>
      <c r="AE1060" s="150"/>
      <c r="AF1060" s="150"/>
      <c r="AG1060" s="150" t="s">
        <v>264</v>
      </c>
      <c r="AH1060" s="150">
        <v>0</v>
      </c>
      <c r="AI1060" s="150"/>
      <c r="AJ1060" s="150"/>
      <c r="AK1060" s="150"/>
      <c r="AL1060" s="150"/>
      <c r="AM1060" s="150"/>
      <c r="AN1060" s="150"/>
      <c r="AO1060" s="150"/>
      <c r="AP1060" s="150"/>
      <c r="AQ1060" s="150"/>
      <c r="AR1060" s="150"/>
      <c r="AS1060" s="150"/>
      <c r="AT1060" s="150"/>
      <c r="AU1060" s="150"/>
      <c r="AV1060" s="150"/>
      <c r="AW1060" s="150"/>
      <c r="AX1060" s="150"/>
      <c r="AY1060" s="150"/>
      <c r="AZ1060" s="150"/>
      <c r="BA1060" s="150"/>
      <c r="BB1060" s="150"/>
      <c r="BC1060" s="150"/>
      <c r="BD1060" s="150"/>
      <c r="BE1060" s="150"/>
      <c r="BF1060" s="150"/>
      <c r="BG1060" s="150"/>
      <c r="BH1060" s="150"/>
    </row>
    <row r="1061" spans="1:60" ht="33.75" outlineLevel="1" x14ac:dyDescent="0.2">
      <c r="A1061" s="169">
        <v>377</v>
      </c>
      <c r="B1061" s="170" t="s">
        <v>1514</v>
      </c>
      <c r="C1061" s="186" t="s">
        <v>1515</v>
      </c>
      <c r="D1061" s="171" t="s">
        <v>298</v>
      </c>
      <c r="E1061" s="172">
        <v>1</v>
      </c>
      <c r="F1061" s="173"/>
      <c r="G1061" s="174">
        <f>ROUND(E1061*F1061,2)</f>
        <v>0</v>
      </c>
      <c r="H1061" s="173"/>
      <c r="I1061" s="174">
        <f>ROUND(E1061*H1061,2)</f>
        <v>0</v>
      </c>
      <c r="J1061" s="173"/>
      <c r="K1061" s="174">
        <f>ROUND(E1061*J1061,2)</f>
        <v>0</v>
      </c>
      <c r="L1061" s="174">
        <v>21</v>
      </c>
      <c r="M1061" s="174">
        <f>G1061*(1+L1061/100)</f>
        <v>0</v>
      </c>
      <c r="N1061" s="174">
        <v>0</v>
      </c>
      <c r="O1061" s="174">
        <f>ROUND(E1061*N1061,2)</f>
        <v>0</v>
      </c>
      <c r="P1061" s="174">
        <v>0</v>
      </c>
      <c r="Q1061" s="174">
        <f>ROUND(E1061*P1061,2)</f>
        <v>0</v>
      </c>
      <c r="R1061" s="174"/>
      <c r="S1061" s="174" t="s">
        <v>240</v>
      </c>
      <c r="T1061" s="175" t="s">
        <v>218</v>
      </c>
      <c r="U1061" s="160">
        <v>0</v>
      </c>
      <c r="V1061" s="160">
        <f>ROUND(E1061*U1061,2)</f>
        <v>0</v>
      </c>
      <c r="W1061" s="160"/>
      <c r="X1061" s="150"/>
      <c r="Y1061" s="150"/>
      <c r="Z1061" s="150"/>
      <c r="AA1061" s="150"/>
      <c r="AB1061" s="150"/>
      <c r="AC1061" s="150"/>
      <c r="AD1061" s="150"/>
      <c r="AE1061" s="150"/>
      <c r="AF1061" s="150"/>
      <c r="AG1061" s="150" t="s">
        <v>279</v>
      </c>
      <c r="AH1061" s="150"/>
      <c r="AI1061" s="150"/>
      <c r="AJ1061" s="150"/>
      <c r="AK1061" s="150"/>
      <c r="AL1061" s="150"/>
      <c r="AM1061" s="150"/>
      <c r="AN1061" s="150"/>
      <c r="AO1061" s="150"/>
      <c r="AP1061" s="150"/>
      <c r="AQ1061" s="150"/>
      <c r="AR1061" s="150"/>
      <c r="AS1061" s="150"/>
      <c r="AT1061" s="150"/>
      <c r="AU1061" s="150"/>
      <c r="AV1061" s="150"/>
      <c r="AW1061" s="150"/>
      <c r="AX1061" s="150"/>
      <c r="AY1061" s="150"/>
      <c r="AZ1061" s="150"/>
      <c r="BA1061" s="150"/>
      <c r="BB1061" s="150"/>
      <c r="BC1061" s="150"/>
      <c r="BD1061" s="150"/>
      <c r="BE1061" s="150"/>
      <c r="BF1061" s="150"/>
      <c r="BG1061" s="150"/>
      <c r="BH1061" s="150"/>
    </row>
    <row r="1062" spans="1:60" outlineLevel="1" x14ac:dyDescent="0.2">
      <c r="A1062" s="157"/>
      <c r="B1062" s="158"/>
      <c r="C1062" s="201" t="s">
        <v>880</v>
      </c>
      <c r="D1062" s="190"/>
      <c r="E1062" s="191">
        <v>1</v>
      </c>
      <c r="F1062" s="160"/>
      <c r="G1062" s="160"/>
      <c r="H1062" s="160"/>
      <c r="I1062" s="160"/>
      <c r="J1062" s="160"/>
      <c r="K1062" s="160"/>
      <c r="L1062" s="160"/>
      <c r="M1062" s="160"/>
      <c r="N1062" s="160"/>
      <c r="O1062" s="160"/>
      <c r="P1062" s="160"/>
      <c r="Q1062" s="160"/>
      <c r="R1062" s="160"/>
      <c r="S1062" s="160"/>
      <c r="T1062" s="160"/>
      <c r="U1062" s="160"/>
      <c r="V1062" s="160"/>
      <c r="W1062" s="160"/>
      <c r="X1062" s="150"/>
      <c r="Y1062" s="150"/>
      <c r="Z1062" s="150"/>
      <c r="AA1062" s="150"/>
      <c r="AB1062" s="150"/>
      <c r="AC1062" s="150"/>
      <c r="AD1062" s="150"/>
      <c r="AE1062" s="150"/>
      <c r="AF1062" s="150"/>
      <c r="AG1062" s="150" t="s">
        <v>264</v>
      </c>
      <c r="AH1062" s="150">
        <v>0</v>
      </c>
      <c r="AI1062" s="150"/>
      <c r="AJ1062" s="150"/>
      <c r="AK1062" s="150"/>
      <c r="AL1062" s="150"/>
      <c r="AM1062" s="150"/>
      <c r="AN1062" s="150"/>
      <c r="AO1062" s="150"/>
      <c r="AP1062" s="150"/>
      <c r="AQ1062" s="150"/>
      <c r="AR1062" s="150"/>
      <c r="AS1062" s="150"/>
      <c r="AT1062" s="150"/>
      <c r="AU1062" s="150"/>
      <c r="AV1062" s="150"/>
      <c r="AW1062" s="150"/>
      <c r="AX1062" s="150"/>
      <c r="AY1062" s="150"/>
      <c r="AZ1062" s="150"/>
      <c r="BA1062" s="150"/>
      <c r="BB1062" s="150"/>
      <c r="BC1062" s="150"/>
      <c r="BD1062" s="150"/>
      <c r="BE1062" s="150"/>
      <c r="BF1062" s="150"/>
      <c r="BG1062" s="150"/>
      <c r="BH1062" s="150"/>
    </row>
    <row r="1063" spans="1:60" ht="33.75" outlineLevel="1" x14ac:dyDescent="0.2">
      <c r="A1063" s="169">
        <v>378</v>
      </c>
      <c r="B1063" s="170" t="s">
        <v>1516</v>
      </c>
      <c r="C1063" s="186" t="s">
        <v>1517</v>
      </c>
      <c r="D1063" s="171" t="s">
        <v>298</v>
      </c>
      <c r="E1063" s="172">
        <v>1</v>
      </c>
      <c r="F1063" s="173"/>
      <c r="G1063" s="174">
        <f>ROUND(E1063*F1063,2)</f>
        <v>0</v>
      </c>
      <c r="H1063" s="173"/>
      <c r="I1063" s="174">
        <f>ROUND(E1063*H1063,2)</f>
        <v>0</v>
      </c>
      <c r="J1063" s="173"/>
      <c r="K1063" s="174">
        <f>ROUND(E1063*J1063,2)</f>
        <v>0</v>
      </c>
      <c r="L1063" s="174">
        <v>21</v>
      </c>
      <c r="M1063" s="174">
        <f>G1063*(1+L1063/100)</f>
        <v>0</v>
      </c>
      <c r="N1063" s="174">
        <v>0</v>
      </c>
      <c r="O1063" s="174">
        <f>ROUND(E1063*N1063,2)</f>
        <v>0</v>
      </c>
      <c r="P1063" s="174">
        <v>0</v>
      </c>
      <c r="Q1063" s="174">
        <f>ROUND(E1063*P1063,2)</f>
        <v>0</v>
      </c>
      <c r="R1063" s="174"/>
      <c r="S1063" s="174" t="s">
        <v>240</v>
      </c>
      <c r="T1063" s="175" t="s">
        <v>218</v>
      </c>
      <c r="U1063" s="160">
        <v>0</v>
      </c>
      <c r="V1063" s="160">
        <f>ROUND(E1063*U1063,2)</f>
        <v>0</v>
      </c>
      <c r="W1063" s="160"/>
      <c r="X1063" s="150"/>
      <c r="Y1063" s="150"/>
      <c r="Z1063" s="150"/>
      <c r="AA1063" s="150"/>
      <c r="AB1063" s="150"/>
      <c r="AC1063" s="150"/>
      <c r="AD1063" s="150"/>
      <c r="AE1063" s="150"/>
      <c r="AF1063" s="150"/>
      <c r="AG1063" s="150" t="s">
        <v>279</v>
      </c>
      <c r="AH1063" s="150"/>
      <c r="AI1063" s="150"/>
      <c r="AJ1063" s="150"/>
      <c r="AK1063" s="150"/>
      <c r="AL1063" s="150"/>
      <c r="AM1063" s="150"/>
      <c r="AN1063" s="150"/>
      <c r="AO1063" s="150"/>
      <c r="AP1063" s="150"/>
      <c r="AQ1063" s="150"/>
      <c r="AR1063" s="150"/>
      <c r="AS1063" s="150"/>
      <c r="AT1063" s="150"/>
      <c r="AU1063" s="150"/>
      <c r="AV1063" s="150"/>
      <c r="AW1063" s="150"/>
      <c r="AX1063" s="150"/>
      <c r="AY1063" s="150"/>
      <c r="AZ1063" s="150"/>
      <c r="BA1063" s="150"/>
      <c r="BB1063" s="150"/>
      <c r="BC1063" s="150"/>
      <c r="BD1063" s="150"/>
      <c r="BE1063" s="150"/>
      <c r="BF1063" s="150"/>
      <c r="BG1063" s="150"/>
      <c r="BH1063" s="150"/>
    </row>
    <row r="1064" spans="1:60" outlineLevel="1" x14ac:dyDescent="0.2">
      <c r="A1064" s="157"/>
      <c r="B1064" s="158"/>
      <c r="C1064" s="201" t="s">
        <v>883</v>
      </c>
      <c r="D1064" s="190"/>
      <c r="E1064" s="191">
        <v>1</v>
      </c>
      <c r="F1064" s="160"/>
      <c r="G1064" s="160"/>
      <c r="H1064" s="160"/>
      <c r="I1064" s="160"/>
      <c r="J1064" s="160"/>
      <c r="K1064" s="160"/>
      <c r="L1064" s="160"/>
      <c r="M1064" s="160"/>
      <c r="N1064" s="160"/>
      <c r="O1064" s="160"/>
      <c r="P1064" s="160"/>
      <c r="Q1064" s="160"/>
      <c r="R1064" s="160"/>
      <c r="S1064" s="160"/>
      <c r="T1064" s="160"/>
      <c r="U1064" s="160"/>
      <c r="V1064" s="160"/>
      <c r="W1064" s="160"/>
      <c r="X1064" s="150"/>
      <c r="Y1064" s="150"/>
      <c r="Z1064" s="150"/>
      <c r="AA1064" s="150"/>
      <c r="AB1064" s="150"/>
      <c r="AC1064" s="150"/>
      <c r="AD1064" s="150"/>
      <c r="AE1064" s="150"/>
      <c r="AF1064" s="150"/>
      <c r="AG1064" s="150" t="s">
        <v>264</v>
      </c>
      <c r="AH1064" s="150">
        <v>0</v>
      </c>
      <c r="AI1064" s="150"/>
      <c r="AJ1064" s="150"/>
      <c r="AK1064" s="150"/>
      <c r="AL1064" s="150"/>
      <c r="AM1064" s="150"/>
      <c r="AN1064" s="150"/>
      <c r="AO1064" s="150"/>
      <c r="AP1064" s="150"/>
      <c r="AQ1064" s="150"/>
      <c r="AR1064" s="150"/>
      <c r="AS1064" s="150"/>
      <c r="AT1064" s="150"/>
      <c r="AU1064" s="150"/>
      <c r="AV1064" s="150"/>
      <c r="AW1064" s="150"/>
      <c r="AX1064" s="150"/>
      <c r="AY1064" s="150"/>
      <c r="AZ1064" s="150"/>
      <c r="BA1064" s="150"/>
      <c r="BB1064" s="150"/>
      <c r="BC1064" s="150"/>
      <c r="BD1064" s="150"/>
      <c r="BE1064" s="150"/>
      <c r="BF1064" s="150"/>
      <c r="BG1064" s="150"/>
      <c r="BH1064" s="150"/>
    </row>
    <row r="1065" spans="1:60" ht="33.75" outlineLevel="1" x14ac:dyDescent="0.2">
      <c r="A1065" s="169">
        <v>379</v>
      </c>
      <c r="B1065" s="170" t="s">
        <v>1518</v>
      </c>
      <c r="C1065" s="186" t="s">
        <v>1519</v>
      </c>
      <c r="D1065" s="171" t="s">
        <v>298</v>
      </c>
      <c r="E1065" s="172">
        <v>1</v>
      </c>
      <c r="F1065" s="173"/>
      <c r="G1065" s="174">
        <f>ROUND(E1065*F1065,2)</f>
        <v>0</v>
      </c>
      <c r="H1065" s="173"/>
      <c r="I1065" s="174">
        <f>ROUND(E1065*H1065,2)</f>
        <v>0</v>
      </c>
      <c r="J1065" s="173"/>
      <c r="K1065" s="174">
        <f>ROUND(E1065*J1065,2)</f>
        <v>0</v>
      </c>
      <c r="L1065" s="174">
        <v>21</v>
      </c>
      <c r="M1065" s="174">
        <f>G1065*(1+L1065/100)</f>
        <v>0</v>
      </c>
      <c r="N1065" s="174">
        <v>0</v>
      </c>
      <c r="O1065" s="174">
        <f>ROUND(E1065*N1065,2)</f>
        <v>0</v>
      </c>
      <c r="P1065" s="174">
        <v>0</v>
      </c>
      <c r="Q1065" s="174">
        <f>ROUND(E1065*P1065,2)</f>
        <v>0</v>
      </c>
      <c r="R1065" s="174"/>
      <c r="S1065" s="174" t="s">
        <v>240</v>
      </c>
      <c r="T1065" s="175" t="s">
        <v>218</v>
      </c>
      <c r="U1065" s="160">
        <v>0</v>
      </c>
      <c r="V1065" s="160">
        <f>ROUND(E1065*U1065,2)</f>
        <v>0</v>
      </c>
      <c r="W1065" s="160"/>
      <c r="X1065" s="150"/>
      <c r="Y1065" s="150"/>
      <c r="Z1065" s="150"/>
      <c r="AA1065" s="150"/>
      <c r="AB1065" s="150"/>
      <c r="AC1065" s="150"/>
      <c r="AD1065" s="150"/>
      <c r="AE1065" s="150"/>
      <c r="AF1065" s="150"/>
      <c r="AG1065" s="150" t="s">
        <v>279</v>
      </c>
      <c r="AH1065" s="150"/>
      <c r="AI1065" s="150"/>
      <c r="AJ1065" s="150"/>
      <c r="AK1065" s="150"/>
      <c r="AL1065" s="150"/>
      <c r="AM1065" s="150"/>
      <c r="AN1065" s="150"/>
      <c r="AO1065" s="150"/>
      <c r="AP1065" s="150"/>
      <c r="AQ1065" s="150"/>
      <c r="AR1065" s="150"/>
      <c r="AS1065" s="150"/>
      <c r="AT1065" s="150"/>
      <c r="AU1065" s="150"/>
      <c r="AV1065" s="150"/>
      <c r="AW1065" s="150"/>
      <c r="AX1065" s="150"/>
      <c r="AY1065" s="150"/>
      <c r="AZ1065" s="150"/>
      <c r="BA1065" s="150"/>
      <c r="BB1065" s="150"/>
      <c r="BC1065" s="150"/>
      <c r="BD1065" s="150"/>
      <c r="BE1065" s="150"/>
      <c r="BF1065" s="150"/>
      <c r="BG1065" s="150"/>
      <c r="BH1065" s="150"/>
    </row>
    <row r="1066" spans="1:60" outlineLevel="1" x14ac:dyDescent="0.2">
      <c r="A1066" s="157"/>
      <c r="B1066" s="158"/>
      <c r="C1066" s="201" t="s">
        <v>905</v>
      </c>
      <c r="D1066" s="190"/>
      <c r="E1066" s="191">
        <v>1</v>
      </c>
      <c r="F1066" s="160"/>
      <c r="G1066" s="160"/>
      <c r="H1066" s="160"/>
      <c r="I1066" s="160"/>
      <c r="J1066" s="160"/>
      <c r="K1066" s="160"/>
      <c r="L1066" s="160"/>
      <c r="M1066" s="160"/>
      <c r="N1066" s="160"/>
      <c r="O1066" s="160"/>
      <c r="P1066" s="160"/>
      <c r="Q1066" s="160"/>
      <c r="R1066" s="160"/>
      <c r="S1066" s="160"/>
      <c r="T1066" s="160"/>
      <c r="U1066" s="160"/>
      <c r="V1066" s="160"/>
      <c r="W1066" s="160"/>
      <c r="X1066" s="150"/>
      <c r="Y1066" s="150"/>
      <c r="Z1066" s="150"/>
      <c r="AA1066" s="150"/>
      <c r="AB1066" s="150"/>
      <c r="AC1066" s="150"/>
      <c r="AD1066" s="150"/>
      <c r="AE1066" s="150"/>
      <c r="AF1066" s="150"/>
      <c r="AG1066" s="150" t="s">
        <v>264</v>
      </c>
      <c r="AH1066" s="150">
        <v>0</v>
      </c>
      <c r="AI1066" s="150"/>
      <c r="AJ1066" s="150"/>
      <c r="AK1066" s="150"/>
      <c r="AL1066" s="150"/>
      <c r="AM1066" s="150"/>
      <c r="AN1066" s="150"/>
      <c r="AO1066" s="150"/>
      <c r="AP1066" s="150"/>
      <c r="AQ1066" s="150"/>
      <c r="AR1066" s="150"/>
      <c r="AS1066" s="150"/>
      <c r="AT1066" s="150"/>
      <c r="AU1066" s="150"/>
      <c r="AV1066" s="150"/>
      <c r="AW1066" s="150"/>
      <c r="AX1066" s="150"/>
      <c r="AY1066" s="150"/>
      <c r="AZ1066" s="150"/>
      <c r="BA1066" s="150"/>
      <c r="BB1066" s="150"/>
      <c r="BC1066" s="150"/>
      <c r="BD1066" s="150"/>
      <c r="BE1066" s="150"/>
      <c r="BF1066" s="150"/>
      <c r="BG1066" s="150"/>
      <c r="BH1066" s="150"/>
    </row>
    <row r="1067" spans="1:60" ht="33.75" outlineLevel="1" x14ac:dyDescent="0.2">
      <c r="A1067" s="169">
        <v>380</v>
      </c>
      <c r="B1067" s="170" t="s">
        <v>1520</v>
      </c>
      <c r="C1067" s="186" t="s">
        <v>1521</v>
      </c>
      <c r="D1067" s="171" t="s">
        <v>298</v>
      </c>
      <c r="E1067" s="172">
        <v>1</v>
      </c>
      <c r="F1067" s="173"/>
      <c r="G1067" s="174">
        <f>ROUND(E1067*F1067,2)</f>
        <v>0</v>
      </c>
      <c r="H1067" s="173"/>
      <c r="I1067" s="174">
        <f>ROUND(E1067*H1067,2)</f>
        <v>0</v>
      </c>
      <c r="J1067" s="173"/>
      <c r="K1067" s="174">
        <f>ROUND(E1067*J1067,2)</f>
        <v>0</v>
      </c>
      <c r="L1067" s="174">
        <v>21</v>
      </c>
      <c r="M1067" s="174">
        <f>G1067*(1+L1067/100)</f>
        <v>0</v>
      </c>
      <c r="N1067" s="174">
        <v>0</v>
      </c>
      <c r="O1067" s="174">
        <f>ROUND(E1067*N1067,2)</f>
        <v>0</v>
      </c>
      <c r="P1067" s="174">
        <v>0</v>
      </c>
      <c r="Q1067" s="174">
        <f>ROUND(E1067*P1067,2)</f>
        <v>0</v>
      </c>
      <c r="R1067" s="174"/>
      <c r="S1067" s="174" t="s">
        <v>240</v>
      </c>
      <c r="T1067" s="175" t="s">
        <v>218</v>
      </c>
      <c r="U1067" s="160">
        <v>0</v>
      </c>
      <c r="V1067" s="160">
        <f>ROUND(E1067*U1067,2)</f>
        <v>0</v>
      </c>
      <c r="W1067" s="160"/>
      <c r="X1067" s="150"/>
      <c r="Y1067" s="150"/>
      <c r="Z1067" s="150"/>
      <c r="AA1067" s="150"/>
      <c r="AB1067" s="150"/>
      <c r="AC1067" s="150"/>
      <c r="AD1067" s="150"/>
      <c r="AE1067" s="150"/>
      <c r="AF1067" s="150"/>
      <c r="AG1067" s="150" t="s">
        <v>279</v>
      </c>
      <c r="AH1067" s="150"/>
      <c r="AI1067" s="150"/>
      <c r="AJ1067" s="150"/>
      <c r="AK1067" s="150"/>
      <c r="AL1067" s="150"/>
      <c r="AM1067" s="150"/>
      <c r="AN1067" s="150"/>
      <c r="AO1067" s="150"/>
      <c r="AP1067" s="150"/>
      <c r="AQ1067" s="150"/>
      <c r="AR1067" s="150"/>
      <c r="AS1067" s="150"/>
      <c r="AT1067" s="150"/>
      <c r="AU1067" s="150"/>
      <c r="AV1067" s="150"/>
      <c r="AW1067" s="150"/>
      <c r="AX1067" s="150"/>
      <c r="AY1067" s="150"/>
      <c r="AZ1067" s="150"/>
      <c r="BA1067" s="150"/>
      <c r="BB1067" s="150"/>
      <c r="BC1067" s="150"/>
      <c r="BD1067" s="150"/>
      <c r="BE1067" s="150"/>
      <c r="BF1067" s="150"/>
      <c r="BG1067" s="150"/>
      <c r="BH1067" s="150"/>
    </row>
    <row r="1068" spans="1:60" outlineLevel="1" x14ac:dyDescent="0.2">
      <c r="A1068" s="157"/>
      <c r="B1068" s="158"/>
      <c r="C1068" s="201" t="s">
        <v>896</v>
      </c>
      <c r="D1068" s="190"/>
      <c r="E1068" s="191">
        <v>1</v>
      </c>
      <c r="F1068" s="160"/>
      <c r="G1068" s="160"/>
      <c r="H1068" s="160"/>
      <c r="I1068" s="160"/>
      <c r="J1068" s="160"/>
      <c r="K1068" s="160"/>
      <c r="L1068" s="160"/>
      <c r="M1068" s="160"/>
      <c r="N1068" s="160"/>
      <c r="O1068" s="160"/>
      <c r="P1068" s="160"/>
      <c r="Q1068" s="160"/>
      <c r="R1068" s="160"/>
      <c r="S1068" s="160"/>
      <c r="T1068" s="160"/>
      <c r="U1068" s="160"/>
      <c r="V1068" s="160"/>
      <c r="W1068" s="160"/>
      <c r="X1068" s="150"/>
      <c r="Y1068" s="150"/>
      <c r="Z1068" s="150"/>
      <c r="AA1068" s="150"/>
      <c r="AB1068" s="150"/>
      <c r="AC1068" s="150"/>
      <c r="AD1068" s="150"/>
      <c r="AE1068" s="150"/>
      <c r="AF1068" s="150"/>
      <c r="AG1068" s="150" t="s">
        <v>264</v>
      </c>
      <c r="AH1068" s="150">
        <v>0</v>
      </c>
      <c r="AI1068" s="150"/>
      <c r="AJ1068" s="150"/>
      <c r="AK1068" s="150"/>
      <c r="AL1068" s="150"/>
      <c r="AM1068" s="150"/>
      <c r="AN1068" s="150"/>
      <c r="AO1068" s="150"/>
      <c r="AP1068" s="150"/>
      <c r="AQ1068" s="150"/>
      <c r="AR1068" s="150"/>
      <c r="AS1068" s="150"/>
      <c r="AT1068" s="150"/>
      <c r="AU1068" s="150"/>
      <c r="AV1068" s="150"/>
      <c r="AW1068" s="150"/>
      <c r="AX1068" s="150"/>
      <c r="AY1068" s="150"/>
      <c r="AZ1068" s="150"/>
      <c r="BA1068" s="150"/>
      <c r="BB1068" s="150"/>
      <c r="BC1068" s="150"/>
      <c r="BD1068" s="150"/>
      <c r="BE1068" s="150"/>
      <c r="BF1068" s="150"/>
      <c r="BG1068" s="150"/>
      <c r="BH1068" s="150"/>
    </row>
    <row r="1069" spans="1:60" ht="33.75" outlineLevel="1" x14ac:dyDescent="0.2">
      <c r="A1069" s="169">
        <v>381</v>
      </c>
      <c r="B1069" s="170" t="s">
        <v>1522</v>
      </c>
      <c r="C1069" s="186" t="s">
        <v>1523</v>
      </c>
      <c r="D1069" s="171" t="s">
        <v>298</v>
      </c>
      <c r="E1069" s="172">
        <v>2</v>
      </c>
      <c r="F1069" s="173"/>
      <c r="G1069" s="174">
        <f>ROUND(E1069*F1069,2)</f>
        <v>0</v>
      </c>
      <c r="H1069" s="173"/>
      <c r="I1069" s="174">
        <f>ROUND(E1069*H1069,2)</f>
        <v>0</v>
      </c>
      <c r="J1069" s="173"/>
      <c r="K1069" s="174">
        <f>ROUND(E1069*J1069,2)</f>
        <v>0</v>
      </c>
      <c r="L1069" s="174">
        <v>21</v>
      </c>
      <c r="M1069" s="174">
        <f>G1069*(1+L1069/100)</f>
        <v>0</v>
      </c>
      <c r="N1069" s="174">
        <v>0</v>
      </c>
      <c r="O1069" s="174">
        <f>ROUND(E1069*N1069,2)</f>
        <v>0</v>
      </c>
      <c r="P1069" s="174">
        <v>0</v>
      </c>
      <c r="Q1069" s="174">
        <f>ROUND(E1069*P1069,2)</f>
        <v>0</v>
      </c>
      <c r="R1069" s="174"/>
      <c r="S1069" s="174" t="s">
        <v>240</v>
      </c>
      <c r="T1069" s="175" t="s">
        <v>218</v>
      </c>
      <c r="U1069" s="160">
        <v>0</v>
      </c>
      <c r="V1069" s="160">
        <f>ROUND(E1069*U1069,2)</f>
        <v>0</v>
      </c>
      <c r="W1069" s="160"/>
      <c r="X1069" s="150"/>
      <c r="Y1069" s="150"/>
      <c r="Z1069" s="150"/>
      <c r="AA1069" s="150"/>
      <c r="AB1069" s="150"/>
      <c r="AC1069" s="150"/>
      <c r="AD1069" s="150"/>
      <c r="AE1069" s="150"/>
      <c r="AF1069" s="150"/>
      <c r="AG1069" s="150" t="s">
        <v>279</v>
      </c>
      <c r="AH1069" s="150"/>
      <c r="AI1069" s="150"/>
      <c r="AJ1069" s="150"/>
      <c r="AK1069" s="150"/>
      <c r="AL1069" s="150"/>
      <c r="AM1069" s="150"/>
      <c r="AN1069" s="150"/>
      <c r="AO1069" s="150"/>
      <c r="AP1069" s="150"/>
      <c r="AQ1069" s="150"/>
      <c r="AR1069" s="150"/>
      <c r="AS1069" s="150"/>
      <c r="AT1069" s="150"/>
      <c r="AU1069" s="150"/>
      <c r="AV1069" s="150"/>
      <c r="AW1069" s="150"/>
      <c r="AX1069" s="150"/>
      <c r="AY1069" s="150"/>
      <c r="AZ1069" s="150"/>
      <c r="BA1069" s="150"/>
      <c r="BB1069" s="150"/>
      <c r="BC1069" s="150"/>
      <c r="BD1069" s="150"/>
      <c r="BE1069" s="150"/>
      <c r="BF1069" s="150"/>
      <c r="BG1069" s="150"/>
      <c r="BH1069" s="150"/>
    </row>
    <row r="1070" spans="1:60" outlineLevel="1" x14ac:dyDescent="0.2">
      <c r="A1070" s="157"/>
      <c r="B1070" s="158"/>
      <c r="C1070" s="201" t="s">
        <v>886</v>
      </c>
      <c r="D1070" s="190"/>
      <c r="E1070" s="191">
        <v>1</v>
      </c>
      <c r="F1070" s="160"/>
      <c r="G1070" s="160"/>
      <c r="H1070" s="160"/>
      <c r="I1070" s="160"/>
      <c r="J1070" s="160"/>
      <c r="K1070" s="160"/>
      <c r="L1070" s="160"/>
      <c r="M1070" s="160"/>
      <c r="N1070" s="160"/>
      <c r="O1070" s="160"/>
      <c r="P1070" s="160"/>
      <c r="Q1070" s="160"/>
      <c r="R1070" s="160"/>
      <c r="S1070" s="160"/>
      <c r="T1070" s="160"/>
      <c r="U1070" s="160"/>
      <c r="V1070" s="160"/>
      <c r="W1070" s="160"/>
      <c r="X1070" s="150"/>
      <c r="Y1070" s="150"/>
      <c r="Z1070" s="150"/>
      <c r="AA1070" s="150"/>
      <c r="AB1070" s="150"/>
      <c r="AC1070" s="150"/>
      <c r="AD1070" s="150"/>
      <c r="AE1070" s="150"/>
      <c r="AF1070" s="150"/>
      <c r="AG1070" s="150" t="s">
        <v>264</v>
      </c>
      <c r="AH1070" s="150">
        <v>0</v>
      </c>
      <c r="AI1070" s="150"/>
      <c r="AJ1070" s="150"/>
      <c r="AK1070" s="150"/>
      <c r="AL1070" s="150"/>
      <c r="AM1070" s="150"/>
      <c r="AN1070" s="150"/>
      <c r="AO1070" s="150"/>
      <c r="AP1070" s="150"/>
      <c r="AQ1070" s="150"/>
      <c r="AR1070" s="150"/>
      <c r="AS1070" s="150"/>
      <c r="AT1070" s="150"/>
      <c r="AU1070" s="150"/>
      <c r="AV1070" s="150"/>
      <c r="AW1070" s="150"/>
      <c r="AX1070" s="150"/>
      <c r="AY1070" s="150"/>
      <c r="AZ1070" s="150"/>
      <c r="BA1070" s="150"/>
      <c r="BB1070" s="150"/>
      <c r="BC1070" s="150"/>
      <c r="BD1070" s="150"/>
      <c r="BE1070" s="150"/>
      <c r="BF1070" s="150"/>
      <c r="BG1070" s="150"/>
      <c r="BH1070" s="150"/>
    </row>
    <row r="1071" spans="1:60" outlineLevel="1" x14ac:dyDescent="0.2">
      <c r="A1071" s="157"/>
      <c r="B1071" s="158"/>
      <c r="C1071" s="201" t="s">
        <v>887</v>
      </c>
      <c r="D1071" s="190"/>
      <c r="E1071" s="191">
        <v>1</v>
      </c>
      <c r="F1071" s="160"/>
      <c r="G1071" s="160"/>
      <c r="H1071" s="160"/>
      <c r="I1071" s="160"/>
      <c r="J1071" s="160"/>
      <c r="K1071" s="160"/>
      <c r="L1071" s="160"/>
      <c r="M1071" s="160"/>
      <c r="N1071" s="160"/>
      <c r="O1071" s="160"/>
      <c r="P1071" s="160"/>
      <c r="Q1071" s="160"/>
      <c r="R1071" s="160"/>
      <c r="S1071" s="160"/>
      <c r="T1071" s="160"/>
      <c r="U1071" s="160"/>
      <c r="V1071" s="160"/>
      <c r="W1071" s="160"/>
      <c r="X1071" s="150"/>
      <c r="Y1071" s="150"/>
      <c r="Z1071" s="150"/>
      <c r="AA1071" s="150"/>
      <c r="AB1071" s="150"/>
      <c r="AC1071" s="150"/>
      <c r="AD1071" s="150"/>
      <c r="AE1071" s="150"/>
      <c r="AF1071" s="150"/>
      <c r="AG1071" s="150" t="s">
        <v>264</v>
      </c>
      <c r="AH1071" s="150">
        <v>0</v>
      </c>
      <c r="AI1071" s="150"/>
      <c r="AJ1071" s="150"/>
      <c r="AK1071" s="150"/>
      <c r="AL1071" s="150"/>
      <c r="AM1071" s="150"/>
      <c r="AN1071" s="150"/>
      <c r="AO1071" s="150"/>
      <c r="AP1071" s="150"/>
      <c r="AQ1071" s="150"/>
      <c r="AR1071" s="150"/>
      <c r="AS1071" s="150"/>
      <c r="AT1071" s="150"/>
      <c r="AU1071" s="150"/>
      <c r="AV1071" s="150"/>
      <c r="AW1071" s="150"/>
      <c r="AX1071" s="150"/>
      <c r="AY1071" s="150"/>
      <c r="AZ1071" s="150"/>
      <c r="BA1071" s="150"/>
      <c r="BB1071" s="150"/>
      <c r="BC1071" s="150"/>
      <c r="BD1071" s="150"/>
      <c r="BE1071" s="150"/>
      <c r="BF1071" s="150"/>
      <c r="BG1071" s="150"/>
      <c r="BH1071" s="150"/>
    </row>
    <row r="1072" spans="1:60" ht="33.75" outlineLevel="1" x14ac:dyDescent="0.2">
      <c r="A1072" s="169">
        <v>382</v>
      </c>
      <c r="B1072" s="170" t="s">
        <v>1524</v>
      </c>
      <c r="C1072" s="186" t="s">
        <v>1525</v>
      </c>
      <c r="D1072" s="171" t="s">
        <v>298</v>
      </c>
      <c r="E1072" s="172">
        <v>2</v>
      </c>
      <c r="F1072" s="173"/>
      <c r="G1072" s="174">
        <f>ROUND(E1072*F1072,2)</f>
        <v>0</v>
      </c>
      <c r="H1072" s="173"/>
      <c r="I1072" s="174">
        <f>ROUND(E1072*H1072,2)</f>
        <v>0</v>
      </c>
      <c r="J1072" s="173"/>
      <c r="K1072" s="174">
        <f>ROUND(E1072*J1072,2)</f>
        <v>0</v>
      </c>
      <c r="L1072" s="174">
        <v>21</v>
      </c>
      <c r="M1072" s="174">
        <f>G1072*(1+L1072/100)</f>
        <v>0</v>
      </c>
      <c r="N1072" s="174">
        <v>0</v>
      </c>
      <c r="O1072" s="174">
        <f>ROUND(E1072*N1072,2)</f>
        <v>0</v>
      </c>
      <c r="P1072" s="174">
        <v>0</v>
      </c>
      <c r="Q1072" s="174">
        <f>ROUND(E1072*P1072,2)</f>
        <v>0</v>
      </c>
      <c r="R1072" s="174"/>
      <c r="S1072" s="174" t="s">
        <v>240</v>
      </c>
      <c r="T1072" s="175" t="s">
        <v>218</v>
      </c>
      <c r="U1072" s="160">
        <v>0</v>
      </c>
      <c r="V1072" s="160">
        <f>ROUND(E1072*U1072,2)</f>
        <v>0</v>
      </c>
      <c r="W1072" s="160"/>
      <c r="X1072" s="150"/>
      <c r="Y1072" s="150"/>
      <c r="Z1072" s="150"/>
      <c r="AA1072" s="150"/>
      <c r="AB1072" s="150"/>
      <c r="AC1072" s="150"/>
      <c r="AD1072" s="150"/>
      <c r="AE1072" s="150"/>
      <c r="AF1072" s="150"/>
      <c r="AG1072" s="150" t="s">
        <v>279</v>
      </c>
      <c r="AH1072" s="150"/>
      <c r="AI1072" s="150"/>
      <c r="AJ1072" s="150"/>
      <c r="AK1072" s="150"/>
      <c r="AL1072" s="150"/>
      <c r="AM1072" s="150"/>
      <c r="AN1072" s="150"/>
      <c r="AO1072" s="150"/>
      <c r="AP1072" s="150"/>
      <c r="AQ1072" s="150"/>
      <c r="AR1072" s="150"/>
      <c r="AS1072" s="150"/>
      <c r="AT1072" s="150"/>
      <c r="AU1072" s="150"/>
      <c r="AV1072" s="150"/>
      <c r="AW1072" s="150"/>
      <c r="AX1072" s="150"/>
      <c r="AY1072" s="150"/>
      <c r="AZ1072" s="150"/>
      <c r="BA1072" s="150"/>
      <c r="BB1072" s="150"/>
      <c r="BC1072" s="150"/>
      <c r="BD1072" s="150"/>
      <c r="BE1072" s="150"/>
      <c r="BF1072" s="150"/>
      <c r="BG1072" s="150"/>
      <c r="BH1072" s="150"/>
    </row>
    <row r="1073" spans="1:60" outlineLevel="1" x14ac:dyDescent="0.2">
      <c r="A1073" s="157"/>
      <c r="B1073" s="158"/>
      <c r="C1073" s="201" t="s">
        <v>899</v>
      </c>
      <c r="D1073" s="190"/>
      <c r="E1073" s="191">
        <v>2</v>
      </c>
      <c r="F1073" s="160"/>
      <c r="G1073" s="160"/>
      <c r="H1073" s="160"/>
      <c r="I1073" s="160"/>
      <c r="J1073" s="160"/>
      <c r="K1073" s="160"/>
      <c r="L1073" s="160"/>
      <c r="M1073" s="160"/>
      <c r="N1073" s="160"/>
      <c r="O1073" s="160"/>
      <c r="P1073" s="160"/>
      <c r="Q1073" s="160"/>
      <c r="R1073" s="160"/>
      <c r="S1073" s="160"/>
      <c r="T1073" s="160"/>
      <c r="U1073" s="160"/>
      <c r="V1073" s="160"/>
      <c r="W1073" s="160"/>
      <c r="X1073" s="150"/>
      <c r="Y1073" s="150"/>
      <c r="Z1073" s="150"/>
      <c r="AA1073" s="150"/>
      <c r="AB1073" s="150"/>
      <c r="AC1073" s="150"/>
      <c r="AD1073" s="150"/>
      <c r="AE1073" s="150"/>
      <c r="AF1073" s="150"/>
      <c r="AG1073" s="150" t="s">
        <v>264</v>
      </c>
      <c r="AH1073" s="150">
        <v>0</v>
      </c>
      <c r="AI1073" s="150"/>
      <c r="AJ1073" s="150"/>
      <c r="AK1073" s="150"/>
      <c r="AL1073" s="150"/>
      <c r="AM1073" s="150"/>
      <c r="AN1073" s="150"/>
      <c r="AO1073" s="150"/>
      <c r="AP1073" s="150"/>
      <c r="AQ1073" s="150"/>
      <c r="AR1073" s="150"/>
      <c r="AS1073" s="150"/>
      <c r="AT1073" s="150"/>
      <c r="AU1073" s="150"/>
      <c r="AV1073" s="150"/>
      <c r="AW1073" s="150"/>
      <c r="AX1073" s="150"/>
      <c r="AY1073" s="150"/>
      <c r="AZ1073" s="150"/>
      <c r="BA1073" s="150"/>
      <c r="BB1073" s="150"/>
      <c r="BC1073" s="150"/>
      <c r="BD1073" s="150"/>
      <c r="BE1073" s="150"/>
      <c r="BF1073" s="150"/>
      <c r="BG1073" s="150"/>
      <c r="BH1073" s="150"/>
    </row>
    <row r="1074" spans="1:60" ht="33.75" outlineLevel="1" x14ac:dyDescent="0.2">
      <c r="A1074" s="169">
        <v>383</v>
      </c>
      <c r="B1074" s="170" t="s">
        <v>1526</v>
      </c>
      <c r="C1074" s="186" t="s">
        <v>1527</v>
      </c>
      <c r="D1074" s="171" t="s">
        <v>298</v>
      </c>
      <c r="E1074" s="172">
        <v>1</v>
      </c>
      <c r="F1074" s="173"/>
      <c r="G1074" s="174">
        <f>ROUND(E1074*F1074,2)</f>
        <v>0</v>
      </c>
      <c r="H1074" s="173"/>
      <c r="I1074" s="174">
        <f>ROUND(E1074*H1074,2)</f>
        <v>0</v>
      </c>
      <c r="J1074" s="173"/>
      <c r="K1074" s="174">
        <f>ROUND(E1074*J1074,2)</f>
        <v>0</v>
      </c>
      <c r="L1074" s="174">
        <v>21</v>
      </c>
      <c r="M1074" s="174">
        <f>G1074*(1+L1074/100)</f>
        <v>0</v>
      </c>
      <c r="N1074" s="174">
        <v>0</v>
      </c>
      <c r="O1074" s="174">
        <f>ROUND(E1074*N1074,2)</f>
        <v>0</v>
      </c>
      <c r="P1074" s="174">
        <v>0</v>
      </c>
      <c r="Q1074" s="174">
        <f>ROUND(E1074*P1074,2)</f>
        <v>0</v>
      </c>
      <c r="R1074" s="174"/>
      <c r="S1074" s="174" t="s">
        <v>240</v>
      </c>
      <c r="T1074" s="175" t="s">
        <v>218</v>
      </c>
      <c r="U1074" s="160">
        <v>0</v>
      </c>
      <c r="V1074" s="160">
        <f>ROUND(E1074*U1074,2)</f>
        <v>0</v>
      </c>
      <c r="W1074" s="160"/>
      <c r="X1074" s="150"/>
      <c r="Y1074" s="150"/>
      <c r="Z1074" s="150"/>
      <c r="AA1074" s="150"/>
      <c r="AB1074" s="150"/>
      <c r="AC1074" s="150"/>
      <c r="AD1074" s="150"/>
      <c r="AE1074" s="150"/>
      <c r="AF1074" s="150"/>
      <c r="AG1074" s="150" t="s">
        <v>279</v>
      </c>
      <c r="AH1074" s="150"/>
      <c r="AI1074" s="150"/>
      <c r="AJ1074" s="150"/>
      <c r="AK1074" s="150"/>
      <c r="AL1074" s="150"/>
      <c r="AM1074" s="150"/>
      <c r="AN1074" s="150"/>
      <c r="AO1074" s="150"/>
      <c r="AP1074" s="150"/>
      <c r="AQ1074" s="150"/>
      <c r="AR1074" s="150"/>
      <c r="AS1074" s="150"/>
      <c r="AT1074" s="150"/>
      <c r="AU1074" s="150"/>
      <c r="AV1074" s="150"/>
      <c r="AW1074" s="150"/>
      <c r="AX1074" s="150"/>
      <c r="AY1074" s="150"/>
      <c r="AZ1074" s="150"/>
      <c r="BA1074" s="150"/>
      <c r="BB1074" s="150"/>
      <c r="BC1074" s="150"/>
      <c r="BD1074" s="150"/>
      <c r="BE1074" s="150"/>
      <c r="BF1074" s="150"/>
      <c r="BG1074" s="150"/>
      <c r="BH1074" s="150"/>
    </row>
    <row r="1075" spans="1:60" outlineLevel="1" x14ac:dyDescent="0.2">
      <c r="A1075" s="157"/>
      <c r="B1075" s="158"/>
      <c r="C1075" s="201" t="s">
        <v>869</v>
      </c>
      <c r="D1075" s="190"/>
      <c r="E1075" s="191">
        <v>1</v>
      </c>
      <c r="F1075" s="160"/>
      <c r="G1075" s="160"/>
      <c r="H1075" s="160"/>
      <c r="I1075" s="160"/>
      <c r="J1075" s="160"/>
      <c r="K1075" s="160"/>
      <c r="L1075" s="160"/>
      <c r="M1075" s="160"/>
      <c r="N1075" s="160"/>
      <c r="O1075" s="160"/>
      <c r="P1075" s="160"/>
      <c r="Q1075" s="160"/>
      <c r="R1075" s="160"/>
      <c r="S1075" s="160"/>
      <c r="T1075" s="160"/>
      <c r="U1075" s="160"/>
      <c r="V1075" s="160"/>
      <c r="W1075" s="160"/>
      <c r="X1075" s="150"/>
      <c r="Y1075" s="150"/>
      <c r="Z1075" s="150"/>
      <c r="AA1075" s="150"/>
      <c r="AB1075" s="150"/>
      <c r="AC1075" s="150"/>
      <c r="AD1075" s="150"/>
      <c r="AE1075" s="150"/>
      <c r="AF1075" s="150"/>
      <c r="AG1075" s="150" t="s">
        <v>264</v>
      </c>
      <c r="AH1075" s="150">
        <v>0</v>
      </c>
      <c r="AI1075" s="150"/>
      <c r="AJ1075" s="150"/>
      <c r="AK1075" s="150"/>
      <c r="AL1075" s="150"/>
      <c r="AM1075" s="150"/>
      <c r="AN1075" s="150"/>
      <c r="AO1075" s="150"/>
      <c r="AP1075" s="150"/>
      <c r="AQ1075" s="150"/>
      <c r="AR1075" s="150"/>
      <c r="AS1075" s="150"/>
      <c r="AT1075" s="150"/>
      <c r="AU1075" s="150"/>
      <c r="AV1075" s="150"/>
      <c r="AW1075" s="150"/>
      <c r="AX1075" s="150"/>
      <c r="AY1075" s="150"/>
      <c r="AZ1075" s="150"/>
      <c r="BA1075" s="150"/>
      <c r="BB1075" s="150"/>
      <c r="BC1075" s="150"/>
      <c r="BD1075" s="150"/>
      <c r="BE1075" s="150"/>
      <c r="BF1075" s="150"/>
      <c r="BG1075" s="150"/>
      <c r="BH1075" s="150"/>
    </row>
    <row r="1076" spans="1:60" ht="33.75" outlineLevel="1" x14ac:dyDescent="0.2">
      <c r="A1076" s="169">
        <v>384</v>
      </c>
      <c r="B1076" s="170" t="s">
        <v>1528</v>
      </c>
      <c r="C1076" s="186" t="s">
        <v>1529</v>
      </c>
      <c r="D1076" s="171" t="s">
        <v>298</v>
      </c>
      <c r="E1076" s="172">
        <v>2</v>
      </c>
      <c r="F1076" s="173"/>
      <c r="G1076" s="174">
        <f>ROUND(E1076*F1076,2)</f>
        <v>0</v>
      </c>
      <c r="H1076" s="173"/>
      <c r="I1076" s="174">
        <f>ROUND(E1076*H1076,2)</f>
        <v>0</v>
      </c>
      <c r="J1076" s="173"/>
      <c r="K1076" s="174">
        <f>ROUND(E1076*J1076,2)</f>
        <v>0</v>
      </c>
      <c r="L1076" s="174">
        <v>21</v>
      </c>
      <c r="M1076" s="174">
        <f>G1076*(1+L1076/100)</f>
        <v>0</v>
      </c>
      <c r="N1076" s="174">
        <v>0</v>
      </c>
      <c r="O1076" s="174">
        <f>ROUND(E1076*N1076,2)</f>
        <v>0</v>
      </c>
      <c r="P1076" s="174">
        <v>0</v>
      </c>
      <c r="Q1076" s="174">
        <f>ROUND(E1076*P1076,2)</f>
        <v>0</v>
      </c>
      <c r="R1076" s="174"/>
      <c r="S1076" s="174" t="s">
        <v>240</v>
      </c>
      <c r="T1076" s="175" t="s">
        <v>218</v>
      </c>
      <c r="U1076" s="160">
        <v>0</v>
      </c>
      <c r="V1076" s="160">
        <f>ROUND(E1076*U1076,2)</f>
        <v>0</v>
      </c>
      <c r="W1076" s="160"/>
      <c r="X1076" s="150"/>
      <c r="Y1076" s="150"/>
      <c r="Z1076" s="150"/>
      <c r="AA1076" s="150"/>
      <c r="AB1076" s="150"/>
      <c r="AC1076" s="150"/>
      <c r="AD1076" s="150"/>
      <c r="AE1076" s="150"/>
      <c r="AF1076" s="150"/>
      <c r="AG1076" s="150" t="s">
        <v>279</v>
      </c>
      <c r="AH1076" s="150"/>
      <c r="AI1076" s="150"/>
      <c r="AJ1076" s="150"/>
      <c r="AK1076" s="150"/>
      <c r="AL1076" s="150"/>
      <c r="AM1076" s="150"/>
      <c r="AN1076" s="150"/>
      <c r="AO1076" s="150"/>
      <c r="AP1076" s="150"/>
      <c r="AQ1076" s="150"/>
      <c r="AR1076" s="150"/>
      <c r="AS1076" s="150"/>
      <c r="AT1076" s="150"/>
      <c r="AU1076" s="150"/>
      <c r="AV1076" s="150"/>
      <c r="AW1076" s="150"/>
      <c r="AX1076" s="150"/>
      <c r="AY1076" s="150"/>
      <c r="AZ1076" s="150"/>
      <c r="BA1076" s="150"/>
      <c r="BB1076" s="150"/>
      <c r="BC1076" s="150"/>
      <c r="BD1076" s="150"/>
      <c r="BE1076" s="150"/>
      <c r="BF1076" s="150"/>
      <c r="BG1076" s="150"/>
      <c r="BH1076" s="150"/>
    </row>
    <row r="1077" spans="1:60" outlineLevel="1" x14ac:dyDescent="0.2">
      <c r="A1077" s="157"/>
      <c r="B1077" s="158"/>
      <c r="C1077" s="201" t="s">
        <v>893</v>
      </c>
      <c r="D1077" s="190"/>
      <c r="E1077" s="191">
        <v>2</v>
      </c>
      <c r="F1077" s="160"/>
      <c r="G1077" s="160"/>
      <c r="H1077" s="160"/>
      <c r="I1077" s="160"/>
      <c r="J1077" s="160"/>
      <c r="K1077" s="160"/>
      <c r="L1077" s="160"/>
      <c r="M1077" s="160"/>
      <c r="N1077" s="160"/>
      <c r="O1077" s="160"/>
      <c r="P1077" s="160"/>
      <c r="Q1077" s="160"/>
      <c r="R1077" s="160"/>
      <c r="S1077" s="160"/>
      <c r="T1077" s="160"/>
      <c r="U1077" s="160"/>
      <c r="V1077" s="160"/>
      <c r="W1077" s="160"/>
      <c r="X1077" s="150"/>
      <c r="Y1077" s="150"/>
      <c r="Z1077" s="150"/>
      <c r="AA1077" s="150"/>
      <c r="AB1077" s="150"/>
      <c r="AC1077" s="150"/>
      <c r="AD1077" s="150"/>
      <c r="AE1077" s="150"/>
      <c r="AF1077" s="150"/>
      <c r="AG1077" s="150" t="s">
        <v>264</v>
      </c>
      <c r="AH1077" s="150">
        <v>0</v>
      </c>
      <c r="AI1077" s="150"/>
      <c r="AJ1077" s="150"/>
      <c r="AK1077" s="150"/>
      <c r="AL1077" s="150"/>
      <c r="AM1077" s="150"/>
      <c r="AN1077" s="150"/>
      <c r="AO1077" s="150"/>
      <c r="AP1077" s="150"/>
      <c r="AQ1077" s="150"/>
      <c r="AR1077" s="150"/>
      <c r="AS1077" s="150"/>
      <c r="AT1077" s="150"/>
      <c r="AU1077" s="150"/>
      <c r="AV1077" s="150"/>
      <c r="AW1077" s="150"/>
      <c r="AX1077" s="150"/>
      <c r="AY1077" s="150"/>
      <c r="AZ1077" s="150"/>
      <c r="BA1077" s="150"/>
      <c r="BB1077" s="150"/>
      <c r="BC1077" s="150"/>
      <c r="BD1077" s="150"/>
      <c r="BE1077" s="150"/>
      <c r="BF1077" s="150"/>
      <c r="BG1077" s="150"/>
      <c r="BH1077" s="150"/>
    </row>
    <row r="1078" spans="1:60" ht="33.75" outlineLevel="1" x14ac:dyDescent="0.2">
      <c r="A1078" s="169">
        <v>385</v>
      </c>
      <c r="B1078" s="170" t="s">
        <v>1530</v>
      </c>
      <c r="C1078" s="186" t="s">
        <v>1531</v>
      </c>
      <c r="D1078" s="171" t="s">
        <v>298</v>
      </c>
      <c r="E1078" s="172">
        <v>6</v>
      </c>
      <c r="F1078" s="173"/>
      <c r="G1078" s="174">
        <f>ROUND(E1078*F1078,2)</f>
        <v>0</v>
      </c>
      <c r="H1078" s="173"/>
      <c r="I1078" s="174">
        <f>ROUND(E1078*H1078,2)</f>
        <v>0</v>
      </c>
      <c r="J1078" s="173"/>
      <c r="K1078" s="174">
        <f>ROUND(E1078*J1078,2)</f>
        <v>0</v>
      </c>
      <c r="L1078" s="174">
        <v>21</v>
      </c>
      <c r="M1078" s="174">
        <f>G1078*(1+L1078/100)</f>
        <v>0</v>
      </c>
      <c r="N1078" s="174">
        <v>0</v>
      </c>
      <c r="O1078" s="174">
        <f>ROUND(E1078*N1078,2)</f>
        <v>0</v>
      </c>
      <c r="P1078" s="174">
        <v>0</v>
      </c>
      <c r="Q1078" s="174">
        <f>ROUND(E1078*P1078,2)</f>
        <v>0</v>
      </c>
      <c r="R1078" s="174"/>
      <c r="S1078" s="174" t="s">
        <v>240</v>
      </c>
      <c r="T1078" s="175" t="s">
        <v>218</v>
      </c>
      <c r="U1078" s="160">
        <v>0</v>
      </c>
      <c r="V1078" s="160">
        <f>ROUND(E1078*U1078,2)</f>
        <v>0</v>
      </c>
      <c r="W1078" s="160"/>
      <c r="X1078" s="150"/>
      <c r="Y1078" s="150"/>
      <c r="Z1078" s="150"/>
      <c r="AA1078" s="150"/>
      <c r="AB1078" s="150"/>
      <c r="AC1078" s="150"/>
      <c r="AD1078" s="150"/>
      <c r="AE1078" s="150"/>
      <c r="AF1078" s="150"/>
      <c r="AG1078" s="150" t="s">
        <v>279</v>
      </c>
      <c r="AH1078" s="150"/>
      <c r="AI1078" s="150"/>
      <c r="AJ1078" s="150"/>
      <c r="AK1078" s="150"/>
      <c r="AL1078" s="150"/>
      <c r="AM1078" s="150"/>
      <c r="AN1078" s="150"/>
      <c r="AO1078" s="150"/>
      <c r="AP1078" s="150"/>
      <c r="AQ1078" s="150"/>
      <c r="AR1078" s="150"/>
      <c r="AS1078" s="150"/>
      <c r="AT1078" s="150"/>
      <c r="AU1078" s="150"/>
      <c r="AV1078" s="150"/>
      <c r="AW1078" s="150"/>
      <c r="AX1078" s="150"/>
      <c r="AY1078" s="150"/>
      <c r="AZ1078" s="150"/>
      <c r="BA1078" s="150"/>
      <c r="BB1078" s="150"/>
      <c r="BC1078" s="150"/>
      <c r="BD1078" s="150"/>
      <c r="BE1078" s="150"/>
      <c r="BF1078" s="150"/>
      <c r="BG1078" s="150"/>
      <c r="BH1078" s="150"/>
    </row>
    <row r="1079" spans="1:60" outlineLevel="1" x14ac:dyDescent="0.2">
      <c r="A1079" s="157"/>
      <c r="B1079" s="158"/>
      <c r="C1079" s="201" t="s">
        <v>1532</v>
      </c>
      <c r="D1079" s="190"/>
      <c r="E1079" s="191">
        <v>4</v>
      </c>
      <c r="F1079" s="160"/>
      <c r="G1079" s="160"/>
      <c r="H1079" s="160"/>
      <c r="I1079" s="160"/>
      <c r="J1079" s="160"/>
      <c r="K1079" s="160"/>
      <c r="L1079" s="160"/>
      <c r="M1079" s="160"/>
      <c r="N1079" s="160"/>
      <c r="O1079" s="160"/>
      <c r="P1079" s="160"/>
      <c r="Q1079" s="160"/>
      <c r="R1079" s="160"/>
      <c r="S1079" s="160"/>
      <c r="T1079" s="160"/>
      <c r="U1079" s="160"/>
      <c r="V1079" s="160"/>
      <c r="W1079" s="160"/>
      <c r="X1079" s="150"/>
      <c r="Y1079" s="150"/>
      <c r="Z1079" s="150"/>
      <c r="AA1079" s="150"/>
      <c r="AB1079" s="150"/>
      <c r="AC1079" s="150"/>
      <c r="AD1079" s="150"/>
      <c r="AE1079" s="150"/>
      <c r="AF1079" s="150"/>
      <c r="AG1079" s="150" t="s">
        <v>264</v>
      </c>
      <c r="AH1079" s="150">
        <v>0</v>
      </c>
      <c r="AI1079" s="150"/>
      <c r="AJ1079" s="150"/>
      <c r="AK1079" s="150"/>
      <c r="AL1079" s="150"/>
      <c r="AM1079" s="150"/>
      <c r="AN1079" s="150"/>
      <c r="AO1079" s="150"/>
      <c r="AP1079" s="150"/>
      <c r="AQ1079" s="150"/>
      <c r="AR1079" s="150"/>
      <c r="AS1079" s="150"/>
      <c r="AT1079" s="150"/>
      <c r="AU1079" s="150"/>
      <c r="AV1079" s="150"/>
      <c r="AW1079" s="150"/>
      <c r="AX1079" s="150"/>
      <c r="AY1079" s="150"/>
      <c r="AZ1079" s="150"/>
      <c r="BA1079" s="150"/>
      <c r="BB1079" s="150"/>
      <c r="BC1079" s="150"/>
      <c r="BD1079" s="150"/>
      <c r="BE1079" s="150"/>
      <c r="BF1079" s="150"/>
      <c r="BG1079" s="150"/>
      <c r="BH1079" s="150"/>
    </row>
    <row r="1080" spans="1:60" outlineLevel="1" x14ac:dyDescent="0.2">
      <c r="A1080" s="157"/>
      <c r="B1080" s="158"/>
      <c r="C1080" s="201" t="s">
        <v>1533</v>
      </c>
      <c r="D1080" s="190"/>
      <c r="E1080" s="191">
        <v>2</v>
      </c>
      <c r="F1080" s="160"/>
      <c r="G1080" s="160"/>
      <c r="H1080" s="160"/>
      <c r="I1080" s="160"/>
      <c r="J1080" s="160"/>
      <c r="K1080" s="160"/>
      <c r="L1080" s="160"/>
      <c r="M1080" s="160"/>
      <c r="N1080" s="160"/>
      <c r="O1080" s="160"/>
      <c r="P1080" s="160"/>
      <c r="Q1080" s="160"/>
      <c r="R1080" s="160"/>
      <c r="S1080" s="160"/>
      <c r="T1080" s="160"/>
      <c r="U1080" s="160"/>
      <c r="V1080" s="160"/>
      <c r="W1080" s="160"/>
      <c r="X1080" s="150"/>
      <c r="Y1080" s="150"/>
      <c r="Z1080" s="150"/>
      <c r="AA1080" s="150"/>
      <c r="AB1080" s="150"/>
      <c r="AC1080" s="150"/>
      <c r="AD1080" s="150"/>
      <c r="AE1080" s="150"/>
      <c r="AF1080" s="150"/>
      <c r="AG1080" s="150" t="s">
        <v>264</v>
      </c>
      <c r="AH1080" s="150">
        <v>0</v>
      </c>
      <c r="AI1080" s="150"/>
      <c r="AJ1080" s="150"/>
      <c r="AK1080" s="150"/>
      <c r="AL1080" s="150"/>
      <c r="AM1080" s="150"/>
      <c r="AN1080" s="150"/>
      <c r="AO1080" s="150"/>
      <c r="AP1080" s="150"/>
      <c r="AQ1080" s="150"/>
      <c r="AR1080" s="150"/>
      <c r="AS1080" s="150"/>
      <c r="AT1080" s="150"/>
      <c r="AU1080" s="150"/>
      <c r="AV1080" s="150"/>
      <c r="AW1080" s="150"/>
      <c r="AX1080" s="150"/>
      <c r="AY1080" s="150"/>
      <c r="AZ1080" s="150"/>
      <c r="BA1080" s="150"/>
      <c r="BB1080" s="150"/>
      <c r="BC1080" s="150"/>
      <c r="BD1080" s="150"/>
      <c r="BE1080" s="150"/>
      <c r="BF1080" s="150"/>
      <c r="BG1080" s="150"/>
      <c r="BH1080" s="150"/>
    </row>
    <row r="1081" spans="1:60" ht="33.75" outlineLevel="1" x14ac:dyDescent="0.2">
      <c r="A1081" s="169">
        <v>386</v>
      </c>
      <c r="B1081" s="170" t="s">
        <v>1534</v>
      </c>
      <c r="C1081" s="186" t="s">
        <v>1535</v>
      </c>
      <c r="D1081" s="171" t="s">
        <v>298</v>
      </c>
      <c r="E1081" s="172">
        <v>14</v>
      </c>
      <c r="F1081" s="173"/>
      <c r="G1081" s="174">
        <f>ROUND(E1081*F1081,2)</f>
        <v>0</v>
      </c>
      <c r="H1081" s="173"/>
      <c r="I1081" s="174">
        <f>ROUND(E1081*H1081,2)</f>
        <v>0</v>
      </c>
      <c r="J1081" s="173"/>
      <c r="K1081" s="174">
        <f>ROUND(E1081*J1081,2)</f>
        <v>0</v>
      </c>
      <c r="L1081" s="174">
        <v>21</v>
      </c>
      <c r="M1081" s="174">
        <f>G1081*(1+L1081/100)</f>
        <v>0</v>
      </c>
      <c r="N1081" s="174">
        <v>0</v>
      </c>
      <c r="O1081" s="174">
        <f>ROUND(E1081*N1081,2)</f>
        <v>0</v>
      </c>
      <c r="P1081" s="174">
        <v>0</v>
      </c>
      <c r="Q1081" s="174">
        <f>ROUND(E1081*P1081,2)</f>
        <v>0</v>
      </c>
      <c r="R1081" s="174"/>
      <c r="S1081" s="174" t="s">
        <v>240</v>
      </c>
      <c r="T1081" s="175" t="s">
        <v>218</v>
      </c>
      <c r="U1081" s="160">
        <v>0</v>
      </c>
      <c r="V1081" s="160">
        <f>ROUND(E1081*U1081,2)</f>
        <v>0</v>
      </c>
      <c r="W1081" s="160"/>
      <c r="X1081" s="150"/>
      <c r="Y1081" s="150"/>
      <c r="Z1081" s="150"/>
      <c r="AA1081" s="150"/>
      <c r="AB1081" s="150"/>
      <c r="AC1081" s="150"/>
      <c r="AD1081" s="150"/>
      <c r="AE1081" s="150"/>
      <c r="AF1081" s="150"/>
      <c r="AG1081" s="150" t="s">
        <v>279</v>
      </c>
      <c r="AH1081" s="150"/>
      <c r="AI1081" s="150"/>
      <c r="AJ1081" s="150"/>
      <c r="AK1081" s="150"/>
      <c r="AL1081" s="150"/>
      <c r="AM1081" s="150"/>
      <c r="AN1081" s="150"/>
      <c r="AO1081" s="150"/>
      <c r="AP1081" s="150"/>
      <c r="AQ1081" s="150"/>
      <c r="AR1081" s="150"/>
      <c r="AS1081" s="150"/>
      <c r="AT1081" s="150"/>
      <c r="AU1081" s="150"/>
      <c r="AV1081" s="150"/>
      <c r="AW1081" s="150"/>
      <c r="AX1081" s="150"/>
      <c r="AY1081" s="150"/>
      <c r="AZ1081" s="150"/>
      <c r="BA1081" s="150"/>
      <c r="BB1081" s="150"/>
      <c r="BC1081" s="150"/>
      <c r="BD1081" s="150"/>
      <c r="BE1081" s="150"/>
      <c r="BF1081" s="150"/>
      <c r="BG1081" s="150"/>
      <c r="BH1081" s="150"/>
    </row>
    <row r="1082" spans="1:60" outlineLevel="1" x14ac:dyDescent="0.2">
      <c r="A1082" s="157"/>
      <c r="B1082" s="158"/>
      <c r="C1082" s="201" t="s">
        <v>1536</v>
      </c>
      <c r="D1082" s="190"/>
      <c r="E1082" s="191">
        <v>8</v>
      </c>
      <c r="F1082" s="160"/>
      <c r="G1082" s="160"/>
      <c r="H1082" s="160"/>
      <c r="I1082" s="160"/>
      <c r="J1082" s="160"/>
      <c r="K1082" s="160"/>
      <c r="L1082" s="160"/>
      <c r="M1082" s="160"/>
      <c r="N1082" s="160"/>
      <c r="O1082" s="160"/>
      <c r="P1082" s="160"/>
      <c r="Q1082" s="160"/>
      <c r="R1082" s="160"/>
      <c r="S1082" s="160"/>
      <c r="T1082" s="160"/>
      <c r="U1082" s="160"/>
      <c r="V1082" s="160"/>
      <c r="W1082" s="160"/>
      <c r="X1082" s="150"/>
      <c r="Y1082" s="150"/>
      <c r="Z1082" s="150"/>
      <c r="AA1082" s="150"/>
      <c r="AB1082" s="150"/>
      <c r="AC1082" s="150"/>
      <c r="AD1082" s="150"/>
      <c r="AE1082" s="150"/>
      <c r="AF1082" s="150"/>
      <c r="AG1082" s="150" t="s">
        <v>264</v>
      </c>
      <c r="AH1082" s="150">
        <v>0</v>
      </c>
      <c r="AI1082" s="150"/>
      <c r="AJ1082" s="150"/>
      <c r="AK1082" s="150"/>
      <c r="AL1082" s="150"/>
      <c r="AM1082" s="150"/>
      <c r="AN1082" s="150"/>
      <c r="AO1082" s="150"/>
      <c r="AP1082" s="150"/>
      <c r="AQ1082" s="150"/>
      <c r="AR1082" s="150"/>
      <c r="AS1082" s="150"/>
      <c r="AT1082" s="150"/>
      <c r="AU1082" s="150"/>
      <c r="AV1082" s="150"/>
      <c r="AW1082" s="150"/>
      <c r="AX1082" s="150"/>
      <c r="AY1082" s="150"/>
      <c r="AZ1082" s="150"/>
      <c r="BA1082" s="150"/>
      <c r="BB1082" s="150"/>
      <c r="BC1082" s="150"/>
      <c r="BD1082" s="150"/>
      <c r="BE1082" s="150"/>
      <c r="BF1082" s="150"/>
      <c r="BG1082" s="150"/>
      <c r="BH1082" s="150"/>
    </row>
    <row r="1083" spans="1:60" outlineLevel="1" x14ac:dyDescent="0.2">
      <c r="A1083" s="157"/>
      <c r="B1083" s="158"/>
      <c r="C1083" s="201" t="s">
        <v>1537</v>
      </c>
      <c r="D1083" s="190"/>
      <c r="E1083" s="191">
        <v>6</v>
      </c>
      <c r="F1083" s="160"/>
      <c r="G1083" s="160"/>
      <c r="H1083" s="160"/>
      <c r="I1083" s="160"/>
      <c r="J1083" s="160"/>
      <c r="K1083" s="160"/>
      <c r="L1083" s="160"/>
      <c r="M1083" s="160"/>
      <c r="N1083" s="160"/>
      <c r="O1083" s="160"/>
      <c r="P1083" s="160"/>
      <c r="Q1083" s="160"/>
      <c r="R1083" s="160"/>
      <c r="S1083" s="160"/>
      <c r="T1083" s="160"/>
      <c r="U1083" s="160"/>
      <c r="V1083" s="160"/>
      <c r="W1083" s="160"/>
      <c r="X1083" s="150"/>
      <c r="Y1083" s="150"/>
      <c r="Z1083" s="150"/>
      <c r="AA1083" s="150"/>
      <c r="AB1083" s="150"/>
      <c r="AC1083" s="150"/>
      <c r="AD1083" s="150"/>
      <c r="AE1083" s="150"/>
      <c r="AF1083" s="150"/>
      <c r="AG1083" s="150" t="s">
        <v>264</v>
      </c>
      <c r="AH1083" s="150">
        <v>0</v>
      </c>
      <c r="AI1083" s="150"/>
      <c r="AJ1083" s="150"/>
      <c r="AK1083" s="150"/>
      <c r="AL1083" s="150"/>
      <c r="AM1083" s="150"/>
      <c r="AN1083" s="150"/>
      <c r="AO1083" s="150"/>
      <c r="AP1083" s="150"/>
      <c r="AQ1083" s="150"/>
      <c r="AR1083" s="150"/>
      <c r="AS1083" s="150"/>
      <c r="AT1083" s="150"/>
      <c r="AU1083" s="150"/>
      <c r="AV1083" s="150"/>
      <c r="AW1083" s="150"/>
      <c r="AX1083" s="150"/>
      <c r="AY1083" s="150"/>
      <c r="AZ1083" s="150"/>
      <c r="BA1083" s="150"/>
      <c r="BB1083" s="150"/>
      <c r="BC1083" s="150"/>
      <c r="BD1083" s="150"/>
      <c r="BE1083" s="150"/>
      <c r="BF1083" s="150"/>
      <c r="BG1083" s="150"/>
      <c r="BH1083" s="150"/>
    </row>
    <row r="1084" spans="1:60" ht="33.75" outlineLevel="1" x14ac:dyDescent="0.2">
      <c r="A1084" s="169">
        <v>387</v>
      </c>
      <c r="B1084" s="170" t="s">
        <v>1538</v>
      </c>
      <c r="C1084" s="186" t="s">
        <v>1539</v>
      </c>
      <c r="D1084" s="171" t="s">
        <v>298</v>
      </c>
      <c r="E1084" s="172">
        <v>3</v>
      </c>
      <c r="F1084" s="173"/>
      <c r="G1084" s="174">
        <f>ROUND(E1084*F1084,2)</f>
        <v>0</v>
      </c>
      <c r="H1084" s="173"/>
      <c r="I1084" s="174">
        <f>ROUND(E1084*H1084,2)</f>
        <v>0</v>
      </c>
      <c r="J1084" s="173"/>
      <c r="K1084" s="174">
        <f>ROUND(E1084*J1084,2)</f>
        <v>0</v>
      </c>
      <c r="L1084" s="174">
        <v>21</v>
      </c>
      <c r="M1084" s="174">
        <f>G1084*(1+L1084/100)</f>
        <v>0</v>
      </c>
      <c r="N1084" s="174">
        <v>0</v>
      </c>
      <c r="O1084" s="174">
        <f>ROUND(E1084*N1084,2)</f>
        <v>0</v>
      </c>
      <c r="P1084" s="174">
        <v>0</v>
      </c>
      <c r="Q1084" s="174">
        <f>ROUND(E1084*P1084,2)</f>
        <v>0</v>
      </c>
      <c r="R1084" s="174"/>
      <c r="S1084" s="174" t="s">
        <v>240</v>
      </c>
      <c r="T1084" s="175" t="s">
        <v>218</v>
      </c>
      <c r="U1084" s="160">
        <v>0</v>
      </c>
      <c r="V1084" s="160">
        <f>ROUND(E1084*U1084,2)</f>
        <v>0</v>
      </c>
      <c r="W1084" s="160"/>
      <c r="X1084" s="150"/>
      <c r="Y1084" s="150"/>
      <c r="Z1084" s="150"/>
      <c r="AA1084" s="150"/>
      <c r="AB1084" s="150"/>
      <c r="AC1084" s="150"/>
      <c r="AD1084" s="150"/>
      <c r="AE1084" s="150"/>
      <c r="AF1084" s="150"/>
      <c r="AG1084" s="150" t="s">
        <v>279</v>
      </c>
      <c r="AH1084" s="150"/>
      <c r="AI1084" s="150"/>
      <c r="AJ1084" s="150"/>
      <c r="AK1084" s="150"/>
      <c r="AL1084" s="150"/>
      <c r="AM1084" s="150"/>
      <c r="AN1084" s="150"/>
      <c r="AO1084" s="150"/>
      <c r="AP1084" s="150"/>
      <c r="AQ1084" s="150"/>
      <c r="AR1084" s="150"/>
      <c r="AS1084" s="150"/>
      <c r="AT1084" s="150"/>
      <c r="AU1084" s="150"/>
      <c r="AV1084" s="150"/>
      <c r="AW1084" s="150"/>
      <c r="AX1084" s="150"/>
      <c r="AY1084" s="150"/>
      <c r="AZ1084" s="150"/>
      <c r="BA1084" s="150"/>
      <c r="BB1084" s="150"/>
      <c r="BC1084" s="150"/>
      <c r="BD1084" s="150"/>
      <c r="BE1084" s="150"/>
      <c r="BF1084" s="150"/>
      <c r="BG1084" s="150"/>
      <c r="BH1084" s="150"/>
    </row>
    <row r="1085" spans="1:60" outlineLevel="1" x14ac:dyDescent="0.2">
      <c r="A1085" s="157"/>
      <c r="B1085" s="158"/>
      <c r="C1085" s="201" t="s">
        <v>1540</v>
      </c>
      <c r="D1085" s="190"/>
      <c r="E1085" s="191">
        <v>3</v>
      </c>
      <c r="F1085" s="160"/>
      <c r="G1085" s="160"/>
      <c r="H1085" s="160"/>
      <c r="I1085" s="160"/>
      <c r="J1085" s="160"/>
      <c r="K1085" s="160"/>
      <c r="L1085" s="160"/>
      <c r="M1085" s="160"/>
      <c r="N1085" s="160"/>
      <c r="O1085" s="160"/>
      <c r="P1085" s="160"/>
      <c r="Q1085" s="160"/>
      <c r="R1085" s="160"/>
      <c r="S1085" s="160"/>
      <c r="T1085" s="160"/>
      <c r="U1085" s="160"/>
      <c r="V1085" s="160"/>
      <c r="W1085" s="160"/>
      <c r="X1085" s="150"/>
      <c r="Y1085" s="150"/>
      <c r="Z1085" s="150"/>
      <c r="AA1085" s="150"/>
      <c r="AB1085" s="150"/>
      <c r="AC1085" s="150"/>
      <c r="AD1085" s="150"/>
      <c r="AE1085" s="150"/>
      <c r="AF1085" s="150"/>
      <c r="AG1085" s="150" t="s">
        <v>264</v>
      </c>
      <c r="AH1085" s="150">
        <v>0</v>
      </c>
      <c r="AI1085" s="150"/>
      <c r="AJ1085" s="150"/>
      <c r="AK1085" s="150"/>
      <c r="AL1085" s="150"/>
      <c r="AM1085" s="150"/>
      <c r="AN1085" s="150"/>
      <c r="AO1085" s="150"/>
      <c r="AP1085" s="150"/>
      <c r="AQ1085" s="150"/>
      <c r="AR1085" s="150"/>
      <c r="AS1085" s="150"/>
      <c r="AT1085" s="150"/>
      <c r="AU1085" s="150"/>
      <c r="AV1085" s="150"/>
      <c r="AW1085" s="150"/>
      <c r="AX1085" s="150"/>
      <c r="AY1085" s="150"/>
      <c r="AZ1085" s="150"/>
      <c r="BA1085" s="150"/>
      <c r="BB1085" s="150"/>
      <c r="BC1085" s="150"/>
      <c r="BD1085" s="150"/>
      <c r="BE1085" s="150"/>
      <c r="BF1085" s="150"/>
      <c r="BG1085" s="150"/>
      <c r="BH1085" s="150"/>
    </row>
    <row r="1086" spans="1:60" ht="33.75" outlineLevel="1" x14ac:dyDescent="0.2">
      <c r="A1086" s="169">
        <v>388</v>
      </c>
      <c r="B1086" s="170" t="s">
        <v>1541</v>
      </c>
      <c r="C1086" s="186" t="s">
        <v>1542</v>
      </c>
      <c r="D1086" s="171" t="s">
        <v>298</v>
      </c>
      <c r="E1086" s="172">
        <v>2</v>
      </c>
      <c r="F1086" s="173"/>
      <c r="G1086" s="174">
        <f>ROUND(E1086*F1086,2)</f>
        <v>0</v>
      </c>
      <c r="H1086" s="173"/>
      <c r="I1086" s="174">
        <f>ROUND(E1086*H1086,2)</f>
        <v>0</v>
      </c>
      <c r="J1086" s="173"/>
      <c r="K1086" s="174">
        <f>ROUND(E1086*J1086,2)</f>
        <v>0</v>
      </c>
      <c r="L1086" s="174">
        <v>21</v>
      </c>
      <c r="M1086" s="174">
        <f>G1086*(1+L1086/100)</f>
        <v>0</v>
      </c>
      <c r="N1086" s="174">
        <v>0</v>
      </c>
      <c r="O1086" s="174">
        <f>ROUND(E1086*N1086,2)</f>
        <v>0</v>
      </c>
      <c r="P1086" s="174">
        <v>0</v>
      </c>
      <c r="Q1086" s="174">
        <f>ROUND(E1086*P1086,2)</f>
        <v>0</v>
      </c>
      <c r="R1086" s="174"/>
      <c r="S1086" s="174" t="s">
        <v>240</v>
      </c>
      <c r="T1086" s="175" t="s">
        <v>218</v>
      </c>
      <c r="U1086" s="160">
        <v>0</v>
      </c>
      <c r="V1086" s="160">
        <f>ROUND(E1086*U1086,2)</f>
        <v>0</v>
      </c>
      <c r="W1086" s="160"/>
      <c r="X1086" s="150"/>
      <c r="Y1086" s="150"/>
      <c r="Z1086" s="150"/>
      <c r="AA1086" s="150"/>
      <c r="AB1086" s="150"/>
      <c r="AC1086" s="150"/>
      <c r="AD1086" s="150"/>
      <c r="AE1086" s="150"/>
      <c r="AF1086" s="150"/>
      <c r="AG1086" s="150" t="s">
        <v>279</v>
      </c>
      <c r="AH1086" s="150"/>
      <c r="AI1086" s="150"/>
      <c r="AJ1086" s="150"/>
      <c r="AK1086" s="150"/>
      <c r="AL1086" s="150"/>
      <c r="AM1086" s="150"/>
      <c r="AN1086" s="150"/>
      <c r="AO1086" s="150"/>
      <c r="AP1086" s="150"/>
      <c r="AQ1086" s="150"/>
      <c r="AR1086" s="150"/>
      <c r="AS1086" s="150"/>
      <c r="AT1086" s="150"/>
      <c r="AU1086" s="150"/>
      <c r="AV1086" s="150"/>
      <c r="AW1086" s="150"/>
      <c r="AX1086" s="150"/>
      <c r="AY1086" s="150"/>
      <c r="AZ1086" s="150"/>
      <c r="BA1086" s="150"/>
      <c r="BB1086" s="150"/>
      <c r="BC1086" s="150"/>
      <c r="BD1086" s="150"/>
      <c r="BE1086" s="150"/>
      <c r="BF1086" s="150"/>
      <c r="BG1086" s="150"/>
      <c r="BH1086" s="150"/>
    </row>
    <row r="1087" spans="1:60" outlineLevel="1" x14ac:dyDescent="0.2">
      <c r="A1087" s="157"/>
      <c r="B1087" s="158"/>
      <c r="C1087" s="201" t="s">
        <v>866</v>
      </c>
      <c r="D1087" s="190"/>
      <c r="E1087" s="191">
        <v>2</v>
      </c>
      <c r="F1087" s="160"/>
      <c r="G1087" s="160"/>
      <c r="H1087" s="160"/>
      <c r="I1087" s="160"/>
      <c r="J1087" s="160"/>
      <c r="K1087" s="160"/>
      <c r="L1087" s="160"/>
      <c r="M1087" s="160"/>
      <c r="N1087" s="160"/>
      <c r="O1087" s="160"/>
      <c r="P1087" s="160"/>
      <c r="Q1087" s="160"/>
      <c r="R1087" s="160"/>
      <c r="S1087" s="160"/>
      <c r="T1087" s="160"/>
      <c r="U1087" s="160"/>
      <c r="V1087" s="160"/>
      <c r="W1087" s="160"/>
      <c r="X1087" s="150"/>
      <c r="Y1087" s="150"/>
      <c r="Z1087" s="150"/>
      <c r="AA1087" s="150"/>
      <c r="AB1087" s="150"/>
      <c r="AC1087" s="150"/>
      <c r="AD1087" s="150"/>
      <c r="AE1087" s="150"/>
      <c r="AF1087" s="150"/>
      <c r="AG1087" s="150" t="s">
        <v>264</v>
      </c>
      <c r="AH1087" s="150">
        <v>0</v>
      </c>
      <c r="AI1087" s="150"/>
      <c r="AJ1087" s="150"/>
      <c r="AK1087" s="150"/>
      <c r="AL1087" s="150"/>
      <c r="AM1087" s="150"/>
      <c r="AN1087" s="150"/>
      <c r="AO1087" s="150"/>
      <c r="AP1087" s="150"/>
      <c r="AQ1087" s="150"/>
      <c r="AR1087" s="150"/>
      <c r="AS1087" s="150"/>
      <c r="AT1087" s="150"/>
      <c r="AU1087" s="150"/>
      <c r="AV1087" s="150"/>
      <c r="AW1087" s="150"/>
      <c r="AX1087" s="150"/>
      <c r="AY1087" s="150"/>
      <c r="AZ1087" s="150"/>
      <c r="BA1087" s="150"/>
      <c r="BB1087" s="150"/>
      <c r="BC1087" s="150"/>
      <c r="BD1087" s="150"/>
      <c r="BE1087" s="150"/>
      <c r="BF1087" s="150"/>
      <c r="BG1087" s="150"/>
      <c r="BH1087" s="150"/>
    </row>
    <row r="1088" spans="1:60" ht="22.5" outlineLevel="1" x14ac:dyDescent="0.2">
      <c r="A1088" s="169">
        <v>389</v>
      </c>
      <c r="B1088" s="170" t="s">
        <v>1543</v>
      </c>
      <c r="C1088" s="186" t="s">
        <v>1544</v>
      </c>
      <c r="D1088" s="171" t="s">
        <v>298</v>
      </c>
      <c r="E1088" s="172">
        <v>3</v>
      </c>
      <c r="F1088" s="173"/>
      <c r="G1088" s="174">
        <f>ROUND(E1088*F1088,2)</f>
        <v>0</v>
      </c>
      <c r="H1088" s="173"/>
      <c r="I1088" s="174">
        <f>ROUND(E1088*H1088,2)</f>
        <v>0</v>
      </c>
      <c r="J1088" s="173"/>
      <c r="K1088" s="174">
        <f>ROUND(E1088*J1088,2)</f>
        <v>0</v>
      </c>
      <c r="L1088" s="174">
        <v>21</v>
      </c>
      <c r="M1088" s="174">
        <f>G1088*(1+L1088/100)</f>
        <v>0</v>
      </c>
      <c r="N1088" s="174">
        <v>0</v>
      </c>
      <c r="O1088" s="174">
        <f>ROUND(E1088*N1088,2)</f>
        <v>0</v>
      </c>
      <c r="P1088" s="174">
        <v>0</v>
      </c>
      <c r="Q1088" s="174">
        <f>ROUND(E1088*P1088,2)</f>
        <v>0</v>
      </c>
      <c r="R1088" s="174"/>
      <c r="S1088" s="174" t="s">
        <v>240</v>
      </c>
      <c r="T1088" s="175" t="s">
        <v>218</v>
      </c>
      <c r="U1088" s="160">
        <v>0</v>
      </c>
      <c r="V1088" s="160">
        <f>ROUND(E1088*U1088,2)</f>
        <v>0</v>
      </c>
      <c r="W1088" s="160"/>
      <c r="X1088" s="150"/>
      <c r="Y1088" s="150"/>
      <c r="Z1088" s="150"/>
      <c r="AA1088" s="150"/>
      <c r="AB1088" s="150"/>
      <c r="AC1088" s="150"/>
      <c r="AD1088" s="150"/>
      <c r="AE1088" s="150"/>
      <c r="AF1088" s="150"/>
      <c r="AG1088" s="150" t="s">
        <v>279</v>
      </c>
      <c r="AH1088" s="150"/>
      <c r="AI1088" s="150"/>
      <c r="AJ1088" s="150"/>
      <c r="AK1088" s="150"/>
      <c r="AL1088" s="150"/>
      <c r="AM1088" s="150"/>
      <c r="AN1088" s="150"/>
      <c r="AO1088" s="150"/>
      <c r="AP1088" s="150"/>
      <c r="AQ1088" s="150"/>
      <c r="AR1088" s="150"/>
      <c r="AS1088" s="150"/>
      <c r="AT1088" s="150"/>
      <c r="AU1088" s="150"/>
      <c r="AV1088" s="150"/>
      <c r="AW1088" s="150"/>
      <c r="AX1088" s="150"/>
      <c r="AY1088" s="150"/>
      <c r="AZ1088" s="150"/>
      <c r="BA1088" s="150"/>
      <c r="BB1088" s="150"/>
      <c r="BC1088" s="150"/>
      <c r="BD1088" s="150"/>
      <c r="BE1088" s="150"/>
      <c r="BF1088" s="150"/>
      <c r="BG1088" s="150"/>
      <c r="BH1088" s="150"/>
    </row>
    <row r="1089" spans="1:60" outlineLevel="1" x14ac:dyDescent="0.2">
      <c r="A1089" s="157"/>
      <c r="B1089" s="158"/>
      <c r="C1089" s="201" t="s">
        <v>871</v>
      </c>
      <c r="D1089" s="190"/>
      <c r="E1089" s="191">
        <v>3</v>
      </c>
      <c r="F1089" s="160"/>
      <c r="G1089" s="160"/>
      <c r="H1089" s="160"/>
      <c r="I1089" s="160"/>
      <c r="J1089" s="160"/>
      <c r="K1089" s="160"/>
      <c r="L1089" s="160"/>
      <c r="M1089" s="160"/>
      <c r="N1089" s="160"/>
      <c r="O1089" s="160"/>
      <c r="P1089" s="160"/>
      <c r="Q1089" s="160"/>
      <c r="R1089" s="160"/>
      <c r="S1089" s="160"/>
      <c r="T1089" s="160"/>
      <c r="U1089" s="160"/>
      <c r="V1089" s="160"/>
      <c r="W1089" s="160"/>
      <c r="X1089" s="150"/>
      <c r="Y1089" s="150"/>
      <c r="Z1089" s="150"/>
      <c r="AA1089" s="150"/>
      <c r="AB1089" s="150"/>
      <c r="AC1089" s="150"/>
      <c r="AD1089" s="150"/>
      <c r="AE1089" s="150"/>
      <c r="AF1089" s="150"/>
      <c r="AG1089" s="150" t="s">
        <v>264</v>
      </c>
      <c r="AH1089" s="150">
        <v>0</v>
      </c>
      <c r="AI1089" s="150"/>
      <c r="AJ1089" s="150"/>
      <c r="AK1089" s="150"/>
      <c r="AL1089" s="150"/>
      <c r="AM1089" s="150"/>
      <c r="AN1089" s="150"/>
      <c r="AO1089" s="150"/>
      <c r="AP1089" s="150"/>
      <c r="AQ1089" s="150"/>
      <c r="AR1089" s="150"/>
      <c r="AS1089" s="150"/>
      <c r="AT1089" s="150"/>
      <c r="AU1089" s="150"/>
      <c r="AV1089" s="150"/>
      <c r="AW1089" s="150"/>
      <c r="AX1089" s="150"/>
      <c r="AY1089" s="150"/>
      <c r="AZ1089" s="150"/>
      <c r="BA1089" s="150"/>
      <c r="BB1089" s="150"/>
      <c r="BC1089" s="150"/>
      <c r="BD1089" s="150"/>
      <c r="BE1089" s="150"/>
      <c r="BF1089" s="150"/>
      <c r="BG1089" s="150"/>
      <c r="BH1089" s="150"/>
    </row>
    <row r="1090" spans="1:60" ht="33.75" outlineLevel="1" x14ac:dyDescent="0.2">
      <c r="A1090" s="169">
        <v>390</v>
      </c>
      <c r="B1090" s="170" t="s">
        <v>1545</v>
      </c>
      <c r="C1090" s="186" t="s">
        <v>1546</v>
      </c>
      <c r="D1090" s="171" t="s">
        <v>298</v>
      </c>
      <c r="E1090" s="172">
        <v>1</v>
      </c>
      <c r="F1090" s="173"/>
      <c r="G1090" s="174">
        <f>ROUND(E1090*F1090,2)</f>
        <v>0</v>
      </c>
      <c r="H1090" s="173"/>
      <c r="I1090" s="174">
        <f>ROUND(E1090*H1090,2)</f>
        <v>0</v>
      </c>
      <c r="J1090" s="173"/>
      <c r="K1090" s="174">
        <f>ROUND(E1090*J1090,2)</f>
        <v>0</v>
      </c>
      <c r="L1090" s="174">
        <v>21</v>
      </c>
      <c r="M1090" s="174">
        <f>G1090*(1+L1090/100)</f>
        <v>0</v>
      </c>
      <c r="N1090" s="174">
        <v>0</v>
      </c>
      <c r="O1090" s="174">
        <f>ROUND(E1090*N1090,2)</f>
        <v>0</v>
      </c>
      <c r="P1090" s="174">
        <v>0</v>
      </c>
      <c r="Q1090" s="174">
        <f>ROUND(E1090*P1090,2)</f>
        <v>0</v>
      </c>
      <c r="R1090" s="174"/>
      <c r="S1090" s="174" t="s">
        <v>240</v>
      </c>
      <c r="T1090" s="175" t="s">
        <v>218</v>
      </c>
      <c r="U1090" s="160">
        <v>0</v>
      </c>
      <c r="V1090" s="160">
        <f>ROUND(E1090*U1090,2)</f>
        <v>0</v>
      </c>
      <c r="W1090" s="160"/>
      <c r="X1090" s="150"/>
      <c r="Y1090" s="150"/>
      <c r="Z1090" s="150"/>
      <c r="AA1090" s="150"/>
      <c r="AB1090" s="150"/>
      <c r="AC1090" s="150"/>
      <c r="AD1090" s="150"/>
      <c r="AE1090" s="150"/>
      <c r="AF1090" s="150"/>
      <c r="AG1090" s="150" t="s">
        <v>279</v>
      </c>
      <c r="AH1090" s="150"/>
      <c r="AI1090" s="150"/>
      <c r="AJ1090" s="150"/>
      <c r="AK1090" s="150"/>
      <c r="AL1090" s="150"/>
      <c r="AM1090" s="150"/>
      <c r="AN1090" s="150"/>
      <c r="AO1090" s="150"/>
      <c r="AP1090" s="150"/>
      <c r="AQ1090" s="150"/>
      <c r="AR1090" s="150"/>
      <c r="AS1090" s="150"/>
      <c r="AT1090" s="150"/>
      <c r="AU1090" s="150"/>
      <c r="AV1090" s="150"/>
      <c r="AW1090" s="150"/>
      <c r="AX1090" s="150"/>
      <c r="AY1090" s="150"/>
      <c r="AZ1090" s="150"/>
      <c r="BA1090" s="150"/>
      <c r="BB1090" s="150"/>
      <c r="BC1090" s="150"/>
      <c r="BD1090" s="150"/>
      <c r="BE1090" s="150"/>
      <c r="BF1090" s="150"/>
      <c r="BG1090" s="150"/>
      <c r="BH1090" s="150"/>
    </row>
    <row r="1091" spans="1:60" outlineLevel="1" x14ac:dyDescent="0.2">
      <c r="A1091" s="157"/>
      <c r="B1091" s="158"/>
      <c r="C1091" s="201" t="s">
        <v>902</v>
      </c>
      <c r="D1091" s="190"/>
      <c r="E1091" s="191">
        <v>1</v>
      </c>
      <c r="F1091" s="160"/>
      <c r="G1091" s="160"/>
      <c r="H1091" s="160"/>
      <c r="I1091" s="160"/>
      <c r="J1091" s="160"/>
      <c r="K1091" s="160"/>
      <c r="L1091" s="160"/>
      <c r="M1091" s="160"/>
      <c r="N1091" s="160"/>
      <c r="O1091" s="160"/>
      <c r="P1091" s="160"/>
      <c r="Q1091" s="160"/>
      <c r="R1091" s="160"/>
      <c r="S1091" s="160"/>
      <c r="T1091" s="160"/>
      <c r="U1091" s="160"/>
      <c r="V1091" s="160"/>
      <c r="W1091" s="160"/>
      <c r="X1091" s="150"/>
      <c r="Y1091" s="150"/>
      <c r="Z1091" s="150"/>
      <c r="AA1091" s="150"/>
      <c r="AB1091" s="150"/>
      <c r="AC1091" s="150"/>
      <c r="AD1091" s="150"/>
      <c r="AE1091" s="150"/>
      <c r="AF1091" s="150"/>
      <c r="AG1091" s="150" t="s">
        <v>264</v>
      </c>
      <c r="AH1091" s="150">
        <v>0</v>
      </c>
      <c r="AI1091" s="150"/>
      <c r="AJ1091" s="150"/>
      <c r="AK1091" s="150"/>
      <c r="AL1091" s="150"/>
      <c r="AM1091" s="150"/>
      <c r="AN1091" s="150"/>
      <c r="AO1091" s="150"/>
      <c r="AP1091" s="150"/>
      <c r="AQ1091" s="150"/>
      <c r="AR1091" s="150"/>
      <c r="AS1091" s="150"/>
      <c r="AT1091" s="150"/>
      <c r="AU1091" s="150"/>
      <c r="AV1091" s="150"/>
      <c r="AW1091" s="150"/>
      <c r="AX1091" s="150"/>
      <c r="AY1091" s="150"/>
      <c r="AZ1091" s="150"/>
      <c r="BA1091" s="150"/>
      <c r="BB1091" s="150"/>
      <c r="BC1091" s="150"/>
      <c r="BD1091" s="150"/>
      <c r="BE1091" s="150"/>
      <c r="BF1091" s="150"/>
      <c r="BG1091" s="150"/>
      <c r="BH1091" s="150"/>
    </row>
    <row r="1092" spans="1:60" ht="33.75" outlineLevel="1" x14ac:dyDescent="0.2">
      <c r="A1092" s="169">
        <v>391</v>
      </c>
      <c r="B1092" s="170" t="s">
        <v>1547</v>
      </c>
      <c r="C1092" s="186" t="s">
        <v>1548</v>
      </c>
      <c r="D1092" s="171" t="s">
        <v>298</v>
      </c>
      <c r="E1092" s="172">
        <v>1</v>
      </c>
      <c r="F1092" s="173"/>
      <c r="G1092" s="174">
        <f>ROUND(E1092*F1092,2)</f>
        <v>0</v>
      </c>
      <c r="H1092" s="173"/>
      <c r="I1092" s="174">
        <f>ROUND(E1092*H1092,2)</f>
        <v>0</v>
      </c>
      <c r="J1092" s="173"/>
      <c r="K1092" s="174">
        <f>ROUND(E1092*J1092,2)</f>
        <v>0</v>
      </c>
      <c r="L1092" s="174">
        <v>21</v>
      </c>
      <c r="M1092" s="174">
        <f>G1092*(1+L1092/100)</f>
        <v>0</v>
      </c>
      <c r="N1092" s="174">
        <v>0</v>
      </c>
      <c r="O1092" s="174">
        <f>ROUND(E1092*N1092,2)</f>
        <v>0</v>
      </c>
      <c r="P1092" s="174">
        <v>0</v>
      </c>
      <c r="Q1092" s="174">
        <f>ROUND(E1092*P1092,2)</f>
        <v>0</v>
      </c>
      <c r="R1092" s="174"/>
      <c r="S1092" s="174" t="s">
        <v>240</v>
      </c>
      <c r="T1092" s="175" t="s">
        <v>218</v>
      </c>
      <c r="U1092" s="160">
        <v>0</v>
      </c>
      <c r="V1092" s="160">
        <f>ROUND(E1092*U1092,2)</f>
        <v>0</v>
      </c>
      <c r="W1092" s="160"/>
      <c r="X1092" s="150"/>
      <c r="Y1092" s="150"/>
      <c r="Z1092" s="150"/>
      <c r="AA1092" s="150"/>
      <c r="AB1092" s="150"/>
      <c r="AC1092" s="150"/>
      <c r="AD1092" s="150"/>
      <c r="AE1092" s="150"/>
      <c r="AF1092" s="150"/>
      <c r="AG1092" s="150" t="s">
        <v>279</v>
      </c>
      <c r="AH1092" s="150"/>
      <c r="AI1092" s="150"/>
      <c r="AJ1092" s="150"/>
      <c r="AK1092" s="150"/>
      <c r="AL1092" s="150"/>
      <c r="AM1092" s="150"/>
      <c r="AN1092" s="150"/>
      <c r="AO1092" s="150"/>
      <c r="AP1092" s="150"/>
      <c r="AQ1092" s="150"/>
      <c r="AR1092" s="150"/>
      <c r="AS1092" s="150"/>
      <c r="AT1092" s="150"/>
      <c r="AU1092" s="150"/>
      <c r="AV1092" s="150"/>
      <c r="AW1092" s="150"/>
      <c r="AX1092" s="150"/>
      <c r="AY1092" s="150"/>
      <c r="AZ1092" s="150"/>
      <c r="BA1092" s="150"/>
      <c r="BB1092" s="150"/>
      <c r="BC1092" s="150"/>
      <c r="BD1092" s="150"/>
      <c r="BE1092" s="150"/>
      <c r="BF1092" s="150"/>
      <c r="BG1092" s="150"/>
      <c r="BH1092" s="150"/>
    </row>
    <row r="1093" spans="1:60" outlineLevel="1" x14ac:dyDescent="0.2">
      <c r="A1093" s="157"/>
      <c r="B1093" s="158"/>
      <c r="C1093" s="201" t="s">
        <v>874</v>
      </c>
      <c r="D1093" s="190"/>
      <c r="E1093" s="191">
        <v>1</v>
      </c>
      <c r="F1093" s="160"/>
      <c r="G1093" s="160"/>
      <c r="H1093" s="160"/>
      <c r="I1093" s="160"/>
      <c r="J1093" s="160"/>
      <c r="K1093" s="160"/>
      <c r="L1093" s="160"/>
      <c r="M1093" s="160"/>
      <c r="N1093" s="160"/>
      <c r="O1093" s="160"/>
      <c r="P1093" s="160"/>
      <c r="Q1093" s="160"/>
      <c r="R1093" s="160"/>
      <c r="S1093" s="160"/>
      <c r="T1093" s="160"/>
      <c r="U1093" s="160"/>
      <c r="V1093" s="160"/>
      <c r="W1093" s="160"/>
      <c r="X1093" s="150"/>
      <c r="Y1093" s="150"/>
      <c r="Z1093" s="150"/>
      <c r="AA1093" s="150"/>
      <c r="AB1093" s="150"/>
      <c r="AC1093" s="150"/>
      <c r="AD1093" s="150"/>
      <c r="AE1093" s="150"/>
      <c r="AF1093" s="150"/>
      <c r="AG1093" s="150" t="s">
        <v>264</v>
      </c>
      <c r="AH1093" s="150">
        <v>0</v>
      </c>
      <c r="AI1093" s="150"/>
      <c r="AJ1093" s="150"/>
      <c r="AK1093" s="150"/>
      <c r="AL1093" s="150"/>
      <c r="AM1093" s="150"/>
      <c r="AN1093" s="150"/>
      <c r="AO1093" s="150"/>
      <c r="AP1093" s="150"/>
      <c r="AQ1093" s="150"/>
      <c r="AR1093" s="150"/>
      <c r="AS1093" s="150"/>
      <c r="AT1093" s="150"/>
      <c r="AU1093" s="150"/>
      <c r="AV1093" s="150"/>
      <c r="AW1093" s="150"/>
      <c r="AX1093" s="150"/>
      <c r="AY1093" s="150"/>
      <c r="AZ1093" s="150"/>
      <c r="BA1093" s="150"/>
      <c r="BB1093" s="150"/>
      <c r="BC1093" s="150"/>
      <c r="BD1093" s="150"/>
      <c r="BE1093" s="150"/>
      <c r="BF1093" s="150"/>
      <c r="BG1093" s="150"/>
      <c r="BH1093" s="150"/>
    </row>
    <row r="1094" spans="1:60" ht="22.5" outlineLevel="1" x14ac:dyDescent="0.2">
      <c r="A1094" s="169">
        <v>392</v>
      </c>
      <c r="B1094" s="170" t="s">
        <v>1549</v>
      </c>
      <c r="C1094" s="186" t="s">
        <v>1550</v>
      </c>
      <c r="D1094" s="171" t="s">
        <v>298</v>
      </c>
      <c r="E1094" s="172">
        <v>1</v>
      </c>
      <c r="F1094" s="173"/>
      <c r="G1094" s="174">
        <f>ROUND(E1094*F1094,2)</f>
        <v>0</v>
      </c>
      <c r="H1094" s="173"/>
      <c r="I1094" s="174">
        <f>ROUND(E1094*H1094,2)</f>
        <v>0</v>
      </c>
      <c r="J1094" s="173"/>
      <c r="K1094" s="174">
        <f>ROUND(E1094*J1094,2)</f>
        <v>0</v>
      </c>
      <c r="L1094" s="174">
        <v>21</v>
      </c>
      <c r="M1094" s="174">
        <f>G1094*(1+L1094/100)</f>
        <v>0</v>
      </c>
      <c r="N1094" s="174">
        <v>0</v>
      </c>
      <c r="O1094" s="174">
        <f>ROUND(E1094*N1094,2)</f>
        <v>0</v>
      </c>
      <c r="P1094" s="174">
        <v>0</v>
      </c>
      <c r="Q1094" s="174">
        <f>ROUND(E1094*P1094,2)</f>
        <v>0</v>
      </c>
      <c r="R1094" s="174"/>
      <c r="S1094" s="174" t="s">
        <v>240</v>
      </c>
      <c r="T1094" s="175" t="s">
        <v>218</v>
      </c>
      <c r="U1094" s="160">
        <v>0</v>
      </c>
      <c r="V1094" s="160">
        <f>ROUND(E1094*U1094,2)</f>
        <v>0</v>
      </c>
      <c r="W1094" s="160"/>
      <c r="X1094" s="150"/>
      <c r="Y1094" s="150"/>
      <c r="Z1094" s="150"/>
      <c r="AA1094" s="150"/>
      <c r="AB1094" s="150"/>
      <c r="AC1094" s="150"/>
      <c r="AD1094" s="150"/>
      <c r="AE1094" s="150"/>
      <c r="AF1094" s="150"/>
      <c r="AG1094" s="150" t="s">
        <v>279</v>
      </c>
      <c r="AH1094" s="150"/>
      <c r="AI1094" s="150"/>
      <c r="AJ1094" s="150"/>
      <c r="AK1094" s="150"/>
      <c r="AL1094" s="150"/>
      <c r="AM1094" s="150"/>
      <c r="AN1094" s="150"/>
      <c r="AO1094" s="150"/>
      <c r="AP1094" s="150"/>
      <c r="AQ1094" s="150"/>
      <c r="AR1094" s="150"/>
      <c r="AS1094" s="150"/>
      <c r="AT1094" s="150"/>
      <c r="AU1094" s="150"/>
      <c r="AV1094" s="150"/>
      <c r="AW1094" s="150"/>
      <c r="AX1094" s="150"/>
      <c r="AY1094" s="150"/>
      <c r="AZ1094" s="150"/>
      <c r="BA1094" s="150"/>
      <c r="BB1094" s="150"/>
      <c r="BC1094" s="150"/>
      <c r="BD1094" s="150"/>
      <c r="BE1094" s="150"/>
      <c r="BF1094" s="150"/>
      <c r="BG1094" s="150"/>
      <c r="BH1094" s="150"/>
    </row>
    <row r="1095" spans="1:60" outlineLevel="1" x14ac:dyDescent="0.2">
      <c r="A1095" s="157"/>
      <c r="B1095" s="158"/>
      <c r="C1095" s="201" t="s">
        <v>1551</v>
      </c>
      <c r="D1095" s="190"/>
      <c r="E1095" s="191">
        <v>1</v>
      </c>
      <c r="F1095" s="160"/>
      <c r="G1095" s="160"/>
      <c r="H1095" s="160"/>
      <c r="I1095" s="160"/>
      <c r="J1095" s="160"/>
      <c r="K1095" s="160"/>
      <c r="L1095" s="160"/>
      <c r="M1095" s="160"/>
      <c r="N1095" s="160"/>
      <c r="O1095" s="160"/>
      <c r="P1095" s="160"/>
      <c r="Q1095" s="160"/>
      <c r="R1095" s="160"/>
      <c r="S1095" s="160"/>
      <c r="T1095" s="160"/>
      <c r="U1095" s="160"/>
      <c r="V1095" s="160"/>
      <c r="W1095" s="160"/>
      <c r="X1095" s="150"/>
      <c r="Y1095" s="150"/>
      <c r="Z1095" s="150"/>
      <c r="AA1095" s="150"/>
      <c r="AB1095" s="150"/>
      <c r="AC1095" s="150"/>
      <c r="AD1095" s="150"/>
      <c r="AE1095" s="150"/>
      <c r="AF1095" s="150"/>
      <c r="AG1095" s="150" t="s">
        <v>264</v>
      </c>
      <c r="AH1095" s="150">
        <v>0</v>
      </c>
      <c r="AI1095" s="150"/>
      <c r="AJ1095" s="150"/>
      <c r="AK1095" s="150"/>
      <c r="AL1095" s="150"/>
      <c r="AM1095" s="150"/>
      <c r="AN1095" s="150"/>
      <c r="AO1095" s="150"/>
      <c r="AP1095" s="150"/>
      <c r="AQ1095" s="150"/>
      <c r="AR1095" s="150"/>
      <c r="AS1095" s="150"/>
      <c r="AT1095" s="150"/>
      <c r="AU1095" s="150"/>
      <c r="AV1095" s="150"/>
      <c r="AW1095" s="150"/>
      <c r="AX1095" s="150"/>
      <c r="AY1095" s="150"/>
      <c r="AZ1095" s="150"/>
      <c r="BA1095" s="150"/>
      <c r="BB1095" s="150"/>
      <c r="BC1095" s="150"/>
      <c r="BD1095" s="150"/>
      <c r="BE1095" s="150"/>
      <c r="BF1095" s="150"/>
      <c r="BG1095" s="150"/>
      <c r="BH1095" s="150"/>
    </row>
    <row r="1096" spans="1:60" ht="22.5" outlineLevel="1" x14ac:dyDescent="0.2">
      <c r="A1096" s="157">
        <v>393</v>
      </c>
      <c r="B1096" s="158" t="s">
        <v>1552</v>
      </c>
      <c r="C1096" s="206" t="s">
        <v>1553</v>
      </c>
      <c r="D1096" s="159" t="s">
        <v>0</v>
      </c>
      <c r="E1096" s="200"/>
      <c r="F1096" s="161"/>
      <c r="G1096" s="160">
        <f>ROUND(E1096*F1096,2)</f>
        <v>0</v>
      </c>
      <c r="H1096" s="161"/>
      <c r="I1096" s="160">
        <f>ROUND(E1096*H1096,2)</f>
        <v>0</v>
      </c>
      <c r="J1096" s="161"/>
      <c r="K1096" s="160">
        <f>ROUND(E1096*J1096,2)</f>
        <v>0</v>
      </c>
      <c r="L1096" s="160">
        <v>21</v>
      </c>
      <c r="M1096" s="160">
        <f>G1096*(1+L1096/100)</f>
        <v>0</v>
      </c>
      <c r="N1096" s="160">
        <v>0</v>
      </c>
      <c r="O1096" s="160">
        <f>ROUND(E1096*N1096,2)</f>
        <v>0</v>
      </c>
      <c r="P1096" s="160">
        <v>0</v>
      </c>
      <c r="Q1096" s="160">
        <f>ROUND(E1096*P1096,2)</f>
        <v>0</v>
      </c>
      <c r="R1096" s="160"/>
      <c r="S1096" s="160" t="s">
        <v>240</v>
      </c>
      <c r="T1096" s="160" t="s">
        <v>218</v>
      </c>
      <c r="U1096" s="160">
        <v>0</v>
      </c>
      <c r="V1096" s="160">
        <f>ROUND(E1096*U1096,2)</f>
        <v>0</v>
      </c>
      <c r="W1096" s="160"/>
      <c r="X1096" s="150"/>
      <c r="Y1096" s="150"/>
      <c r="Z1096" s="150"/>
      <c r="AA1096" s="150"/>
      <c r="AB1096" s="150"/>
      <c r="AC1096" s="150"/>
      <c r="AD1096" s="150"/>
      <c r="AE1096" s="150"/>
      <c r="AF1096" s="150"/>
      <c r="AG1096" s="150" t="s">
        <v>1161</v>
      </c>
      <c r="AH1096" s="150"/>
      <c r="AI1096" s="150"/>
      <c r="AJ1096" s="150"/>
      <c r="AK1096" s="150"/>
      <c r="AL1096" s="150"/>
      <c r="AM1096" s="150"/>
      <c r="AN1096" s="150"/>
      <c r="AO1096" s="150"/>
      <c r="AP1096" s="150"/>
      <c r="AQ1096" s="150"/>
      <c r="AR1096" s="150"/>
      <c r="AS1096" s="150"/>
      <c r="AT1096" s="150"/>
      <c r="AU1096" s="150"/>
      <c r="AV1096" s="150"/>
      <c r="AW1096" s="150"/>
      <c r="AX1096" s="150"/>
      <c r="AY1096" s="150"/>
      <c r="AZ1096" s="150"/>
      <c r="BA1096" s="150"/>
      <c r="BB1096" s="150"/>
      <c r="BC1096" s="150"/>
      <c r="BD1096" s="150"/>
      <c r="BE1096" s="150"/>
      <c r="BF1096" s="150"/>
      <c r="BG1096" s="150"/>
      <c r="BH1096" s="150"/>
    </row>
    <row r="1097" spans="1:60" x14ac:dyDescent="0.2">
      <c r="A1097" s="163" t="s">
        <v>211</v>
      </c>
      <c r="B1097" s="164" t="s">
        <v>149</v>
      </c>
      <c r="C1097" s="184" t="s">
        <v>150</v>
      </c>
      <c r="D1097" s="165"/>
      <c r="E1097" s="166"/>
      <c r="F1097" s="167"/>
      <c r="G1097" s="167">
        <f>SUMIF(AG1098:AG1169,"&lt;&gt;NOR",G1098:G1169)</f>
        <v>0</v>
      </c>
      <c r="H1097" s="167"/>
      <c r="I1097" s="167">
        <f>SUM(I1098:I1169)</f>
        <v>0</v>
      </c>
      <c r="J1097" s="167"/>
      <c r="K1097" s="167">
        <f>SUM(K1098:K1169)</f>
        <v>0</v>
      </c>
      <c r="L1097" s="167"/>
      <c r="M1097" s="167">
        <f>SUM(M1098:M1169)</f>
        <v>0</v>
      </c>
      <c r="N1097" s="167"/>
      <c r="O1097" s="167">
        <f>SUM(O1098:O1169)</f>
        <v>0</v>
      </c>
      <c r="P1097" s="167"/>
      <c r="Q1097" s="167">
        <f>SUM(Q1098:Q1169)</f>
        <v>0</v>
      </c>
      <c r="R1097" s="167"/>
      <c r="S1097" s="167"/>
      <c r="T1097" s="168"/>
      <c r="U1097" s="162"/>
      <c r="V1097" s="162">
        <f>SUM(V1098:V1169)</f>
        <v>0</v>
      </c>
      <c r="W1097" s="162"/>
      <c r="AG1097" t="s">
        <v>212</v>
      </c>
    </row>
    <row r="1098" spans="1:60" ht="22.5" outlineLevel="1" x14ac:dyDescent="0.2">
      <c r="A1098" s="169">
        <v>394</v>
      </c>
      <c r="B1098" s="170" t="s">
        <v>1554</v>
      </c>
      <c r="C1098" s="186" t="s">
        <v>1555</v>
      </c>
      <c r="D1098" s="171" t="s">
        <v>1556</v>
      </c>
      <c r="E1098" s="172">
        <v>371.22800000000001</v>
      </c>
      <c r="F1098" s="173"/>
      <c r="G1098" s="174">
        <f>ROUND(E1098*F1098,2)</f>
        <v>0</v>
      </c>
      <c r="H1098" s="173"/>
      <c r="I1098" s="174">
        <f>ROUND(E1098*H1098,2)</f>
        <v>0</v>
      </c>
      <c r="J1098" s="173"/>
      <c r="K1098" s="174">
        <f>ROUND(E1098*J1098,2)</f>
        <v>0</v>
      </c>
      <c r="L1098" s="174">
        <v>21</v>
      </c>
      <c r="M1098" s="174">
        <f>G1098*(1+L1098/100)</f>
        <v>0</v>
      </c>
      <c r="N1098" s="174">
        <v>0</v>
      </c>
      <c r="O1098" s="174">
        <f>ROUND(E1098*N1098,2)</f>
        <v>0</v>
      </c>
      <c r="P1098" s="174">
        <v>0</v>
      </c>
      <c r="Q1098" s="174">
        <f>ROUND(E1098*P1098,2)</f>
        <v>0</v>
      </c>
      <c r="R1098" s="174"/>
      <c r="S1098" s="174" t="s">
        <v>217</v>
      </c>
      <c r="T1098" s="175" t="s">
        <v>218</v>
      </c>
      <c r="U1098" s="160">
        <v>0</v>
      </c>
      <c r="V1098" s="160">
        <f>ROUND(E1098*U1098,2)</f>
        <v>0</v>
      </c>
      <c r="W1098" s="160"/>
      <c r="X1098" s="150"/>
      <c r="Y1098" s="150"/>
      <c r="Z1098" s="150"/>
      <c r="AA1098" s="150"/>
      <c r="AB1098" s="150"/>
      <c r="AC1098" s="150"/>
      <c r="AD1098" s="150"/>
      <c r="AE1098" s="150"/>
      <c r="AF1098" s="150"/>
      <c r="AG1098" s="150" t="s">
        <v>1102</v>
      </c>
      <c r="AH1098" s="150"/>
      <c r="AI1098" s="150"/>
      <c r="AJ1098" s="150"/>
      <c r="AK1098" s="150"/>
      <c r="AL1098" s="150"/>
      <c r="AM1098" s="150"/>
      <c r="AN1098" s="150"/>
      <c r="AO1098" s="150"/>
      <c r="AP1098" s="150"/>
      <c r="AQ1098" s="150"/>
      <c r="AR1098" s="150"/>
      <c r="AS1098" s="150"/>
      <c r="AT1098" s="150"/>
      <c r="AU1098" s="150"/>
      <c r="AV1098" s="150"/>
      <c r="AW1098" s="150"/>
      <c r="AX1098" s="150"/>
      <c r="AY1098" s="150"/>
      <c r="AZ1098" s="150"/>
      <c r="BA1098" s="150"/>
      <c r="BB1098" s="150"/>
      <c r="BC1098" s="150"/>
      <c r="BD1098" s="150"/>
      <c r="BE1098" s="150"/>
      <c r="BF1098" s="150"/>
      <c r="BG1098" s="150"/>
      <c r="BH1098" s="150"/>
    </row>
    <row r="1099" spans="1:60" outlineLevel="1" x14ac:dyDescent="0.2">
      <c r="A1099" s="157"/>
      <c r="B1099" s="158"/>
      <c r="C1099" s="201" t="s">
        <v>1557</v>
      </c>
      <c r="D1099" s="190"/>
      <c r="E1099" s="191"/>
      <c r="F1099" s="160"/>
      <c r="G1099" s="160"/>
      <c r="H1099" s="160"/>
      <c r="I1099" s="160"/>
      <c r="J1099" s="160"/>
      <c r="K1099" s="160"/>
      <c r="L1099" s="160"/>
      <c r="M1099" s="160"/>
      <c r="N1099" s="160"/>
      <c r="O1099" s="160"/>
      <c r="P1099" s="160"/>
      <c r="Q1099" s="160"/>
      <c r="R1099" s="160"/>
      <c r="S1099" s="160"/>
      <c r="T1099" s="160"/>
      <c r="U1099" s="160"/>
      <c r="V1099" s="160"/>
      <c r="W1099" s="160"/>
      <c r="X1099" s="150"/>
      <c r="Y1099" s="150"/>
      <c r="Z1099" s="150"/>
      <c r="AA1099" s="150"/>
      <c r="AB1099" s="150"/>
      <c r="AC1099" s="150"/>
      <c r="AD1099" s="150"/>
      <c r="AE1099" s="150"/>
      <c r="AF1099" s="150"/>
      <c r="AG1099" s="150" t="s">
        <v>264</v>
      </c>
      <c r="AH1099" s="150">
        <v>0</v>
      </c>
      <c r="AI1099" s="150"/>
      <c r="AJ1099" s="150"/>
      <c r="AK1099" s="150"/>
      <c r="AL1099" s="150"/>
      <c r="AM1099" s="150"/>
      <c r="AN1099" s="150"/>
      <c r="AO1099" s="150"/>
      <c r="AP1099" s="150"/>
      <c r="AQ1099" s="150"/>
      <c r="AR1099" s="150"/>
      <c r="AS1099" s="150"/>
      <c r="AT1099" s="150"/>
      <c r="AU1099" s="150"/>
      <c r="AV1099" s="150"/>
      <c r="AW1099" s="150"/>
      <c r="AX1099" s="150"/>
      <c r="AY1099" s="150"/>
      <c r="AZ1099" s="150"/>
      <c r="BA1099" s="150"/>
      <c r="BB1099" s="150"/>
      <c r="BC1099" s="150"/>
      <c r="BD1099" s="150"/>
      <c r="BE1099" s="150"/>
      <c r="BF1099" s="150"/>
      <c r="BG1099" s="150"/>
      <c r="BH1099" s="150"/>
    </row>
    <row r="1100" spans="1:60" outlineLevel="1" x14ac:dyDescent="0.2">
      <c r="A1100" s="157"/>
      <c r="B1100" s="158"/>
      <c r="C1100" s="201" t="s">
        <v>1558</v>
      </c>
      <c r="D1100" s="190"/>
      <c r="E1100" s="191">
        <v>37.872</v>
      </c>
      <c r="F1100" s="160"/>
      <c r="G1100" s="160"/>
      <c r="H1100" s="160"/>
      <c r="I1100" s="160"/>
      <c r="J1100" s="160"/>
      <c r="K1100" s="160"/>
      <c r="L1100" s="160"/>
      <c r="M1100" s="160"/>
      <c r="N1100" s="160"/>
      <c r="O1100" s="160"/>
      <c r="P1100" s="160"/>
      <c r="Q1100" s="160"/>
      <c r="R1100" s="160"/>
      <c r="S1100" s="160"/>
      <c r="T1100" s="160"/>
      <c r="U1100" s="160"/>
      <c r="V1100" s="160"/>
      <c r="W1100" s="160"/>
      <c r="X1100" s="150"/>
      <c r="Y1100" s="150"/>
      <c r="Z1100" s="150"/>
      <c r="AA1100" s="150"/>
      <c r="AB1100" s="150"/>
      <c r="AC1100" s="150"/>
      <c r="AD1100" s="150"/>
      <c r="AE1100" s="150"/>
      <c r="AF1100" s="150"/>
      <c r="AG1100" s="150" t="s">
        <v>264</v>
      </c>
      <c r="AH1100" s="150">
        <v>0</v>
      </c>
      <c r="AI1100" s="150"/>
      <c r="AJ1100" s="150"/>
      <c r="AK1100" s="150"/>
      <c r="AL1100" s="150"/>
      <c r="AM1100" s="150"/>
      <c r="AN1100" s="150"/>
      <c r="AO1100" s="150"/>
      <c r="AP1100" s="150"/>
      <c r="AQ1100" s="150"/>
      <c r="AR1100" s="150"/>
      <c r="AS1100" s="150"/>
      <c r="AT1100" s="150"/>
      <c r="AU1100" s="150"/>
      <c r="AV1100" s="150"/>
      <c r="AW1100" s="150"/>
      <c r="AX1100" s="150"/>
      <c r="AY1100" s="150"/>
      <c r="AZ1100" s="150"/>
      <c r="BA1100" s="150"/>
      <c r="BB1100" s="150"/>
      <c r="BC1100" s="150"/>
      <c r="BD1100" s="150"/>
      <c r="BE1100" s="150"/>
      <c r="BF1100" s="150"/>
      <c r="BG1100" s="150"/>
      <c r="BH1100" s="150"/>
    </row>
    <row r="1101" spans="1:60" outlineLevel="1" x14ac:dyDescent="0.2">
      <c r="A1101" s="157"/>
      <c r="B1101" s="158"/>
      <c r="C1101" s="201" t="s">
        <v>1559</v>
      </c>
      <c r="D1101" s="190"/>
      <c r="E1101" s="191">
        <v>60</v>
      </c>
      <c r="F1101" s="160"/>
      <c r="G1101" s="160"/>
      <c r="H1101" s="160"/>
      <c r="I1101" s="160"/>
      <c r="J1101" s="160"/>
      <c r="K1101" s="160"/>
      <c r="L1101" s="160"/>
      <c r="M1101" s="160"/>
      <c r="N1101" s="160"/>
      <c r="O1101" s="160"/>
      <c r="P1101" s="160"/>
      <c r="Q1101" s="160"/>
      <c r="R1101" s="160"/>
      <c r="S1101" s="160"/>
      <c r="T1101" s="160"/>
      <c r="U1101" s="160"/>
      <c r="V1101" s="160"/>
      <c r="W1101" s="160"/>
      <c r="X1101" s="150"/>
      <c r="Y1101" s="150"/>
      <c r="Z1101" s="150"/>
      <c r="AA1101" s="150"/>
      <c r="AB1101" s="150"/>
      <c r="AC1101" s="150"/>
      <c r="AD1101" s="150"/>
      <c r="AE1101" s="150"/>
      <c r="AF1101" s="150"/>
      <c r="AG1101" s="150" t="s">
        <v>264</v>
      </c>
      <c r="AH1101" s="150">
        <v>0</v>
      </c>
      <c r="AI1101" s="150"/>
      <c r="AJ1101" s="150"/>
      <c r="AK1101" s="150"/>
      <c r="AL1101" s="150"/>
      <c r="AM1101" s="150"/>
      <c r="AN1101" s="150"/>
      <c r="AO1101" s="150"/>
      <c r="AP1101" s="150"/>
      <c r="AQ1101" s="150"/>
      <c r="AR1101" s="150"/>
      <c r="AS1101" s="150"/>
      <c r="AT1101" s="150"/>
      <c r="AU1101" s="150"/>
      <c r="AV1101" s="150"/>
      <c r="AW1101" s="150"/>
      <c r="AX1101" s="150"/>
      <c r="AY1101" s="150"/>
      <c r="AZ1101" s="150"/>
      <c r="BA1101" s="150"/>
      <c r="BB1101" s="150"/>
      <c r="BC1101" s="150"/>
      <c r="BD1101" s="150"/>
      <c r="BE1101" s="150"/>
      <c r="BF1101" s="150"/>
      <c r="BG1101" s="150"/>
      <c r="BH1101" s="150"/>
    </row>
    <row r="1102" spans="1:60" outlineLevel="1" x14ac:dyDescent="0.2">
      <c r="A1102" s="157"/>
      <c r="B1102" s="158"/>
      <c r="C1102" s="201" t="s">
        <v>1560</v>
      </c>
      <c r="D1102" s="190"/>
      <c r="E1102" s="191">
        <v>239.608</v>
      </c>
      <c r="F1102" s="160"/>
      <c r="G1102" s="160"/>
      <c r="H1102" s="160"/>
      <c r="I1102" s="160"/>
      <c r="J1102" s="160"/>
      <c r="K1102" s="160"/>
      <c r="L1102" s="160"/>
      <c r="M1102" s="160"/>
      <c r="N1102" s="160"/>
      <c r="O1102" s="160"/>
      <c r="P1102" s="160"/>
      <c r="Q1102" s="160"/>
      <c r="R1102" s="160"/>
      <c r="S1102" s="160"/>
      <c r="T1102" s="160"/>
      <c r="U1102" s="160"/>
      <c r="V1102" s="160"/>
      <c r="W1102" s="160"/>
      <c r="X1102" s="150"/>
      <c r="Y1102" s="150"/>
      <c r="Z1102" s="150"/>
      <c r="AA1102" s="150"/>
      <c r="AB1102" s="150"/>
      <c r="AC1102" s="150"/>
      <c r="AD1102" s="150"/>
      <c r="AE1102" s="150"/>
      <c r="AF1102" s="150"/>
      <c r="AG1102" s="150" t="s">
        <v>264</v>
      </c>
      <c r="AH1102" s="150">
        <v>0</v>
      </c>
      <c r="AI1102" s="150"/>
      <c r="AJ1102" s="150"/>
      <c r="AK1102" s="150"/>
      <c r="AL1102" s="150"/>
      <c r="AM1102" s="150"/>
      <c r="AN1102" s="150"/>
      <c r="AO1102" s="150"/>
      <c r="AP1102" s="150"/>
      <c r="AQ1102" s="150"/>
      <c r="AR1102" s="150"/>
      <c r="AS1102" s="150"/>
      <c r="AT1102" s="150"/>
      <c r="AU1102" s="150"/>
      <c r="AV1102" s="150"/>
      <c r="AW1102" s="150"/>
      <c r="AX1102" s="150"/>
      <c r="AY1102" s="150"/>
      <c r="AZ1102" s="150"/>
      <c r="BA1102" s="150"/>
      <c r="BB1102" s="150"/>
      <c r="BC1102" s="150"/>
      <c r="BD1102" s="150"/>
      <c r="BE1102" s="150"/>
      <c r="BF1102" s="150"/>
      <c r="BG1102" s="150"/>
      <c r="BH1102" s="150"/>
    </row>
    <row r="1103" spans="1:60" outlineLevel="1" x14ac:dyDescent="0.2">
      <c r="A1103" s="157"/>
      <c r="B1103" s="158"/>
      <c r="C1103" s="207" t="s">
        <v>1561</v>
      </c>
      <c r="D1103" s="198"/>
      <c r="E1103" s="199">
        <v>33.747999999999998</v>
      </c>
      <c r="F1103" s="160"/>
      <c r="G1103" s="160"/>
      <c r="H1103" s="160"/>
      <c r="I1103" s="160"/>
      <c r="J1103" s="160"/>
      <c r="K1103" s="160"/>
      <c r="L1103" s="160"/>
      <c r="M1103" s="160"/>
      <c r="N1103" s="160"/>
      <c r="O1103" s="160"/>
      <c r="P1103" s="160"/>
      <c r="Q1103" s="160"/>
      <c r="R1103" s="160"/>
      <c r="S1103" s="160"/>
      <c r="T1103" s="160"/>
      <c r="U1103" s="160"/>
      <c r="V1103" s="160"/>
      <c r="W1103" s="160"/>
      <c r="X1103" s="150"/>
      <c r="Y1103" s="150"/>
      <c r="Z1103" s="150"/>
      <c r="AA1103" s="150"/>
      <c r="AB1103" s="150"/>
      <c r="AC1103" s="150"/>
      <c r="AD1103" s="150"/>
      <c r="AE1103" s="150"/>
      <c r="AF1103" s="150"/>
      <c r="AG1103" s="150" t="s">
        <v>264</v>
      </c>
      <c r="AH1103" s="150">
        <v>4</v>
      </c>
      <c r="AI1103" s="150"/>
      <c r="AJ1103" s="150"/>
      <c r="AK1103" s="150"/>
      <c r="AL1103" s="150"/>
      <c r="AM1103" s="150"/>
      <c r="AN1103" s="150"/>
      <c r="AO1103" s="150"/>
      <c r="AP1103" s="150"/>
      <c r="AQ1103" s="150"/>
      <c r="AR1103" s="150"/>
      <c r="AS1103" s="150"/>
      <c r="AT1103" s="150"/>
      <c r="AU1103" s="150"/>
      <c r="AV1103" s="150"/>
      <c r="AW1103" s="150"/>
      <c r="AX1103" s="150"/>
      <c r="AY1103" s="150"/>
      <c r="AZ1103" s="150"/>
      <c r="BA1103" s="150"/>
      <c r="BB1103" s="150"/>
      <c r="BC1103" s="150"/>
      <c r="BD1103" s="150"/>
      <c r="BE1103" s="150"/>
      <c r="BF1103" s="150"/>
      <c r="BG1103" s="150"/>
      <c r="BH1103" s="150"/>
    </row>
    <row r="1104" spans="1:60" ht="22.5" outlineLevel="1" x14ac:dyDescent="0.2">
      <c r="A1104" s="169">
        <v>395</v>
      </c>
      <c r="B1104" s="170" t="s">
        <v>1562</v>
      </c>
      <c r="C1104" s="186" t="s">
        <v>1563</v>
      </c>
      <c r="D1104" s="171" t="s">
        <v>1556</v>
      </c>
      <c r="E1104" s="172">
        <v>1902.1243999999999</v>
      </c>
      <c r="F1104" s="173"/>
      <c r="G1104" s="174">
        <f>ROUND(E1104*F1104,2)</f>
        <v>0</v>
      </c>
      <c r="H1104" s="173"/>
      <c r="I1104" s="174">
        <f>ROUND(E1104*H1104,2)</f>
        <v>0</v>
      </c>
      <c r="J1104" s="173"/>
      <c r="K1104" s="174">
        <f>ROUND(E1104*J1104,2)</f>
        <v>0</v>
      </c>
      <c r="L1104" s="174">
        <v>21</v>
      </c>
      <c r="M1104" s="174">
        <f>G1104*(1+L1104/100)</f>
        <v>0</v>
      </c>
      <c r="N1104" s="174">
        <v>0</v>
      </c>
      <c r="O1104" s="174">
        <f>ROUND(E1104*N1104,2)</f>
        <v>0</v>
      </c>
      <c r="P1104" s="174">
        <v>0</v>
      </c>
      <c r="Q1104" s="174">
        <f>ROUND(E1104*P1104,2)</f>
        <v>0</v>
      </c>
      <c r="R1104" s="174"/>
      <c r="S1104" s="174" t="s">
        <v>217</v>
      </c>
      <c r="T1104" s="175" t="s">
        <v>218</v>
      </c>
      <c r="U1104" s="160">
        <v>0</v>
      </c>
      <c r="V1104" s="160">
        <f>ROUND(E1104*U1104,2)</f>
        <v>0</v>
      </c>
      <c r="W1104" s="160"/>
      <c r="X1104" s="150"/>
      <c r="Y1104" s="150"/>
      <c r="Z1104" s="150"/>
      <c r="AA1104" s="150"/>
      <c r="AB1104" s="150"/>
      <c r="AC1104" s="150"/>
      <c r="AD1104" s="150"/>
      <c r="AE1104" s="150"/>
      <c r="AF1104" s="150"/>
      <c r="AG1104" s="150" t="s">
        <v>1102</v>
      </c>
      <c r="AH1104" s="150"/>
      <c r="AI1104" s="150"/>
      <c r="AJ1104" s="150"/>
      <c r="AK1104" s="150"/>
      <c r="AL1104" s="150"/>
      <c r="AM1104" s="150"/>
      <c r="AN1104" s="150"/>
      <c r="AO1104" s="150"/>
      <c r="AP1104" s="150"/>
      <c r="AQ1104" s="150"/>
      <c r="AR1104" s="150"/>
      <c r="AS1104" s="150"/>
      <c r="AT1104" s="150"/>
      <c r="AU1104" s="150"/>
      <c r="AV1104" s="150"/>
      <c r="AW1104" s="150"/>
      <c r="AX1104" s="150"/>
      <c r="AY1104" s="150"/>
      <c r="AZ1104" s="150"/>
      <c r="BA1104" s="150"/>
      <c r="BB1104" s="150"/>
      <c r="BC1104" s="150"/>
      <c r="BD1104" s="150"/>
      <c r="BE1104" s="150"/>
      <c r="BF1104" s="150"/>
      <c r="BG1104" s="150"/>
      <c r="BH1104" s="150"/>
    </row>
    <row r="1105" spans="1:60" outlineLevel="1" x14ac:dyDescent="0.2">
      <c r="A1105" s="157"/>
      <c r="B1105" s="158"/>
      <c r="C1105" s="201" t="s">
        <v>1564</v>
      </c>
      <c r="D1105" s="190"/>
      <c r="E1105" s="191"/>
      <c r="F1105" s="160"/>
      <c r="G1105" s="160"/>
      <c r="H1105" s="160"/>
      <c r="I1105" s="160"/>
      <c r="J1105" s="160"/>
      <c r="K1105" s="160"/>
      <c r="L1105" s="160"/>
      <c r="M1105" s="160"/>
      <c r="N1105" s="160"/>
      <c r="O1105" s="160"/>
      <c r="P1105" s="160"/>
      <c r="Q1105" s="160"/>
      <c r="R1105" s="160"/>
      <c r="S1105" s="160"/>
      <c r="T1105" s="160"/>
      <c r="U1105" s="160"/>
      <c r="V1105" s="160"/>
      <c r="W1105" s="160"/>
      <c r="X1105" s="150"/>
      <c r="Y1105" s="150"/>
      <c r="Z1105" s="150"/>
      <c r="AA1105" s="150"/>
      <c r="AB1105" s="150"/>
      <c r="AC1105" s="150"/>
      <c r="AD1105" s="150"/>
      <c r="AE1105" s="150"/>
      <c r="AF1105" s="150"/>
      <c r="AG1105" s="150" t="s">
        <v>264</v>
      </c>
      <c r="AH1105" s="150">
        <v>0</v>
      </c>
      <c r="AI1105" s="150"/>
      <c r="AJ1105" s="150"/>
      <c r="AK1105" s="150"/>
      <c r="AL1105" s="150"/>
      <c r="AM1105" s="150"/>
      <c r="AN1105" s="150"/>
      <c r="AO1105" s="150"/>
      <c r="AP1105" s="150"/>
      <c r="AQ1105" s="150"/>
      <c r="AR1105" s="150"/>
      <c r="AS1105" s="150"/>
      <c r="AT1105" s="150"/>
      <c r="AU1105" s="150"/>
      <c r="AV1105" s="150"/>
      <c r="AW1105" s="150"/>
      <c r="AX1105" s="150"/>
      <c r="AY1105" s="150"/>
      <c r="AZ1105" s="150"/>
      <c r="BA1105" s="150"/>
      <c r="BB1105" s="150"/>
      <c r="BC1105" s="150"/>
      <c r="BD1105" s="150"/>
      <c r="BE1105" s="150"/>
      <c r="BF1105" s="150"/>
      <c r="BG1105" s="150"/>
      <c r="BH1105" s="150"/>
    </row>
    <row r="1106" spans="1:60" outlineLevel="1" x14ac:dyDescent="0.2">
      <c r="A1106" s="157"/>
      <c r="B1106" s="158"/>
      <c r="C1106" s="201" t="s">
        <v>1565</v>
      </c>
      <c r="D1106" s="190"/>
      <c r="E1106" s="191">
        <v>269.03100000000001</v>
      </c>
      <c r="F1106" s="160"/>
      <c r="G1106" s="160"/>
      <c r="H1106" s="160"/>
      <c r="I1106" s="160"/>
      <c r="J1106" s="160"/>
      <c r="K1106" s="160"/>
      <c r="L1106" s="160"/>
      <c r="M1106" s="160"/>
      <c r="N1106" s="160"/>
      <c r="O1106" s="160"/>
      <c r="P1106" s="160"/>
      <c r="Q1106" s="160"/>
      <c r="R1106" s="160"/>
      <c r="S1106" s="160"/>
      <c r="T1106" s="160"/>
      <c r="U1106" s="160"/>
      <c r="V1106" s="160"/>
      <c r="W1106" s="160"/>
      <c r="X1106" s="150"/>
      <c r="Y1106" s="150"/>
      <c r="Z1106" s="150"/>
      <c r="AA1106" s="150"/>
      <c r="AB1106" s="150"/>
      <c r="AC1106" s="150"/>
      <c r="AD1106" s="150"/>
      <c r="AE1106" s="150"/>
      <c r="AF1106" s="150"/>
      <c r="AG1106" s="150" t="s">
        <v>264</v>
      </c>
      <c r="AH1106" s="150">
        <v>0</v>
      </c>
      <c r="AI1106" s="150"/>
      <c r="AJ1106" s="150"/>
      <c r="AK1106" s="150"/>
      <c r="AL1106" s="150"/>
      <c r="AM1106" s="150"/>
      <c r="AN1106" s="150"/>
      <c r="AO1106" s="150"/>
      <c r="AP1106" s="150"/>
      <c r="AQ1106" s="150"/>
      <c r="AR1106" s="150"/>
      <c r="AS1106" s="150"/>
      <c r="AT1106" s="150"/>
      <c r="AU1106" s="150"/>
      <c r="AV1106" s="150"/>
      <c r="AW1106" s="150"/>
      <c r="AX1106" s="150"/>
      <c r="AY1106" s="150"/>
      <c r="AZ1106" s="150"/>
      <c r="BA1106" s="150"/>
      <c r="BB1106" s="150"/>
      <c r="BC1106" s="150"/>
      <c r="BD1106" s="150"/>
      <c r="BE1106" s="150"/>
      <c r="BF1106" s="150"/>
      <c r="BG1106" s="150"/>
      <c r="BH1106" s="150"/>
    </row>
    <row r="1107" spans="1:60" outlineLevel="1" x14ac:dyDescent="0.2">
      <c r="A1107" s="157"/>
      <c r="B1107" s="158"/>
      <c r="C1107" s="201" t="s">
        <v>1566</v>
      </c>
      <c r="D1107" s="190"/>
      <c r="E1107" s="191">
        <v>25.622</v>
      </c>
      <c r="F1107" s="160"/>
      <c r="G1107" s="160"/>
      <c r="H1107" s="160"/>
      <c r="I1107" s="160"/>
      <c r="J1107" s="160"/>
      <c r="K1107" s="160"/>
      <c r="L1107" s="160"/>
      <c r="M1107" s="160"/>
      <c r="N1107" s="160"/>
      <c r="O1107" s="160"/>
      <c r="P1107" s="160"/>
      <c r="Q1107" s="160"/>
      <c r="R1107" s="160"/>
      <c r="S1107" s="160"/>
      <c r="T1107" s="160"/>
      <c r="U1107" s="160"/>
      <c r="V1107" s="160"/>
      <c r="W1107" s="160"/>
      <c r="X1107" s="150"/>
      <c r="Y1107" s="150"/>
      <c r="Z1107" s="150"/>
      <c r="AA1107" s="150"/>
      <c r="AB1107" s="150"/>
      <c r="AC1107" s="150"/>
      <c r="AD1107" s="150"/>
      <c r="AE1107" s="150"/>
      <c r="AF1107" s="150"/>
      <c r="AG1107" s="150" t="s">
        <v>264</v>
      </c>
      <c r="AH1107" s="150">
        <v>0</v>
      </c>
      <c r="AI1107" s="150"/>
      <c r="AJ1107" s="150"/>
      <c r="AK1107" s="150"/>
      <c r="AL1107" s="150"/>
      <c r="AM1107" s="150"/>
      <c r="AN1107" s="150"/>
      <c r="AO1107" s="150"/>
      <c r="AP1107" s="150"/>
      <c r="AQ1107" s="150"/>
      <c r="AR1107" s="150"/>
      <c r="AS1107" s="150"/>
      <c r="AT1107" s="150"/>
      <c r="AU1107" s="150"/>
      <c r="AV1107" s="150"/>
      <c r="AW1107" s="150"/>
      <c r="AX1107" s="150"/>
      <c r="AY1107" s="150"/>
      <c r="AZ1107" s="150"/>
      <c r="BA1107" s="150"/>
      <c r="BB1107" s="150"/>
      <c r="BC1107" s="150"/>
      <c r="BD1107" s="150"/>
      <c r="BE1107" s="150"/>
      <c r="BF1107" s="150"/>
      <c r="BG1107" s="150"/>
      <c r="BH1107" s="150"/>
    </row>
    <row r="1108" spans="1:60" outlineLevel="1" x14ac:dyDescent="0.2">
      <c r="A1108" s="157"/>
      <c r="B1108" s="158"/>
      <c r="C1108" s="201" t="s">
        <v>1567</v>
      </c>
      <c r="D1108" s="190"/>
      <c r="E1108" s="191">
        <v>195.566</v>
      </c>
      <c r="F1108" s="160"/>
      <c r="G1108" s="160"/>
      <c r="H1108" s="160"/>
      <c r="I1108" s="160"/>
      <c r="J1108" s="160"/>
      <c r="K1108" s="160"/>
      <c r="L1108" s="160"/>
      <c r="M1108" s="160"/>
      <c r="N1108" s="160"/>
      <c r="O1108" s="160"/>
      <c r="P1108" s="160"/>
      <c r="Q1108" s="160"/>
      <c r="R1108" s="160"/>
      <c r="S1108" s="160"/>
      <c r="T1108" s="160"/>
      <c r="U1108" s="160"/>
      <c r="V1108" s="160"/>
      <c r="W1108" s="160"/>
      <c r="X1108" s="150"/>
      <c r="Y1108" s="150"/>
      <c r="Z1108" s="150"/>
      <c r="AA1108" s="150"/>
      <c r="AB1108" s="150"/>
      <c r="AC1108" s="150"/>
      <c r="AD1108" s="150"/>
      <c r="AE1108" s="150"/>
      <c r="AF1108" s="150"/>
      <c r="AG1108" s="150" t="s">
        <v>264</v>
      </c>
      <c r="AH1108" s="150">
        <v>0</v>
      </c>
      <c r="AI1108" s="150"/>
      <c r="AJ1108" s="150"/>
      <c r="AK1108" s="150"/>
      <c r="AL1108" s="150"/>
      <c r="AM1108" s="150"/>
      <c r="AN1108" s="150"/>
      <c r="AO1108" s="150"/>
      <c r="AP1108" s="150"/>
      <c r="AQ1108" s="150"/>
      <c r="AR1108" s="150"/>
      <c r="AS1108" s="150"/>
      <c r="AT1108" s="150"/>
      <c r="AU1108" s="150"/>
      <c r="AV1108" s="150"/>
      <c r="AW1108" s="150"/>
      <c r="AX1108" s="150"/>
      <c r="AY1108" s="150"/>
      <c r="AZ1108" s="150"/>
      <c r="BA1108" s="150"/>
      <c r="BB1108" s="150"/>
      <c r="BC1108" s="150"/>
      <c r="BD1108" s="150"/>
      <c r="BE1108" s="150"/>
      <c r="BF1108" s="150"/>
      <c r="BG1108" s="150"/>
      <c r="BH1108" s="150"/>
    </row>
    <row r="1109" spans="1:60" outlineLevel="1" x14ac:dyDescent="0.2">
      <c r="A1109" s="157"/>
      <c r="B1109" s="158"/>
      <c r="C1109" s="201" t="s">
        <v>1568</v>
      </c>
      <c r="D1109" s="190"/>
      <c r="E1109" s="191">
        <v>279.38</v>
      </c>
      <c r="F1109" s="160"/>
      <c r="G1109" s="160"/>
      <c r="H1109" s="160"/>
      <c r="I1109" s="160"/>
      <c r="J1109" s="160"/>
      <c r="K1109" s="160"/>
      <c r="L1109" s="160"/>
      <c r="M1109" s="160"/>
      <c r="N1109" s="160"/>
      <c r="O1109" s="160"/>
      <c r="P1109" s="160"/>
      <c r="Q1109" s="160"/>
      <c r="R1109" s="160"/>
      <c r="S1109" s="160"/>
      <c r="T1109" s="160"/>
      <c r="U1109" s="160"/>
      <c r="V1109" s="160"/>
      <c r="W1109" s="160"/>
      <c r="X1109" s="150"/>
      <c r="Y1109" s="150"/>
      <c r="Z1109" s="150"/>
      <c r="AA1109" s="150"/>
      <c r="AB1109" s="150"/>
      <c r="AC1109" s="150"/>
      <c r="AD1109" s="150"/>
      <c r="AE1109" s="150"/>
      <c r="AF1109" s="150"/>
      <c r="AG1109" s="150" t="s">
        <v>264</v>
      </c>
      <c r="AH1109" s="150">
        <v>0</v>
      </c>
      <c r="AI1109" s="150"/>
      <c r="AJ1109" s="150"/>
      <c r="AK1109" s="150"/>
      <c r="AL1109" s="150"/>
      <c r="AM1109" s="150"/>
      <c r="AN1109" s="150"/>
      <c r="AO1109" s="150"/>
      <c r="AP1109" s="150"/>
      <c r="AQ1109" s="150"/>
      <c r="AR1109" s="150"/>
      <c r="AS1109" s="150"/>
      <c r="AT1109" s="150"/>
      <c r="AU1109" s="150"/>
      <c r="AV1109" s="150"/>
      <c r="AW1109" s="150"/>
      <c r="AX1109" s="150"/>
      <c r="AY1109" s="150"/>
      <c r="AZ1109" s="150"/>
      <c r="BA1109" s="150"/>
      <c r="BB1109" s="150"/>
      <c r="BC1109" s="150"/>
      <c r="BD1109" s="150"/>
      <c r="BE1109" s="150"/>
      <c r="BF1109" s="150"/>
      <c r="BG1109" s="150"/>
      <c r="BH1109" s="150"/>
    </row>
    <row r="1110" spans="1:60" outlineLevel="1" x14ac:dyDescent="0.2">
      <c r="A1110" s="157"/>
      <c r="B1110" s="158"/>
      <c r="C1110" s="201" t="s">
        <v>1569</v>
      </c>
      <c r="D1110" s="190"/>
      <c r="E1110" s="191"/>
      <c r="F1110" s="160"/>
      <c r="G1110" s="160"/>
      <c r="H1110" s="160"/>
      <c r="I1110" s="160"/>
      <c r="J1110" s="160"/>
      <c r="K1110" s="160"/>
      <c r="L1110" s="160"/>
      <c r="M1110" s="160"/>
      <c r="N1110" s="160"/>
      <c r="O1110" s="160"/>
      <c r="P1110" s="160"/>
      <c r="Q1110" s="160"/>
      <c r="R1110" s="160"/>
      <c r="S1110" s="160"/>
      <c r="T1110" s="160"/>
      <c r="U1110" s="160"/>
      <c r="V1110" s="160"/>
      <c r="W1110" s="160"/>
      <c r="X1110" s="150"/>
      <c r="Y1110" s="150"/>
      <c r="Z1110" s="150"/>
      <c r="AA1110" s="150"/>
      <c r="AB1110" s="150"/>
      <c r="AC1110" s="150"/>
      <c r="AD1110" s="150"/>
      <c r="AE1110" s="150"/>
      <c r="AF1110" s="150"/>
      <c r="AG1110" s="150" t="s">
        <v>264</v>
      </c>
      <c r="AH1110" s="150">
        <v>0</v>
      </c>
      <c r="AI1110" s="150"/>
      <c r="AJ1110" s="150"/>
      <c r="AK1110" s="150"/>
      <c r="AL1110" s="150"/>
      <c r="AM1110" s="150"/>
      <c r="AN1110" s="150"/>
      <c r="AO1110" s="150"/>
      <c r="AP1110" s="150"/>
      <c r="AQ1110" s="150"/>
      <c r="AR1110" s="150"/>
      <c r="AS1110" s="150"/>
      <c r="AT1110" s="150"/>
      <c r="AU1110" s="150"/>
      <c r="AV1110" s="150"/>
      <c r="AW1110" s="150"/>
      <c r="AX1110" s="150"/>
      <c r="AY1110" s="150"/>
      <c r="AZ1110" s="150"/>
      <c r="BA1110" s="150"/>
      <c r="BB1110" s="150"/>
      <c r="BC1110" s="150"/>
      <c r="BD1110" s="150"/>
      <c r="BE1110" s="150"/>
      <c r="BF1110" s="150"/>
      <c r="BG1110" s="150"/>
      <c r="BH1110" s="150"/>
    </row>
    <row r="1111" spans="1:60" outlineLevel="1" x14ac:dyDescent="0.2">
      <c r="A1111" s="157"/>
      <c r="B1111" s="158"/>
      <c r="C1111" s="201" t="s">
        <v>1570</v>
      </c>
      <c r="D1111" s="190"/>
      <c r="E1111" s="191">
        <v>518.32000000000005</v>
      </c>
      <c r="F1111" s="160"/>
      <c r="G1111" s="160"/>
      <c r="H1111" s="160"/>
      <c r="I1111" s="160"/>
      <c r="J1111" s="160"/>
      <c r="K1111" s="160"/>
      <c r="L1111" s="160"/>
      <c r="M1111" s="160"/>
      <c r="N1111" s="160"/>
      <c r="O1111" s="160"/>
      <c r="P1111" s="160"/>
      <c r="Q1111" s="160"/>
      <c r="R1111" s="160"/>
      <c r="S1111" s="160"/>
      <c r="T1111" s="160"/>
      <c r="U1111" s="160"/>
      <c r="V1111" s="160"/>
      <c r="W1111" s="160"/>
      <c r="X1111" s="150"/>
      <c r="Y1111" s="150"/>
      <c r="Z1111" s="150"/>
      <c r="AA1111" s="150"/>
      <c r="AB1111" s="150"/>
      <c r="AC1111" s="150"/>
      <c r="AD1111" s="150"/>
      <c r="AE1111" s="150"/>
      <c r="AF1111" s="150"/>
      <c r="AG1111" s="150" t="s">
        <v>264</v>
      </c>
      <c r="AH1111" s="150">
        <v>0</v>
      </c>
      <c r="AI1111" s="150"/>
      <c r="AJ1111" s="150"/>
      <c r="AK1111" s="150"/>
      <c r="AL1111" s="150"/>
      <c r="AM1111" s="150"/>
      <c r="AN1111" s="150"/>
      <c r="AO1111" s="150"/>
      <c r="AP1111" s="150"/>
      <c r="AQ1111" s="150"/>
      <c r="AR1111" s="150"/>
      <c r="AS1111" s="150"/>
      <c r="AT1111" s="150"/>
      <c r="AU1111" s="150"/>
      <c r="AV1111" s="150"/>
      <c r="AW1111" s="150"/>
      <c r="AX1111" s="150"/>
      <c r="AY1111" s="150"/>
      <c r="AZ1111" s="150"/>
      <c r="BA1111" s="150"/>
      <c r="BB1111" s="150"/>
      <c r="BC1111" s="150"/>
      <c r="BD1111" s="150"/>
      <c r="BE1111" s="150"/>
      <c r="BF1111" s="150"/>
      <c r="BG1111" s="150"/>
      <c r="BH1111" s="150"/>
    </row>
    <row r="1112" spans="1:60" outlineLevel="1" x14ac:dyDescent="0.2">
      <c r="A1112" s="157"/>
      <c r="B1112" s="158"/>
      <c r="C1112" s="201" t="s">
        <v>1571</v>
      </c>
      <c r="D1112" s="190"/>
      <c r="E1112" s="191">
        <v>45.36</v>
      </c>
      <c r="F1112" s="160"/>
      <c r="G1112" s="160"/>
      <c r="H1112" s="160"/>
      <c r="I1112" s="160"/>
      <c r="J1112" s="160"/>
      <c r="K1112" s="160"/>
      <c r="L1112" s="160"/>
      <c r="M1112" s="160"/>
      <c r="N1112" s="160"/>
      <c r="O1112" s="160"/>
      <c r="P1112" s="160"/>
      <c r="Q1112" s="160"/>
      <c r="R1112" s="160"/>
      <c r="S1112" s="160"/>
      <c r="T1112" s="160"/>
      <c r="U1112" s="160"/>
      <c r="V1112" s="160"/>
      <c r="W1112" s="160"/>
      <c r="X1112" s="150"/>
      <c r="Y1112" s="150"/>
      <c r="Z1112" s="150"/>
      <c r="AA1112" s="150"/>
      <c r="AB1112" s="150"/>
      <c r="AC1112" s="150"/>
      <c r="AD1112" s="150"/>
      <c r="AE1112" s="150"/>
      <c r="AF1112" s="150"/>
      <c r="AG1112" s="150" t="s">
        <v>264</v>
      </c>
      <c r="AH1112" s="150">
        <v>0</v>
      </c>
      <c r="AI1112" s="150"/>
      <c r="AJ1112" s="150"/>
      <c r="AK1112" s="150"/>
      <c r="AL1112" s="150"/>
      <c r="AM1112" s="150"/>
      <c r="AN1112" s="150"/>
      <c r="AO1112" s="150"/>
      <c r="AP1112" s="150"/>
      <c r="AQ1112" s="150"/>
      <c r="AR1112" s="150"/>
      <c r="AS1112" s="150"/>
      <c r="AT1112" s="150"/>
      <c r="AU1112" s="150"/>
      <c r="AV1112" s="150"/>
      <c r="AW1112" s="150"/>
      <c r="AX1112" s="150"/>
      <c r="AY1112" s="150"/>
      <c r="AZ1112" s="150"/>
      <c r="BA1112" s="150"/>
      <c r="BB1112" s="150"/>
      <c r="BC1112" s="150"/>
      <c r="BD1112" s="150"/>
      <c r="BE1112" s="150"/>
      <c r="BF1112" s="150"/>
      <c r="BG1112" s="150"/>
      <c r="BH1112" s="150"/>
    </row>
    <row r="1113" spans="1:60" outlineLevel="1" x14ac:dyDescent="0.2">
      <c r="A1113" s="157"/>
      <c r="B1113" s="158"/>
      <c r="C1113" s="201" t="s">
        <v>1572</v>
      </c>
      <c r="D1113" s="190"/>
      <c r="E1113" s="191">
        <v>320.39999999999998</v>
      </c>
      <c r="F1113" s="160"/>
      <c r="G1113" s="160"/>
      <c r="H1113" s="160"/>
      <c r="I1113" s="160"/>
      <c r="J1113" s="160"/>
      <c r="K1113" s="160"/>
      <c r="L1113" s="160"/>
      <c r="M1113" s="160"/>
      <c r="N1113" s="160"/>
      <c r="O1113" s="160"/>
      <c r="P1113" s="160"/>
      <c r="Q1113" s="160"/>
      <c r="R1113" s="160"/>
      <c r="S1113" s="160"/>
      <c r="T1113" s="160"/>
      <c r="U1113" s="160"/>
      <c r="V1113" s="160"/>
      <c r="W1113" s="160"/>
      <c r="X1113" s="150"/>
      <c r="Y1113" s="150"/>
      <c r="Z1113" s="150"/>
      <c r="AA1113" s="150"/>
      <c r="AB1113" s="150"/>
      <c r="AC1113" s="150"/>
      <c r="AD1113" s="150"/>
      <c r="AE1113" s="150"/>
      <c r="AF1113" s="150"/>
      <c r="AG1113" s="150" t="s">
        <v>264</v>
      </c>
      <c r="AH1113" s="150">
        <v>0</v>
      </c>
      <c r="AI1113" s="150"/>
      <c r="AJ1113" s="150"/>
      <c r="AK1113" s="150"/>
      <c r="AL1113" s="150"/>
      <c r="AM1113" s="150"/>
      <c r="AN1113" s="150"/>
      <c r="AO1113" s="150"/>
      <c r="AP1113" s="150"/>
      <c r="AQ1113" s="150"/>
      <c r="AR1113" s="150"/>
      <c r="AS1113" s="150"/>
      <c r="AT1113" s="150"/>
      <c r="AU1113" s="150"/>
      <c r="AV1113" s="150"/>
      <c r="AW1113" s="150"/>
      <c r="AX1113" s="150"/>
      <c r="AY1113" s="150"/>
      <c r="AZ1113" s="150"/>
      <c r="BA1113" s="150"/>
      <c r="BB1113" s="150"/>
      <c r="BC1113" s="150"/>
      <c r="BD1113" s="150"/>
      <c r="BE1113" s="150"/>
      <c r="BF1113" s="150"/>
      <c r="BG1113" s="150"/>
      <c r="BH1113" s="150"/>
    </row>
    <row r="1114" spans="1:60" outlineLevel="1" x14ac:dyDescent="0.2">
      <c r="A1114" s="157"/>
      <c r="B1114" s="158"/>
      <c r="C1114" s="201" t="s">
        <v>1573</v>
      </c>
      <c r="D1114" s="190"/>
      <c r="E1114" s="191">
        <v>28.26</v>
      </c>
      <c r="F1114" s="160"/>
      <c r="G1114" s="160"/>
      <c r="H1114" s="160"/>
      <c r="I1114" s="160"/>
      <c r="J1114" s="160"/>
      <c r="K1114" s="160"/>
      <c r="L1114" s="160"/>
      <c r="M1114" s="160"/>
      <c r="N1114" s="160"/>
      <c r="O1114" s="160"/>
      <c r="P1114" s="160"/>
      <c r="Q1114" s="160"/>
      <c r="R1114" s="160"/>
      <c r="S1114" s="160"/>
      <c r="T1114" s="160"/>
      <c r="U1114" s="160"/>
      <c r="V1114" s="160"/>
      <c r="W1114" s="160"/>
      <c r="X1114" s="150"/>
      <c r="Y1114" s="150"/>
      <c r="Z1114" s="150"/>
      <c r="AA1114" s="150"/>
      <c r="AB1114" s="150"/>
      <c r="AC1114" s="150"/>
      <c r="AD1114" s="150"/>
      <c r="AE1114" s="150"/>
      <c r="AF1114" s="150"/>
      <c r="AG1114" s="150" t="s">
        <v>264</v>
      </c>
      <c r="AH1114" s="150">
        <v>0</v>
      </c>
      <c r="AI1114" s="150"/>
      <c r="AJ1114" s="150"/>
      <c r="AK1114" s="150"/>
      <c r="AL1114" s="150"/>
      <c r="AM1114" s="150"/>
      <c r="AN1114" s="150"/>
      <c r="AO1114" s="150"/>
      <c r="AP1114" s="150"/>
      <c r="AQ1114" s="150"/>
      <c r="AR1114" s="150"/>
      <c r="AS1114" s="150"/>
      <c r="AT1114" s="150"/>
      <c r="AU1114" s="150"/>
      <c r="AV1114" s="150"/>
      <c r="AW1114" s="150"/>
      <c r="AX1114" s="150"/>
      <c r="AY1114" s="150"/>
      <c r="AZ1114" s="150"/>
      <c r="BA1114" s="150"/>
      <c r="BB1114" s="150"/>
      <c r="BC1114" s="150"/>
      <c r="BD1114" s="150"/>
      <c r="BE1114" s="150"/>
      <c r="BF1114" s="150"/>
      <c r="BG1114" s="150"/>
      <c r="BH1114" s="150"/>
    </row>
    <row r="1115" spans="1:60" outlineLevel="1" x14ac:dyDescent="0.2">
      <c r="A1115" s="157"/>
      <c r="B1115" s="158"/>
      <c r="C1115" s="201" t="s">
        <v>1574</v>
      </c>
      <c r="D1115" s="190"/>
      <c r="E1115" s="191">
        <v>40.200000000000003</v>
      </c>
      <c r="F1115" s="160"/>
      <c r="G1115" s="160"/>
      <c r="H1115" s="160"/>
      <c r="I1115" s="160"/>
      <c r="J1115" s="160"/>
      <c r="K1115" s="160"/>
      <c r="L1115" s="160"/>
      <c r="M1115" s="160"/>
      <c r="N1115" s="160"/>
      <c r="O1115" s="160"/>
      <c r="P1115" s="160"/>
      <c r="Q1115" s="160"/>
      <c r="R1115" s="160"/>
      <c r="S1115" s="160"/>
      <c r="T1115" s="160"/>
      <c r="U1115" s="160"/>
      <c r="V1115" s="160"/>
      <c r="W1115" s="160"/>
      <c r="X1115" s="150"/>
      <c r="Y1115" s="150"/>
      <c r="Z1115" s="150"/>
      <c r="AA1115" s="150"/>
      <c r="AB1115" s="150"/>
      <c r="AC1115" s="150"/>
      <c r="AD1115" s="150"/>
      <c r="AE1115" s="150"/>
      <c r="AF1115" s="150"/>
      <c r="AG1115" s="150" t="s">
        <v>264</v>
      </c>
      <c r="AH1115" s="150">
        <v>0</v>
      </c>
      <c r="AI1115" s="150"/>
      <c r="AJ1115" s="150"/>
      <c r="AK1115" s="150"/>
      <c r="AL1115" s="150"/>
      <c r="AM1115" s="150"/>
      <c r="AN1115" s="150"/>
      <c r="AO1115" s="150"/>
      <c r="AP1115" s="150"/>
      <c r="AQ1115" s="150"/>
      <c r="AR1115" s="150"/>
      <c r="AS1115" s="150"/>
      <c r="AT1115" s="150"/>
      <c r="AU1115" s="150"/>
      <c r="AV1115" s="150"/>
      <c r="AW1115" s="150"/>
      <c r="AX1115" s="150"/>
      <c r="AY1115" s="150"/>
      <c r="AZ1115" s="150"/>
      <c r="BA1115" s="150"/>
      <c r="BB1115" s="150"/>
      <c r="BC1115" s="150"/>
      <c r="BD1115" s="150"/>
      <c r="BE1115" s="150"/>
      <c r="BF1115" s="150"/>
      <c r="BG1115" s="150"/>
      <c r="BH1115" s="150"/>
    </row>
    <row r="1116" spans="1:60" outlineLevel="1" x14ac:dyDescent="0.2">
      <c r="A1116" s="157"/>
      <c r="B1116" s="158"/>
      <c r="C1116" s="201" t="s">
        <v>1575</v>
      </c>
      <c r="D1116" s="190"/>
      <c r="E1116" s="191">
        <v>7.0650000000000004</v>
      </c>
      <c r="F1116" s="160"/>
      <c r="G1116" s="160"/>
      <c r="H1116" s="160"/>
      <c r="I1116" s="160"/>
      <c r="J1116" s="160"/>
      <c r="K1116" s="160"/>
      <c r="L1116" s="160"/>
      <c r="M1116" s="160"/>
      <c r="N1116" s="160"/>
      <c r="O1116" s="160"/>
      <c r="P1116" s="160"/>
      <c r="Q1116" s="160"/>
      <c r="R1116" s="160"/>
      <c r="S1116" s="160"/>
      <c r="T1116" s="160"/>
      <c r="U1116" s="160"/>
      <c r="V1116" s="160"/>
      <c r="W1116" s="160"/>
      <c r="X1116" s="150"/>
      <c r="Y1116" s="150"/>
      <c r="Z1116" s="150"/>
      <c r="AA1116" s="150"/>
      <c r="AB1116" s="150"/>
      <c r="AC1116" s="150"/>
      <c r="AD1116" s="150"/>
      <c r="AE1116" s="150"/>
      <c r="AF1116" s="150"/>
      <c r="AG1116" s="150" t="s">
        <v>264</v>
      </c>
      <c r="AH1116" s="150">
        <v>0</v>
      </c>
      <c r="AI1116" s="150"/>
      <c r="AJ1116" s="150"/>
      <c r="AK1116" s="150"/>
      <c r="AL1116" s="150"/>
      <c r="AM1116" s="150"/>
      <c r="AN1116" s="150"/>
      <c r="AO1116" s="150"/>
      <c r="AP1116" s="150"/>
      <c r="AQ1116" s="150"/>
      <c r="AR1116" s="150"/>
      <c r="AS1116" s="150"/>
      <c r="AT1116" s="150"/>
      <c r="AU1116" s="150"/>
      <c r="AV1116" s="150"/>
      <c r="AW1116" s="150"/>
      <c r="AX1116" s="150"/>
      <c r="AY1116" s="150"/>
      <c r="AZ1116" s="150"/>
      <c r="BA1116" s="150"/>
      <c r="BB1116" s="150"/>
      <c r="BC1116" s="150"/>
      <c r="BD1116" s="150"/>
      <c r="BE1116" s="150"/>
      <c r="BF1116" s="150"/>
      <c r="BG1116" s="150"/>
      <c r="BH1116" s="150"/>
    </row>
    <row r="1117" spans="1:60" outlineLevel="1" x14ac:dyDescent="0.2">
      <c r="A1117" s="157"/>
      <c r="B1117" s="158"/>
      <c r="C1117" s="207" t="s">
        <v>1561</v>
      </c>
      <c r="D1117" s="198"/>
      <c r="E1117" s="199">
        <v>172.9204</v>
      </c>
      <c r="F1117" s="160"/>
      <c r="G1117" s="160"/>
      <c r="H1117" s="160"/>
      <c r="I1117" s="160"/>
      <c r="J1117" s="160"/>
      <c r="K1117" s="160"/>
      <c r="L1117" s="160"/>
      <c r="M1117" s="160"/>
      <c r="N1117" s="160"/>
      <c r="O1117" s="160"/>
      <c r="P1117" s="160"/>
      <c r="Q1117" s="160"/>
      <c r="R1117" s="160"/>
      <c r="S1117" s="160"/>
      <c r="T1117" s="160"/>
      <c r="U1117" s="160"/>
      <c r="V1117" s="160"/>
      <c r="W1117" s="160"/>
      <c r="X1117" s="150"/>
      <c r="Y1117" s="150"/>
      <c r="Z1117" s="150"/>
      <c r="AA1117" s="150"/>
      <c r="AB1117" s="150"/>
      <c r="AC1117" s="150"/>
      <c r="AD1117" s="150"/>
      <c r="AE1117" s="150"/>
      <c r="AF1117" s="150"/>
      <c r="AG1117" s="150" t="s">
        <v>264</v>
      </c>
      <c r="AH1117" s="150">
        <v>4</v>
      </c>
      <c r="AI1117" s="150"/>
      <c r="AJ1117" s="150"/>
      <c r="AK1117" s="150"/>
      <c r="AL1117" s="150"/>
      <c r="AM1117" s="150"/>
      <c r="AN1117" s="150"/>
      <c r="AO1117" s="150"/>
      <c r="AP1117" s="150"/>
      <c r="AQ1117" s="150"/>
      <c r="AR1117" s="150"/>
      <c r="AS1117" s="150"/>
      <c r="AT1117" s="150"/>
      <c r="AU1117" s="150"/>
      <c r="AV1117" s="150"/>
      <c r="AW1117" s="150"/>
      <c r="AX1117" s="150"/>
      <c r="AY1117" s="150"/>
      <c r="AZ1117" s="150"/>
      <c r="BA1117" s="150"/>
      <c r="BB1117" s="150"/>
      <c r="BC1117" s="150"/>
      <c r="BD1117" s="150"/>
      <c r="BE1117" s="150"/>
      <c r="BF1117" s="150"/>
      <c r="BG1117" s="150"/>
      <c r="BH1117" s="150"/>
    </row>
    <row r="1118" spans="1:60" outlineLevel="1" x14ac:dyDescent="0.2">
      <c r="A1118" s="169">
        <v>396</v>
      </c>
      <c r="B1118" s="170" t="s">
        <v>1576</v>
      </c>
      <c r="C1118" s="186" t="s">
        <v>1577</v>
      </c>
      <c r="D1118" s="171" t="s">
        <v>1556</v>
      </c>
      <c r="E1118" s="172">
        <v>371.22800000000001</v>
      </c>
      <c r="F1118" s="173"/>
      <c r="G1118" s="174">
        <f>ROUND(E1118*F1118,2)</f>
        <v>0</v>
      </c>
      <c r="H1118" s="173"/>
      <c r="I1118" s="174">
        <f>ROUND(E1118*H1118,2)</f>
        <v>0</v>
      </c>
      <c r="J1118" s="173"/>
      <c r="K1118" s="174">
        <f>ROUND(E1118*J1118,2)</f>
        <v>0</v>
      </c>
      <c r="L1118" s="174">
        <v>21</v>
      </c>
      <c r="M1118" s="174">
        <f>G1118*(1+L1118/100)</f>
        <v>0</v>
      </c>
      <c r="N1118" s="174">
        <v>0</v>
      </c>
      <c r="O1118" s="174">
        <f>ROUND(E1118*N1118,2)</f>
        <v>0</v>
      </c>
      <c r="P1118" s="174">
        <v>0</v>
      </c>
      <c r="Q1118" s="174">
        <f>ROUND(E1118*P1118,2)</f>
        <v>0</v>
      </c>
      <c r="R1118" s="174"/>
      <c r="S1118" s="174" t="s">
        <v>240</v>
      </c>
      <c r="T1118" s="175" t="s">
        <v>218</v>
      </c>
      <c r="U1118" s="160">
        <v>0</v>
      </c>
      <c r="V1118" s="160">
        <f>ROUND(E1118*U1118,2)</f>
        <v>0</v>
      </c>
      <c r="W1118" s="160"/>
      <c r="X1118" s="150"/>
      <c r="Y1118" s="150"/>
      <c r="Z1118" s="150"/>
      <c r="AA1118" s="150"/>
      <c r="AB1118" s="150"/>
      <c r="AC1118" s="150"/>
      <c r="AD1118" s="150"/>
      <c r="AE1118" s="150"/>
      <c r="AF1118" s="150"/>
      <c r="AG1118" s="150" t="s">
        <v>279</v>
      </c>
      <c r="AH1118" s="150"/>
      <c r="AI1118" s="150"/>
      <c r="AJ1118" s="150"/>
      <c r="AK1118" s="150"/>
      <c r="AL1118" s="150"/>
      <c r="AM1118" s="150"/>
      <c r="AN1118" s="150"/>
      <c r="AO1118" s="150"/>
      <c r="AP1118" s="150"/>
      <c r="AQ1118" s="150"/>
      <c r="AR1118" s="150"/>
      <c r="AS1118" s="150"/>
      <c r="AT1118" s="150"/>
      <c r="AU1118" s="150"/>
      <c r="AV1118" s="150"/>
      <c r="AW1118" s="150"/>
      <c r="AX1118" s="150"/>
      <c r="AY1118" s="150"/>
      <c r="AZ1118" s="150"/>
      <c r="BA1118" s="150"/>
      <c r="BB1118" s="150"/>
      <c r="BC1118" s="150"/>
      <c r="BD1118" s="150"/>
      <c r="BE1118" s="150"/>
      <c r="BF1118" s="150"/>
      <c r="BG1118" s="150"/>
      <c r="BH1118" s="150"/>
    </row>
    <row r="1119" spans="1:60" outlineLevel="1" x14ac:dyDescent="0.2">
      <c r="A1119" s="157"/>
      <c r="B1119" s="158"/>
      <c r="C1119" s="201" t="s">
        <v>1578</v>
      </c>
      <c r="D1119" s="190"/>
      <c r="E1119" s="191">
        <v>371.22800000000001</v>
      </c>
      <c r="F1119" s="160"/>
      <c r="G1119" s="160"/>
      <c r="H1119" s="160"/>
      <c r="I1119" s="160"/>
      <c r="J1119" s="160"/>
      <c r="K1119" s="160"/>
      <c r="L1119" s="160"/>
      <c r="M1119" s="160"/>
      <c r="N1119" s="160"/>
      <c r="O1119" s="160"/>
      <c r="P1119" s="160"/>
      <c r="Q1119" s="160"/>
      <c r="R1119" s="160"/>
      <c r="S1119" s="160"/>
      <c r="T1119" s="160"/>
      <c r="U1119" s="160"/>
      <c r="V1119" s="160"/>
      <c r="W1119" s="160"/>
      <c r="X1119" s="150"/>
      <c r="Y1119" s="150"/>
      <c r="Z1119" s="150"/>
      <c r="AA1119" s="150"/>
      <c r="AB1119" s="150"/>
      <c r="AC1119" s="150"/>
      <c r="AD1119" s="150"/>
      <c r="AE1119" s="150"/>
      <c r="AF1119" s="150"/>
      <c r="AG1119" s="150" t="s">
        <v>264</v>
      </c>
      <c r="AH1119" s="150">
        <v>5</v>
      </c>
      <c r="AI1119" s="150"/>
      <c r="AJ1119" s="150"/>
      <c r="AK1119" s="150"/>
      <c r="AL1119" s="150"/>
      <c r="AM1119" s="150"/>
      <c r="AN1119" s="150"/>
      <c r="AO1119" s="150"/>
      <c r="AP1119" s="150"/>
      <c r="AQ1119" s="150"/>
      <c r="AR1119" s="150"/>
      <c r="AS1119" s="150"/>
      <c r="AT1119" s="150"/>
      <c r="AU1119" s="150"/>
      <c r="AV1119" s="150"/>
      <c r="AW1119" s="150"/>
      <c r="AX1119" s="150"/>
      <c r="AY1119" s="150"/>
      <c r="AZ1119" s="150"/>
      <c r="BA1119" s="150"/>
      <c r="BB1119" s="150"/>
      <c r="BC1119" s="150"/>
      <c r="BD1119" s="150"/>
      <c r="BE1119" s="150"/>
      <c r="BF1119" s="150"/>
      <c r="BG1119" s="150"/>
      <c r="BH1119" s="150"/>
    </row>
    <row r="1120" spans="1:60" ht="33.75" outlineLevel="1" x14ac:dyDescent="0.2">
      <c r="A1120" s="169">
        <v>397</v>
      </c>
      <c r="B1120" s="170" t="s">
        <v>1579</v>
      </c>
      <c r="C1120" s="186" t="s">
        <v>1580</v>
      </c>
      <c r="D1120" s="171" t="s">
        <v>298</v>
      </c>
      <c r="E1120" s="172">
        <v>2</v>
      </c>
      <c r="F1120" s="173"/>
      <c r="G1120" s="174">
        <f>ROUND(E1120*F1120,2)</f>
        <v>0</v>
      </c>
      <c r="H1120" s="173"/>
      <c r="I1120" s="174">
        <f>ROUND(E1120*H1120,2)</f>
        <v>0</v>
      </c>
      <c r="J1120" s="173"/>
      <c r="K1120" s="174">
        <f>ROUND(E1120*J1120,2)</f>
        <v>0</v>
      </c>
      <c r="L1120" s="174">
        <v>21</v>
      </c>
      <c r="M1120" s="174">
        <f>G1120*(1+L1120/100)</f>
        <v>0</v>
      </c>
      <c r="N1120" s="174">
        <v>0</v>
      </c>
      <c r="O1120" s="174">
        <f>ROUND(E1120*N1120,2)</f>
        <v>0</v>
      </c>
      <c r="P1120" s="174">
        <v>0</v>
      </c>
      <c r="Q1120" s="174">
        <f>ROUND(E1120*P1120,2)</f>
        <v>0</v>
      </c>
      <c r="R1120" s="174"/>
      <c r="S1120" s="174" t="s">
        <v>240</v>
      </c>
      <c r="T1120" s="175" t="s">
        <v>218</v>
      </c>
      <c r="U1120" s="160">
        <v>0</v>
      </c>
      <c r="V1120" s="160">
        <f>ROUND(E1120*U1120,2)</f>
        <v>0</v>
      </c>
      <c r="W1120" s="160"/>
      <c r="X1120" s="150"/>
      <c r="Y1120" s="150"/>
      <c r="Z1120" s="150"/>
      <c r="AA1120" s="150"/>
      <c r="AB1120" s="150"/>
      <c r="AC1120" s="150"/>
      <c r="AD1120" s="150"/>
      <c r="AE1120" s="150"/>
      <c r="AF1120" s="150"/>
      <c r="AG1120" s="150" t="s">
        <v>279</v>
      </c>
      <c r="AH1120" s="150"/>
      <c r="AI1120" s="150"/>
      <c r="AJ1120" s="150"/>
      <c r="AK1120" s="150"/>
      <c r="AL1120" s="150"/>
      <c r="AM1120" s="150"/>
      <c r="AN1120" s="150"/>
      <c r="AO1120" s="150"/>
      <c r="AP1120" s="150"/>
      <c r="AQ1120" s="150"/>
      <c r="AR1120" s="150"/>
      <c r="AS1120" s="150"/>
      <c r="AT1120" s="150"/>
      <c r="AU1120" s="150"/>
      <c r="AV1120" s="150"/>
      <c r="AW1120" s="150"/>
      <c r="AX1120" s="150"/>
      <c r="AY1120" s="150"/>
      <c r="AZ1120" s="150"/>
      <c r="BA1120" s="150"/>
      <c r="BB1120" s="150"/>
      <c r="BC1120" s="150"/>
      <c r="BD1120" s="150"/>
      <c r="BE1120" s="150"/>
      <c r="BF1120" s="150"/>
      <c r="BG1120" s="150"/>
      <c r="BH1120" s="150"/>
    </row>
    <row r="1121" spans="1:60" outlineLevel="1" x14ac:dyDescent="0.2">
      <c r="A1121" s="157"/>
      <c r="B1121" s="158"/>
      <c r="C1121" s="201" t="s">
        <v>1581</v>
      </c>
      <c r="D1121" s="190"/>
      <c r="E1121" s="191">
        <v>2</v>
      </c>
      <c r="F1121" s="160"/>
      <c r="G1121" s="160"/>
      <c r="H1121" s="160"/>
      <c r="I1121" s="160"/>
      <c r="J1121" s="160"/>
      <c r="K1121" s="160"/>
      <c r="L1121" s="160"/>
      <c r="M1121" s="160"/>
      <c r="N1121" s="160"/>
      <c r="O1121" s="160"/>
      <c r="P1121" s="160"/>
      <c r="Q1121" s="160"/>
      <c r="R1121" s="160"/>
      <c r="S1121" s="160"/>
      <c r="T1121" s="160"/>
      <c r="U1121" s="160"/>
      <c r="V1121" s="160"/>
      <c r="W1121" s="160"/>
      <c r="X1121" s="150"/>
      <c r="Y1121" s="150"/>
      <c r="Z1121" s="150"/>
      <c r="AA1121" s="150"/>
      <c r="AB1121" s="150"/>
      <c r="AC1121" s="150"/>
      <c r="AD1121" s="150"/>
      <c r="AE1121" s="150"/>
      <c r="AF1121" s="150"/>
      <c r="AG1121" s="150" t="s">
        <v>264</v>
      </c>
      <c r="AH1121" s="150">
        <v>0</v>
      </c>
      <c r="AI1121" s="150"/>
      <c r="AJ1121" s="150"/>
      <c r="AK1121" s="150"/>
      <c r="AL1121" s="150"/>
      <c r="AM1121" s="150"/>
      <c r="AN1121" s="150"/>
      <c r="AO1121" s="150"/>
      <c r="AP1121" s="150"/>
      <c r="AQ1121" s="150"/>
      <c r="AR1121" s="150"/>
      <c r="AS1121" s="150"/>
      <c r="AT1121" s="150"/>
      <c r="AU1121" s="150"/>
      <c r="AV1121" s="150"/>
      <c r="AW1121" s="150"/>
      <c r="AX1121" s="150"/>
      <c r="AY1121" s="150"/>
      <c r="AZ1121" s="150"/>
      <c r="BA1121" s="150"/>
      <c r="BB1121" s="150"/>
      <c r="BC1121" s="150"/>
      <c r="BD1121" s="150"/>
      <c r="BE1121" s="150"/>
      <c r="BF1121" s="150"/>
      <c r="BG1121" s="150"/>
      <c r="BH1121" s="150"/>
    </row>
    <row r="1122" spans="1:60" ht="22.5" outlineLevel="1" x14ac:dyDescent="0.2">
      <c r="A1122" s="169">
        <v>398</v>
      </c>
      <c r="B1122" s="170" t="s">
        <v>1582</v>
      </c>
      <c r="C1122" s="186" t="s">
        <v>1583</v>
      </c>
      <c r="D1122" s="171" t="s">
        <v>298</v>
      </c>
      <c r="E1122" s="172">
        <v>1</v>
      </c>
      <c r="F1122" s="173"/>
      <c r="G1122" s="174">
        <f>ROUND(E1122*F1122,2)</f>
        <v>0</v>
      </c>
      <c r="H1122" s="173"/>
      <c r="I1122" s="174">
        <f>ROUND(E1122*H1122,2)</f>
        <v>0</v>
      </c>
      <c r="J1122" s="173"/>
      <c r="K1122" s="174">
        <f>ROUND(E1122*J1122,2)</f>
        <v>0</v>
      </c>
      <c r="L1122" s="174">
        <v>21</v>
      </c>
      <c r="M1122" s="174">
        <f>G1122*(1+L1122/100)</f>
        <v>0</v>
      </c>
      <c r="N1122" s="174">
        <v>0</v>
      </c>
      <c r="O1122" s="174">
        <f>ROUND(E1122*N1122,2)</f>
        <v>0</v>
      </c>
      <c r="P1122" s="174">
        <v>0</v>
      </c>
      <c r="Q1122" s="174">
        <f>ROUND(E1122*P1122,2)</f>
        <v>0</v>
      </c>
      <c r="R1122" s="174"/>
      <c r="S1122" s="174" t="s">
        <v>240</v>
      </c>
      <c r="T1122" s="175" t="s">
        <v>218</v>
      </c>
      <c r="U1122" s="160">
        <v>0</v>
      </c>
      <c r="V1122" s="160">
        <f>ROUND(E1122*U1122,2)</f>
        <v>0</v>
      </c>
      <c r="W1122" s="160"/>
      <c r="X1122" s="150"/>
      <c r="Y1122" s="150"/>
      <c r="Z1122" s="150"/>
      <c r="AA1122" s="150"/>
      <c r="AB1122" s="150"/>
      <c r="AC1122" s="150"/>
      <c r="AD1122" s="150"/>
      <c r="AE1122" s="150"/>
      <c r="AF1122" s="150"/>
      <c r="AG1122" s="150" t="s">
        <v>279</v>
      </c>
      <c r="AH1122" s="150"/>
      <c r="AI1122" s="150"/>
      <c r="AJ1122" s="150"/>
      <c r="AK1122" s="150"/>
      <c r="AL1122" s="150"/>
      <c r="AM1122" s="150"/>
      <c r="AN1122" s="150"/>
      <c r="AO1122" s="150"/>
      <c r="AP1122" s="150"/>
      <c r="AQ1122" s="150"/>
      <c r="AR1122" s="150"/>
      <c r="AS1122" s="150"/>
      <c r="AT1122" s="150"/>
      <c r="AU1122" s="150"/>
      <c r="AV1122" s="150"/>
      <c r="AW1122" s="150"/>
      <c r="AX1122" s="150"/>
      <c r="AY1122" s="150"/>
      <c r="AZ1122" s="150"/>
      <c r="BA1122" s="150"/>
      <c r="BB1122" s="150"/>
      <c r="BC1122" s="150"/>
      <c r="BD1122" s="150"/>
      <c r="BE1122" s="150"/>
      <c r="BF1122" s="150"/>
      <c r="BG1122" s="150"/>
      <c r="BH1122" s="150"/>
    </row>
    <row r="1123" spans="1:60" outlineLevel="1" x14ac:dyDescent="0.2">
      <c r="A1123" s="157"/>
      <c r="B1123" s="158"/>
      <c r="C1123" s="201" t="s">
        <v>1584</v>
      </c>
      <c r="D1123" s="190"/>
      <c r="E1123" s="191">
        <v>1</v>
      </c>
      <c r="F1123" s="160"/>
      <c r="G1123" s="160"/>
      <c r="H1123" s="160"/>
      <c r="I1123" s="160"/>
      <c r="J1123" s="160"/>
      <c r="K1123" s="160"/>
      <c r="L1123" s="160"/>
      <c r="M1123" s="160"/>
      <c r="N1123" s="160"/>
      <c r="O1123" s="160"/>
      <c r="P1123" s="160"/>
      <c r="Q1123" s="160"/>
      <c r="R1123" s="160"/>
      <c r="S1123" s="160"/>
      <c r="T1123" s="160"/>
      <c r="U1123" s="160"/>
      <c r="V1123" s="160"/>
      <c r="W1123" s="160"/>
      <c r="X1123" s="150"/>
      <c r="Y1123" s="150"/>
      <c r="Z1123" s="150"/>
      <c r="AA1123" s="150"/>
      <c r="AB1123" s="150"/>
      <c r="AC1123" s="150"/>
      <c r="AD1123" s="150"/>
      <c r="AE1123" s="150"/>
      <c r="AF1123" s="150"/>
      <c r="AG1123" s="150" t="s">
        <v>264</v>
      </c>
      <c r="AH1123" s="150">
        <v>0</v>
      </c>
      <c r="AI1123" s="150"/>
      <c r="AJ1123" s="150"/>
      <c r="AK1123" s="150"/>
      <c r="AL1123" s="150"/>
      <c r="AM1123" s="150"/>
      <c r="AN1123" s="150"/>
      <c r="AO1123" s="150"/>
      <c r="AP1123" s="150"/>
      <c r="AQ1123" s="150"/>
      <c r="AR1123" s="150"/>
      <c r="AS1123" s="150"/>
      <c r="AT1123" s="150"/>
      <c r="AU1123" s="150"/>
      <c r="AV1123" s="150"/>
      <c r="AW1123" s="150"/>
      <c r="AX1123" s="150"/>
      <c r="AY1123" s="150"/>
      <c r="AZ1123" s="150"/>
      <c r="BA1123" s="150"/>
      <c r="BB1123" s="150"/>
      <c r="BC1123" s="150"/>
      <c r="BD1123" s="150"/>
      <c r="BE1123" s="150"/>
      <c r="BF1123" s="150"/>
      <c r="BG1123" s="150"/>
      <c r="BH1123" s="150"/>
    </row>
    <row r="1124" spans="1:60" ht="22.5" outlineLevel="1" x14ac:dyDescent="0.2">
      <c r="A1124" s="169">
        <v>399</v>
      </c>
      <c r="B1124" s="170" t="s">
        <v>1585</v>
      </c>
      <c r="C1124" s="186" t="s">
        <v>1583</v>
      </c>
      <c r="D1124" s="171" t="s">
        <v>298</v>
      </c>
      <c r="E1124" s="172">
        <v>1</v>
      </c>
      <c r="F1124" s="173"/>
      <c r="G1124" s="174">
        <f>ROUND(E1124*F1124,2)</f>
        <v>0</v>
      </c>
      <c r="H1124" s="173"/>
      <c r="I1124" s="174">
        <f>ROUND(E1124*H1124,2)</f>
        <v>0</v>
      </c>
      <c r="J1124" s="173"/>
      <c r="K1124" s="174">
        <f>ROUND(E1124*J1124,2)</f>
        <v>0</v>
      </c>
      <c r="L1124" s="174">
        <v>21</v>
      </c>
      <c r="M1124" s="174">
        <f>G1124*(1+L1124/100)</f>
        <v>0</v>
      </c>
      <c r="N1124" s="174">
        <v>0</v>
      </c>
      <c r="O1124" s="174">
        <f>ROUND(E1124*N1124,2)</f>
        <v>0</v>
      </c>
      <c r="P1124" s="174">
        <v>0</v>
      </c>
      <c r="Q1124" s="174">
        <f>ROUND(E1124*P1124,2)</f>
        <v>0</v>
      </c>
      <c r="R1124" s="174"/>
      <c r="S1124" s="174" t="s">
        <v>240</v>
      </c>
      <c r="T1124" s="175" t="s">
        <v>218</v>
      </c>
      <c r="U1124" s="160">
        <v>0</v>
      </c>
      <c r="V1124" s="160">
        <f>ROUND(E1124*U1124,2)</f>
        <v>0</v>
      </c>
      <c r="W1124" s="160"/>
      <c r="X1124" s="150"/>
      <c r="Y1124" s="150"/>
      <c r="Z1124" s="150"/>
      <c r="AA1124" s="150"/>
      <c r="AB1124" s="150"/>
      <c r="AC1124" s="150"/>
      <c r="AD1124" s="150"/>
      <c r="AE1124" s="150"/>
      <c r="AF1124" s="150"/>
      <c r="AG1124" s="150" t="s">
        <v>279</v>
      </c>
      <c r="AH1124" s="150"/>
      <c r="AI1124" s="150"/>
      <c r="AJ1124" s="150"/>
      <c r="AK1124" s="150"/>
      <c r="AL1124" s="150"/>
      <c r="AM1124" s="150"/>
      <c r="AN1124" s="150"/>
      <c r="AO1124" s="150"/>
      <c r="AP1124" s="150"/>
      <c r="AQ1124" s="150"/>
      <c r="AR1124" s="150"/>
      <c r="AS1124" s="150"/>
      <c r="AT1124" s="150"/>
      <c r="AU1124" s="150"/>
      <c r="AV1124" s="150"/>
      <c r="AW1124" s="150"/>
      <c r="AX1124" s="150"/>
      <c r="AY1124" s="150"/>
      <c r="AZ1124" s="150"/>
      <c r="BA1124" s="150"/>
      <c r="BB1124" s="150"/>
      <c r="BC1124" s="150"/>
      <c r="BD1124" s="150"/>
      <c r="BE1124" s="150"/>
      <c r="BF1124" s="150"/>
      <c r="BG1124" s="150"/>
      <c r="BH1124" s="150"/>
    </row>
    <row r="1125" spans="1:60" outlineLevel="1" x14ac:dyDescent="0.2">
      <c r="A1125" s="157"/>
      <c r="B1125" s="158"/>
      <c r="C1125" s="201" t="s">
        <v>1586</v>
      </c>
      <c r="D1125" s="190"/>
      <c r="E1125" s="191">
        <v>1</v>
      </c>
      <c r="F1125" s="160"/>
      <c r="G1125" s="160"/>
      <c r="H1125" s="160"/>
      <c r="I1125" s="160"/>
      <c r="J1125" s="160"/>
      <c r="K1125" s="160"/>
      <c r="L1125" s="160"/>
      <c r="M1125" s="160"/>
      <c r="N1125" s="160"/>
      <c r="O1125" s="160"/>
      <c r="P1125" s="160"/>
      <c r="Q1125" s="160"/>
      <c r="R1125" s="160"/>
      <c r="S1125" s="160"/>
      <c r="T1125" s="160"/>
      <c r="U1125" s="160"/>
      <c r="V1125" s="160"/>
      <c r="W1125" s="160"/>
      <c r="X1125" s="150"/>
      <c r="Y1125" s="150"/>
      <c r="Z1125" s="150"/>
      <c r="AA1125" s="150"/>
      <c r="AB1125" s="150"/>
      <c r="AC1125" s="150"/>
      <c r="AD1125" s="150"/>
      <c r="AE1125" s="150"/>
      <c r="AF1125" s="150"/>
      <c r="AG1125" s="150" t="s">
        <v>264</v>
      </c>
      <c r="AH1125" s="150">
        <v>0</v>
      </c>
      <c r="AI1125" s="150"/>
      <c r="AJ1125" s="150"/>
      <c r="AK1125" s="150"/>
      <c r="AL1125" s="150"/>
      <c r="AM1125" s="150"/>
      <c r="AN1125" s="150"/>
      <c r="AO1125" s="150"/>
      <c r="AP1125" s="150"/>
      <c r="AQ1125" s="150"/>
      <c r="AR1125" s="150"/>
      <c r="AS1125" s="150"/>
      <c r="AT1125" s="150"/>
      <c r="AU1125" s="150"/>
      <c r="AV1125" s="150"/>
      <c r="AW1125" s="150"/>
      <c r="AX1125" s="150"/>
      <c r="AY1125" s="150"/>
      <c r="AZ1125" s="150"/>
      <c r="BA1125" s="150"/>
      <c r="BB1125" s="150"/>
      <c r="BC1125" s="150"/>
      <c r="BD1125" s="150"/>
      <c r="BE1125" s="150"/>
      <c r="BF1125" s="150"/>
      <c r="BG1125" s="150"/>
      <c r="BH1125" s="150"/>
    </row>
    <row r="1126" spans="1:60" ht="22.5" outlineLevel="1" x14ac:dyDescent="0.2">
      <c r="A1126" s="169">
        <v>400</v>
      </c>
      <c r="B1126" s="170" t="s">
        <v>1587</v>
      </c>
      <c r="C1126" s="186" t="s">
        <v>1588</v>
      </c>
      <c r="D1126" s="171" t="s">
        <v>298</v>
      </c>
      <c r="E1126" s="172">
        <v>1</v>
      </c>
      <c r="F1126" s="173"/>
      <c r="G1126" s="174">
        <f>ROUND(E1126*F1126,2)</f>
        <v>0</v>
      </c>
      <c r="H1126" s="173"/>
      <c r="I1126" s="174">
        <f>ROUND(E1126*H1126,2)</f>
        <v>0</v>
      </c>
      <c r="J1126" s="173"/>
      <c r="K1126" s="174">
        <f>ROUND(E1126*J1126,2)</f>
        <v>0</v>
      </c>
      <c r="L1126" s="174">
        <v>21</v>
      </c>
      <c r="M1126" s="174">
        <f>G1126*(1+L1126/100)</f>
        <v>0</v>
      </c>
      <c r="N1126" s="174">
        <v>0</v>
      </c>
      <c r="O1126" s="174">
        <f>ROUND(E1126*N1126,2)</f>
        <v>0</v>
      </c>
      <c r="P1126" s="174">
        <v>0</v>
      </c>
      <c r="Q1126" s="174">
        <f>ROUND(E1126*P1126,2)</f>
        <v>0</v>
      </c>
      <c r="R1126" s="174"/>
      <c r="S1126" s="174" t="s">
        <v>240</v>
      </c>
      <c r="T1126" s="175" t="s">
        <v>218</v>
      </c>
      <c r="U1126" s="160">
        <v>0</v>
      </c>
      <c r="V1126" s="160">
        <f>ROUND(E1126*U1126,2)</f>
        <v>0</v>
      </c>
      <c r="W1126" s="160"/>
      <c r="X1126" s="150"/>
      <c r="Y1126" s="150"/>
      <c r="Z1126" s="150"/>
      <c r="AA1126" s="150"/>
      <c r="AB1126" s="150"/>
      <c r="AC1126" s="150"/>
      <c r="AD1126" s="150"/>
      <c r="AE1126" s="150"/>
      <c r="AF1126" s="150"/>
      <c r="AG1126" s="150" t="s">
        <v>279</v>
      </c>
      <c r="AH1126" s="150"/>
      <c r="AI1126" s="150"/>
      <c r="AJ1126" s="150"/>
      <c r="AK1126" s="150"/>
      <c r="AL1126" s="150"/>
      <c r="AM1126" s="150"/>
      <c r="AN1126" s="150"/>
      <c r="AO1126" s="150"/>
      <c r="AP1126" s="150"/>
      <c r="AQ1126" s="150"/>
      <c r="AR1126" s="150"/>
      <c r="AS1126" s="150"/>
      <c r="AT1126" s="150"/>
      <c r="AU1126" s="150"/>
      <c r="AV1126" s="150"/>
      <c r="AW1126" s="150"/>
      <c r="AX1126" s="150"/>
      <c r="AY1126" s="150"/>
      <c r="AZ1126" s="150"/>
      <c r="BA1126" s="150"/>
      <c r="BB1126" s="150"/>
      <c r="BC1126" s="150"/>
      <c r="BD1126" s="150"/>
      <c r="BE1126" s="150"/>
      <c r="BF1126" s="150"/>
      <c r="BG1126" s="150"/>
      <c r="BH1126" s="150"/>
    </row>
    <row r="1127" spans="1:60" outlineLevel="1" x14ac:dyDescent="0.2">
      <c r="A1127" s="157"/>
      <c r="B1127" s="158"/>
      <c r="C1127" s="201" t="s">
        <v>1589</v>
      </c>
      <c r="D1127" s="190"/>
      <c r="E1127" s="191">
        <v>1</v>
      </c>
      <c r="F1127" s="160"/>
      <c r="G1127" s="160"/>
      <c r="H1127" s="160"/>
      <c r="I1127" s="160"/>
      <c r="J1127" s="160"/>
      <c r="K1127" s="160"/>
      <c r="L1127" s="160"/>
      <c r="M1127" s="160"/>
      <c r="N1127" s="160"/>
      <c r="O1127" s="160"/>
      <c r="P1127" s="160"/>
      <c r="Q1127" s="160"/>
      <c r="R1127" s="160"/>
      <c r="S1127" s="160"/>
      <c r="T1127" s="160"/>
      <c r="U1127" s="160"/>
      <c r="V1127" s="160"/>
      <c r="W1127" s="160"/>
      <c r="X1127" s="150"/>
      <c r="Y1127" s="150"/>
      <c r="Z1127" s="150"/>
      <c r="AA1127" s="150"/>
      <c r="AB1127" s="150"/>
      <c r="AC1127" s="150"/>
      <c r="AD1127" s="150"/>
      <c r="AE1127" s="150"/>
      <c r="AF1127" s="150"/>
      <c r="AG1127" s="150" t="s">
        <v>264</v>
      </c>
      <c r="AH1127" s="150">
        <v>0</v>
      </c>
      <c r="AI1127" s="150"/>
      <c r="AJ1127" s="150"/>
      <c r="AK1127" s="150"/>
      <c r="AL1127" s="150"/>
      <c r="AM1127" s="150"/>
      <c r="AN1127" s="150"/>
      <c r="AO1127" s="150"/>
      <c r="AP1127" s="150"/>
      <c r="AQ1127" s="150"/>
      <c r="AR1127" s="150"/>
      <c r="AS1127" s="150"/>
      <c r="AT1127" s="150"/>
      <c r="AU1127" s="150"/>
      <c r="AV1127" s="150"/>
      <c r="AW1127" s="150"/>
      <c r="AX1127" s="150"/>
      <c r="AY1127" s="150"/>
      <c r="AZ1127" s="150"/>
      <c r="BA1127" s="150"/>
      <c r="BB1127" s="150"/>
      <c r="BC1127" s="150"/>
      <c r="BD1127" s="150"/>
      <c r="BE1127" s="150"/>
      <c r="BF1127" s="150"/>
      <c r="BG1127" s="150"/>
      <c r="BH1127" s="150"/>
    </row>
    <row r="1128" spans="1:60" ht="22.5" outlineLevel="1" x14ac:dyDescent="0.2">
      <c r="A1128" s="169">
        <v>401</v>
      </c>
      <c r="B1128" s="170" t="s">
        <v>1590</v>
      </c>
      <c r="C1128" s="186" t="s">
        <v>1591</v>
      </c>
      <c r="D1128" s="171" t="s">
        <v>298</v>
      </c>
      <c r="E1128" s="172">
        <v>1</v>
      </c>
      <c r="F1128" s="173"/>
      <c r="G1128" s="174">
        <f>ROUND(E1128*F1128,2)</f>
        <v>0</v>
      </c>
      <c r="H1128" s="173"/>
      <c r="I1128" s="174">
        <f>ROUND(E1128*H1128,2)</f>
        <v>0</v>
      </c>
      <c r="J1128" s="173"/>
      <c r="K1128" s="174">
        <f>ROUND(E1128*J1128,2)</f>
        <v>0</v>
      </c>
      <c r="L1128" s="174">
        <v>21</v>
      </c>
      <c r="M1128" s="174">
        <f>G1128*(1+L1128/100)</f>
        <v>0</v>
      </c>
      <c r="N1128" s="174">
        <v>0</v>
      </c>
      <c r="O1128" s="174">
        <f>ROUND(E1128*N1128,2)</f>
        <v>0</v>
      </c>
      <c r="P1128" s="174">
        <v>0</v>
      </c>
      <c r="Q1128" s="174">
        <f>ROUND(E1128*P1128,2)</f>
        <v>0</v>
      </c>
      <c r="R1128" s="174"/>
      <c r="S1128" s="174" t="s">
        <v>240</v>
      </c>
      <c r="T1128" s="175" t="s">
        <v>218</v>
      </c>
      <c r="U1128" s="160">
        <v>0</v>
      </c>
      <c r="V1128" s="160">
        <f>ROUND(E1128*U1128,2)</f>
        <v>0</v>
      </c>
      <c r="W1128" s="160"/>
      <c r="X1128" s="150"/>
      <c r="Y1128" s="150"/>
      <c r="Z1128" s="150"/>
      <c r="AA1128" s="150"/>
      <c r="AB1128" s="150"/>
      <c r="AC1128" s="150"/>
      <c r="AD1128" s="150"/>
      <c r="AE1128" s="150"/>
      <c r="AF1128" s="150"/>
      <c r="AG1128" s="150" t="s">
        <v>279</v>
      </c>
      <c r="AH1128" s="150"/>
      <c r="AI1128" s="150"/>
      <c r="AJ1128" s="150"/>
      <c r="AK1128" s="150"/>
      <c r="AL1128" s="150"/>
      <c r="AM1128" s="150"/>
      <c r="AN1128" s="150"/>
      <c r="AO1128" s="150"/>
      <c r="AP1128" s="150"/>
      <c r="AQ1128" s="150"/>
      <c r="AR1128" s="150"/>
      <c r="AS1128" s="150"/>
      <c r="AT1128" s="150"/>
      <c r="AU1128" s="150"/>
      <c r="AV1128" s="150"/>
      <c r="AW1128" s="150"/>
      <c r="AX1128" s="150"/>
      <c r="AY1128" s="150"/>
      <c r="AZ1128" s="150"/>
      <c r="BA1128" s="150"/>
      <c r="BB1128" s="150"/>
      <c r="BC1128" s="150"/>
      <c r="BD1128" s="150"/>
      <c r="BE1128" s="150"/>
      <c r="BF1128" s="150"/>
      <c r="BG1128" s="150"/>
      <c r="BH1128" s="150"/>
    </row>
    <row r="1129" spans="1:60" outlineLevel="1" x14ac:dyDescent="0.2">
      <c r="A1129" s="157"/>
      <c r="B1129" s="158"/>
      <c r="C1129" s="201" t="s">
        <v>1592</v>
      </c>
      <c r="D1129" s="190"/>
      <c r="E1129" s="191">
        <v>1</v>
      </c>
      <c r="F1129" s="160"/>
      <c r="G1129" s="160"/>
      <c r="H1129" s="160"/>
      <c r="I1129" s="160"/>
      <c r="J1129" s="160"/>
      <c r="K1129" s="160"/>
      <c r="L1129" s="160"/>
      <c r="M1129" s="160"/>
      <c r="N1129" s="160"/>
      <c r="O1129" s="160"/>
      <c r="P1129" s="160"/>
      <c r="Q1129" s="160"/>
      <c r="R1129" s="160"/>
      <c r="S1129" s="160"/>
      <c r="T1129" s="160"/>
      <c r="U1129" s="160"/>
      <c r="V1129" s="160"/>
      <c r="W1129" s="160"/>
      <c r="X1129" s="150"/>
      <c r="Y1129" s="150"/>
      <c r="Z1129" s="150"/>
      <c r="AA1129" s="150"/>
      <c r="AB1129" s="150"/>
      <c r="AC1129" s="150"/>
      <c r="AD1129" s="150"/>
      <c r="AE1129" s="150"/>
      <c r="AF1129" s="150"/>
      <c r="AG1129" s="150" t="s">
        <v>264</v>
      </c>
      <c r="AH1129" s="150">
        <v>0</v>
      </c>
      <c r="AI1129" s="150"/>
      <c r="AJ1129" s="150"/>
      <c r="AK1129" s="150"/>
      <c r="AL1129" s="150"/>
      <c r="AM1129" s="150"/>
      <c r="AN1129" s="150"/>
      <c r="AO1129" s="150"/>
      <c r="AP1129" s="150"/>
      <c r="AQ1129" s="150"/>
      <c r="AR1129" s="150"/>
      <c r="AS1129" s="150"/>
      <c r="AT1129" s="150"/>
      <c r="AU1129" s="150"/>
      <c r="AV1129" s="150"/>
      <c r="AW1129" s="150"/>
      <c r="AX1129" s="150"/>
      <c r="AY1129" s="150"/>
      <c r="AZ1129" s="150"/>
      <c r="BA1129" s="150"/>
      <c r="BB1129" s="150"/>
      <c r="BC1129" s="150"/>
      <c r="BD1129" s="150"/>
      <c r="BE1129" s="150"/>
      <c r="BF1129" s="150"/>
      <c r="BG1129" s="150"/>
      <c r="BH1129" s="150"/>
    </row>
    <row r="1130" spans="1:60" ht="22.5" outlineLevel="1" x14ac:dyDescent="0.2">
      <c r="A1130" s="169">
        <v>402</v>
      </c>
      <c r="B1130" s="170" t="s">
        <v>1593</v>
      </c>
      <c r="C1130" s="186" t="s">
        <v>1583</v>
      </c>
      <c r="D1130" s="171" t="s">
        <v>298</v>
      </c>
      <c r="E1130" s="172">
        <v>1</v>
      </c>
      <c r="F1130" s="173"/>
      <c r="G1130" s="174">
        <f>ROUND(E1130*F1130,2)</f>
        <v>0</v>
      </c>
      <c r="H1130" s="173"/>
      <c r="I1130" s="174">
        <f>ROUND(E1130*H1130,2)</f>
        <v>0</v>
      </c>
      <c r="J1130" s="173"/>
      <c r="K1130" s="174">
        <f>ROUND(E1130*J1130,2)</f>
        <v>0</v>
      </c>
      <c r="L1130" s="174">
        <v>21</v>
      </c>
      <c r="M1130" s="174">
        <f>G1130*(1+L1130/100)</f>
        <v>0</v>
      </c>
      <c r="N1130" s="174">
        <v>0</v>
      </c>
      <c r="O1130" s="174">
        <f>ROUND(E1130*N1130,2)</f>
        <v>0</v>
      </c>
      <c r="P1130" s="174">
        <v>0</v>
      </c>
      <c r="Q1130" s="174">
        <f>ROUND(E1130*P1130,2)</f>
        <v>0</v>
      </c>
      <c r="R1130" s="174"/>
      <c r="S1130" s="174" t="s">
        <v>240</v>
      </c>
      <c r="T1130" s="175" t="s">
        <v>218</v>
      </c>
      <c r="U1130" s="160">
        <v>0</v>
      </c>
      <c r="V1130" s="160">
        <f>ROUND(E1130*U1130,2)</f>
        <v>0</v>
      </c>
      <c r="W1130" s="160"/>
      <c r="X1130" s="150"/>
      <c r="Y1130" s="150"/>
      <c r="Z1130" s="150"/>
      <c r="AA1130" s="150"/>
      <c r="AB1130" s="150"/>
      <c r="AC1130" s="150"/>
      <c r="AD1130" s="150"/>
      <c r="AE1130" s="150"/>
      <c r="AF1130" s="150"/>
      <c r="AG1130" s="150" t="s">
        <v>279</v>
      </c>
      <c r="AH1130" s="150"/>
      <c r="AI1130" s="150"/>
      <c r="AJ1130" s="150"/>
      <c r="AK1130" s="150"/>
      <c r="AL1130" s="150"/>
      <c r="AM1130" s="150"/>
      <c r="AN1130" s="150"/>
      <c r="AO1130" s="150"/>
      <c r="AP1130" s="150"/>
      <c r="AQ1130" s="150"/>
      <c r="AR1130" s="150"/>
      <c r="AS1130" s="150"/>
      <c r="AT1130" s="150"/>
      <c r="AU1130" s="150"/>
      <c r="AV1130" s="150"/>
      <c r="AW1130" s="150"/>
      <c r="AX1130" s="150"/>
      <c r="AY1130" s="150"/>
      <c r="AZ1130" s="150"/>
      <c r="BA1130" s="150"/>
      <c r="BB1130" s="150"/>
      <c r="BC1130" s="150"/>
      <c r="BD1130" s="150"/>
      <c r="BE1130" s="150"/>
      <c r="BF1130" s="150"/>
      <c r="BG1130" s="150"/>
      <c r="BH1130" s="150"/>
    </row>
    <row r="1131" spans="1:60" outlineLevel="1" x14ac:dyDescent="0.2">
      <c r="A1131" s="157"/>
      <c r="B1131" s="158"/>
      <c r="C1131" s="201" t="s">
        <v>1594</v>
      </c>
      <c r="D1131" s="190"/>
      <c r="E1131" s="191">
        <v>1</v>
      </c>
      <c r="F1131" s="160"/>
      <c r="G1131" s="160"/>
      <c r="H1131" s="160"/>
      <c r="I1131" s="160"/>
      <c r="J1131" s="160"/>
      <c r="K1131" s="160"/>
      <c r="L1131" s="160"/>
      <c r="M1131" s="160"/>
      <c r="N1131" s="160"/>
      <c r="O1131" s="160"/>
      <c r="P1131" s="160"/>
      <c r="Q1131" s="160"/>
      <c r="R1131" s="160"/>
      <c r="S1131" s="160"/>
      <c r="T1131" s="160"/>
      <c r="U1131" s="160"/>
      <c r="V1131" s="160"/>
      <c r="W1131" s="160"/>
      <c r="X1131" s="150"/>
      <c r="Y1131" s="150"/>
      <c r="Z1131" s="150"/>
      <c r="AA1131" s="150"/>
      <c r="AB1131" s="150"/>
      <c r="AC1131" s="150"/>
      <c r="AD1131" s="150"/>
      <c r="AE1131" s="150"/>
      <c r="AF1131" s="150"/>
      <c r="AG1131" s="150" t="s">
        <v>264</v>
      </c>
      <c r="AH1131" s="150">
        <v>0</v>
      </c>
      <c r="AI1131" s="150"/>
      <c r="AJ1131" s="150"/>
      <c r="AK1131" s="150"/>
      <c r="AL1131" s="150"/>
      <c r="AM1131" s="150"/>
      <c r="AN1131" s="150"/>
      <c r="AO1131" s="150"/>
      <c r="AP1131" s="150"/>
      <c r="AQ1131" s="150"/>
      <c r="AR1131" s="150"/>
      <c r="AS1131" s="150"/>
      <c r="AT1131" s="150"/>
      <c r="AU1131" s="150"/>
      <c r="AV1131" s="150"/>
      <c r="AW1131" s="150"/>
      <c r="AX1131" s="150"/>
      <c r="AY1131" s="150"/>
      <c r="AZ1131" s="150"/>
      <c r="BA1131" s="150"/>
      <c r="BB1131" s="150"/>
      <c r="BC1131" s="150"/>
      <c r="BD1131" s="150"/>
      <c r="BE1131" s="150"/>
      <c r="BF1131" s="150"/>
      <c r="BG1131" s="150"/>
      <c r="BH1131" s="150"/>
    </row>
    <row r="1132" spans="1:60" ht="22.5" outlineLevel="1" x14ac:dyDescent="0.2">
      <c r="A1132" s="169">
        <v>403</v>
      </c>
      <c r="B1132" s="170" t="s">
        <v>1595</v>
      </c>
      <c r="C1132" s="186" t="s">
        <v>1583</v>
      </c>
      <c r="D1132" s="171" t="s">
        <v>298</v>
      </c>
      <c r="E1132" s="172">
        <v>1</v>
      </c>
      <c r="F1132" s="173"/>
      <c r="G1132" s="174">
        <f>ROUND(E1132*F1132,2)</f>
        <v>0</v>
      </c>
      <c r="H1132" s="173"/>
      <c r="I1132" s="174">
        <f>ROUND(E1132*H1132,2)</f>
        <v>0</v>
      </c>
      <c r="J1132" s="173"/>
      <c r="K1132" s="174">
        <f>ROUND(E1132*J1132,2)</f>
        <v>0</v>
      </c>
      <c r="L1132" s="174">
        <v>21</v>
      </c>
      <c r="M1132" s="174">
        <f>G1132*(1+L1132/100)</f>
        <v>0</v>
      </c>
      <c r="N1132" s="174">
        <v>0</v>
      </c>
      <c r="O1132" s="174">
        <f>ROUND(E1132*N1132,2)</f>
        <v>0</v>
      </c>
      <c r="P1132" s="174">
        <v>0</v>
      </c>
      <c r="Q1132" s="174">
        <f>ROUND(E1132*P1132,2)</f>
        <v>0</v>
      </c>
      <c r="R1132" s="174"/>
      <c r="S1132" s="174" t="s">
        <v>240</v>
      </c>
      <c r="T1132" s="175" t="s">
        <v>218</v>
      </c>
      <c r="U1132" s="160">
        <v>0</v>
      </c>
      <c r="V1132" s="160">
        <f>ROUND(E1132*U1132,2)</f>
        <v>0</v>
      </c>
      <c r="W1132" s="160"/>
      <c r="X1132" s="150"/>
      <c r="Y1132" s="150"/>
      <c r="Z1132" s="150"/>
      <c r="AA1132" s="150"/>
      <c r="AB1132" s="150"/>
      <c r="AC1132" s="150"/>
      <c r="AD1132" s="150"/>
      <c r="AE1132" s="150"/>
      <c r="AF1132" s="150"/>
      <c r="AG1132" s="150" t="s">
        <v>279</v>
      </c>
      <c r="AH1132" s="150"/>
      <c r="AI1132" s="150"/>
      <c r="AJ1132" s="150"/>
      <c r="AK1132" s="150"/>
      <c r="AL1132" s="150"/>
      <c r="AM1132" s="150"/>
      <c r="AN1132" s="150"/>
      <c r="AO1132" s="150"/>
      <c r="AP1132" s="150"/>
      <c r="AQ1132" s="150"/>
      <c r="AR1132" s="150"/>
      <c r="AS1132" s="150"/>
      <c r="AT1132" s="150"/>
      <c r="AU1132" s="150"/>
      <c r="AV1132" s="150"/>
      <c r="AW1132" s="150"/>
      <c r="AX1132" s="150"/>
      <c r="AY1132" s="150"/>
      <c r="AZ1132" s="150"/>
      <c r="BA1132" s="150"/>
      <c r="BB1132" s="150"/>
      <c r="BC1132" s="150"/>
      <c r="BD1132" s="150"/>
      <c r="BE1132" s="150"/>
      <c r="BF1132" s="150"/>
      <c r="BG1132" s="150"/>
      <c r="BH1132" s="150"/>
    </row>
    <row r="1133" spans="1:60" outlineLevel="1" x14ac:dyDescent="0.2">
      <c r="A1133" s="157"/>
      <c r="B1133" s="158"/>
      <c r="C1133" s="201" t="s">
        <v>1596</v>
      </c>
      <c r="D1133" s="190"/>
      <c r="E1133" s="191">
        <v>1</v>
      </c>
      <c r="F1133" s="160"/>
      <c r="G1133" s="160"/>
      <c r="H1133" s="160"/>
      <c r="I1133" s="160"/>
      <c r="J1133" s="160"/>
      <c r="K1133" s="160"/>
      <c r="L1133" s="160"/>
      <c r="M1133" s="160"/>
      <c r="N1133" s="160"/>
      <c r="O1133" s="160"/>
      <c r="P1133" s="160"/>
      <c r="Q1133" s="160"/>
      <c r="R1133" s="160"/>
      <c r="S1133" s="160"/>
      <c r="T1133" s="160"/>
      <c r="U1133" s="160"/>
      <c r="V1133" s="160"/>
      <c r="W1133" s="160"/>
      <c r="X1133" s="150"/>
      <c r="Y1133" s="150"/>
      <c r="Z1133" s="150"/>
      <c r="AA1133" s="150"/>
      <c r="AB1133" s="150"/>
      <c r="AC1133" s="150"/>
      <c r="AD1133" s="150"/>
      <c r="AE1133" s="150"/>
      <c r="AF1133" s="150"/>
      <c r="AG1133" s="150" t="s">
        <v>264</v>
      </c>
      <c r="AH1133" s="150">
        <v>0</v>
      </c>
      <c r="AI1133" s="150"/>
      <c r="AJ1133" s="150"/>
      <c r="AK1133" s="150"/>
      <c r="AL1133" s="150"/>
      <c r="AM1133" s="150"/>
      <c r="AN1133" s="150"/>
      <c r="AO1133" s="150"/>
      <c r="AP1133" s="150"/>
      <c r="AQ1133" s="150"/>
      <c r="AR1133" s="150"/>
      <c r="AS1133" s="150"/>
      <c r="AT1133" s="150"/>
      <c r="AU1133" s="150"/>
      <c r="AV1133" s="150"/>
      <c r="AW1133" s="150"/>
      <c r="AX1133" s="150"/>
      <c r="AY1133" s="150"/>
      <c r="AZ1133" s="150"/>
      <c r="BA1133" s="150"/>
      <c r="BB1133" s="150"/>
      <c r="BC1133" s="150"/>
      <c r="BD1133" s="150"/>
      <c r="BE1133" s="150"/>
      <c r="BF1133" s="150"/>
      <c r="BG1133" s="150"/>
      <c r="BH1133" s="150"/>
    </row>
    <row r="1134" spans="1:60" ht="22.5" outlineLevel="1" x14ac:dyDescent="0.2">
      <c r="A1134" s="169">
        <v>404</v>
      </c>
      <c r="B1134" s="170" t="s">
        <v>1597</v>
      </c>
      <c r="C1134" s="186" t="s">
        <v>1598</v>
      </c>
      <c r="D1134" s="171" t="s">
        <v>298</v>
      </c>
      <c r="E1134" s="172">
        <v>2</v>
      </c>
      <c r="F1134" s="173"/>
      <c r="G1134" s="174">
        <f>ROUND(E1134*F1134,2)</f>
        <v>0</v>
      </c>
      <c r="H1134" s="173"/>
      <c r="I1134" s="174">
        <f>ROUND(E1134*H1134,2)</f>
        <v>0</v>
      </c>
      <c r="J1134" s="173"/>
      <c r="K1134" s="174">
        <f>ROUND(E1134*J1134,2)</f>
        <v>0</v>
      </c>
      <c r="L1134" s="174">
        <v>21</v>
      </c>
      <c r="M1134" s="174">
        <f>G1134*(1+L1134/100)</f>
        <v>0</v>
      </c>
      <c r="N1134" s="174">
        <v>0</v>
      </c>
      <c r="O1134" s="174">
        <f>ROUND(E1134*N1134,2)</f>
        <v>0</v>
      </c>
      <c r="P1134" s="174">
        <v>0</v>
      </c>
      <c r="Q1134" s="174">
        <f>ROUND(E1134*P1134,2)</f>
        <v>0</v>
      </c>
      <c r="R1134" s="174"/>
      <c r="S1134" s="174" t="s">
        <v>240</v>
      </c>
      <c r="T1134" s="175" t="s">
        <v>218</v>
      </c>
      <c r="U1134" s="160">
        <v>0</v>
      </c>
      <c r="V1134" s="160">
        <f>ROUND(E1134*U1134,2)</f>
        <v>0</v>
      </c>
      <c r="W1134" s="160"/>
      <c r="X1134" s="150"/>
      <c r="Y1134" s="150"/>
      <c r="Z1134" s="150"/>
      <c r="AA1134" s="150"/>
      <c r="AB1134" s="150"/>
      <c r="AC1134" s="150"/>
      <c r="AD1134" s="150"/>
      <c r="AE1134" s="150"/>
      <c r="AF1134" s="150"/>
      <c r="AG1134" s="150" t="s">
        <v>279</v>
      </c>
      <c r="AH1134" s="150"/>
      <c r="AI1134" s="150"/>
      <c r="AJ1134" s="150"/>
      <c r="AK1134" s="150"/>
      <c r="AL1134" s="150"/>
      <c r="AM1134" s="150"/>
      <c r="AN1134" s="150"/>
      <c r="AO1134" s="150"/>
      <c r="AP1134" s="150"/>
      <c r="AQ1134" s="150"/>
      <c r="AR1134" s="150"/>
      <c r="AS1134" s="150"/>
      <c r="AT1134" s="150"/>
      <c r="AU1134" s="150"/>
      <c r="AV1134" s="150"/>
      <c r="AW1134" s="150"/>
      <c r="AX1134" s="150"/>
      <c r="AY1134" s="150"/>
      <c r="AZ1134" s="150"/>
      <c r="BA1134" s="150"/>
      <c r="BB1134" s="150"/>
      <c r="BC1134" s="150"/>
      <c r="BD1134" s="150"/>
      <c r="BE1134" s="150"/>
      <c r="BF1134" s="150"/>
      <c r="BG1134" s="150"/>
      <c r="BH1134" s="150"/>
    </row>
    <row r="1135" spans="1:60" outlineLevel="1" x14ac:dyDescent="0.2">
      <c r="A1135" s="157"/>
      <c r="B1135" s="158"/>
      <c r="C1135" s="201" t="s">
        <v>1599</v>
      </c>
      <c r="D1135" s="190"/>
      <c r="E1135" s="191">
        <v>2</v>
      </c>
      <c r="F1135" s="160"/>
      <c r="G1135" s="160"/>
      <c r="H1135" s="160"/>
      <c r="I1135" s="160"/>
      <c r="J1135" s="160"/>
      <c r="K1135" s="160"/>
      <c r="L1135" s="160"/>
      <c r="M1135" s="160"/>
      <c r="N1135" s="160"/>
      <c r="O1135" s="160"/>
      <c r="P1135" s="160"/>
      <c r="Q1135" s="160"/>
      <c r="R1135" s="160"/>
      <c r="S1135" s="160"/>
      <c r="T1135" s="160"/>
      <c r="U1135" s="160"/>
      <c r="V1135" s="160"/>
      <c r="W1135" s="160"/>
      <c r="X1135" s="150"/>
      <c r="Y1135" s="150"/>
      <c r="Z1135" s="150"/>
      <c r="AA1135" s="150"/>
      <c r="AB1135" s="150"/>
      <c r="AC1135" s="150"/>
      <c r="AD1135" s="150"/>
      <c r="AE1135" s="150"/>
      <c r="AF1135" s="150"/>
      <c r="AG1135" s="150" t="s">
        <v>264</v>
      </c>
      <c r="AH1135" s="150">
        <v>0</v>
      </c>
      <c r="AI1135" s="150"/>
      <c r="AJ1135" s="150"/>
      <c r="AK1135" s="150"/>
      <c r="AL1135" s="150"/>
      <c r="AM1135" s="150"/>
      <c r="AN1135" s="150"/>
      <c r="AO1135" s="150"/>
      <c r="AP1135" s="150"/>
      <c r="AQ1135" s="150"/>
      <c r="AR1135" s="150"/>
      <c r="AS1135" s="150"/>
      <c r="AT1135" s="150"/>
      <c r="AU1135" s="150"/>
      <c r="AV1135" s="150"/>
      <c r="AW1135" s="150"/>
      <c r="AX1135" s="150"/>
      <c r="AY1135" s="150"/>
      <c r="AZ1135" s="150"/>
      <c r="BA1135" s="150"/>
      <c r="BB1135" s="150"/>
      <c r="BC1135" s="150"/>
      <c r="BD1135" s="150"/>
      <c r="BE1135" s="150"/>
      <c r="BF1135" s="150"/>
      <c r="BG1135" s="150"/>
      <c r="BH1135" s="150"/>
    </row>
    <row r="1136" spans="1:60" outlineLevel="1" x14ac:dyDescent="0.2">
      <c r="A1136" s="169">
        <v>405</v>
      </c>
      <c r="B1136" s="170" t="s">
        <v>1600</v>
      </c>
      <c r="C1136" s="186" t="s">
        <v>1601</v>
      </c>
      <c r="D1136" s="171" t="s">
        <v>291</v>
      </c>
      <c r="E1136" s="172">
        <v>11.6</v>
      </c>
      <c r="F1136" s="173"/>
      <c r="G1136" s="174">
        <f>ROUND(E1136*F1136,2)</f>
        <v>0</v>
      </c>
      <c r="H1136" s="173"/>
      <c r="I1136" s="174">
        <f>ROUND(E1136*H1136,2)</f>
        <v>0</v>
      </c>
      <c r="J1136" s="173"/>
      <c r="K1136" s="174">
        <f>ROUND(E1136*J1136,2)</f>
        <v>0</v>
      </c>
      <c r="L1136" s="174">
        <v>21</v>
      </c>
      <c r="M1136" s="174">
        <f>G1136*(1+L1136/100)</f>
        <v>0</v>
      </c>
      <c r="N1136" s="174">
        <v>0</v>
      </c>
      <c r="O1136" s="174">
        <f>ROUND(E1136*N1136,2)</f>
        <v>0</v>
      </c>
      <c r="P1136" s="174">
        <v>0</v>
      </c>
      <c r="Q1136" s="174">
        <f>ROUND(E1136*P1136,2)</f>
        <v>0</v>
      </c>
      <c r="R1136" s="174"/>
      <c r="S1136" s="174" t="s">
        <v>240</v>
      </c>
      <c r="T1136" s="175" t="s">
        <v>218</v>
      </c>
      <c r="U1136" s="160">
        <v>0</v>
      </c>
      <c r="V1136" s="160">
        <f>ROUND(E1136*U1136,2)</f>
        <v>0</v>
      </c>
      <c r="W1136" s="160"/>
      <c r="X1136" s="150"/>
      <c r="Y1136" s="150"/>
      <c r="Z1136" s="150"/>
      <c r="AA1136" s="150"/>
      <c r="AB1136" s="150"/>
      <c r="AC1136" s="150"/>
      <c r="AD1136" s="150"/>
      <c r="AE1136" s="150"/>
      <c r="AF1136" s="150"/>
      <c r="AG1136" s="150" t="s">
        <v>417</v>
      </c>
      <c r="AH1136" s="150"/>
      <c r="AI1136" s="150"/>
      <c r="AJ1136" s="150"/>
      <c r="AK1136" s="150"/>
      <c r="AL1136" s="150"/>
      <c r="AM1136" s="150"/>
      <c r="AN1136" s="150"/>
      <c r="AO1136" s="150"/>
      <c r="AP1136" s="150"/>
      <c r="AQ1136" s="150"/>
      <c r="AR1136" s="150"/>
      <c r="AS1136" s="150"/>
      <c r="AT1136" s="150"/>
      <c r="AU1136" s="150"/>
      <c r="AV1136" s="150"/>
      <c r="AW1136" s="150"/>
      <c r="AX1136" s="150"/>
      <c r="AY1136" s="150"/>
      <c r="AZ1136" s="150"/>
      <c r="BA1136" s="150"/>
      <c r="BB1136" s="150"/>
      <c r="BC1136" s="150"/>
      <c r="BD1136" s="150"/>
      <c r="BE1136" s="150"/>
      <c r="BF1136" s="150"/>
      <c r="BG1136" s="150"/>
      <c r="BH1136" s="150"/>
    </row>
    <row r="1137" spans="1:60" outlineLevel="1" x14ac:dyDescent="0.2">
      <c r="A1137" s="157"/>
      <c r="B1137" s="158"/>
      <c r="C1137" s="201" t="s">
        <v>1602</v>
      </c>
      <c r="D1137" s="190"/>
      <c r="E1137" s="191">
        <v>5.8</v>
      </c>
      <c r="F1137" s="160"/>
      <c r="G1137" s="160"/>
      <c r="H1137" s="160"/>
      <c r="I1137" s="160"/>
      <c r="J1137" s="160"/>
      <c r="K1137" s="160"/>
      <c r="L1137" s="160"/>
      <c r="M1137" s="160"/>
      <c r="N1137" s="160"/>
      <c r="O1137" s="160"/>
      <c r="P1137" s="160"/>
      <c r="Q1137" s="160"/>
      <c r="R1137" s="160"/>
      <c r="S1137" s="160"/>
      <c r="T1137" s="160"/>
      <c r="U1137" s="160"/>
      <c r="V1137" s="160"/>
      <c r="W1137" s="160"/>
      <c r="X1137" s="150"/>
      <c r="Y1137" s="150"/>
      <c r="Z1137" s="150"/>
      <c r="AA1137" s="150"/>
      <c r="AB1137" s="150"/>
      <c r="AC1137" s="150"/>
      <c r="AD1137" s="150"/>
      <c r="AE1137" s="150"/>
      <c r="AF1137" s="150"/>
      <c r="AG1137" s="150" t="s">
        <v>264</v>
      </c>
      <c r="AH1137" s="150">
        <v>0</v>
      </c>
      <c r="AI1137" s="150"/>
      <c r="AJ1137" s="150"/>
      <c r="AK1137" s="150"/>
      <c r="AL1137" s="150"/>
      <c r="AM1137" s="150"/>
      <c r="AN1137" s="150"/>
      <c r="AO1137" s="150"/>
      <c r="AP1137" s="150"/>
      <c r="AQ1137" s="150"/>
      <c r="AR1137" s="150"/>
      <c r="AS1137" s="150"/>
      <c r="AT1137" s="150"/>
      <c r="AU1137" s="150"/>
      <c r="AV1137" s="150"/>
      <c r="AW1137" s="150"/>
      <c r="AX1137" s="150"/>
      <c r="AY1137" s="150"/>
      <c r="AZ1137" s="150"/>
      <c r="BA1137" s="150"/>
      <c r="BB1137" s="150"/>
      <c r="BC1137" s="150"/>
      <c r="BD1137" s="150"/>
      <c r="BE1137" s="150"/>
      <c r="BF1137" s="150"/>
      <c r="BG1137" s="150"/>
      <c r="BH1137" s="150"/>
    </row>
    <row r="1138" spans="1:60" outlineLevel="1" x14ac:dyDescent="0.2">
      <c r="A1138" s="157"/>
      <c r="B1138" s="158"/>
      <c r="C1138" s="201" t="s">
        <v>1603</v>
      </c>
      <c r="D1138" s="190"/>
      <c r="E1138" s="191">
        <v>5.8</v>
      </c>
      <c r="F1138" s="160"/>
      <c r="G1138" s="160"/>
      <c r="H1138" s="160"/>
      <c r="I1138" s="160"/>
      <c r="J1138" s="160"/>
      <c r="K1138" s="160"/>
      <c r="L1138" s="160"/>
      <c r="M1138" s="160"/>
      <c r="N1138" s="160"/>
      <c r="O1138" s="160"/>
      <c r="P1138" s="160"/>
      <c r="Q1138" s="160"/>
      <c r="R1138" s="160"/>
      <c r="S1138" s="160"/>
      <c r="T1138" s="160"/>
      <c r="U1138" s="160"/>
      <c r="V1138" s="160"/>
      <c r="W1138" s="160"/>
      <c r="X1138" s="150"/>
      <c r="Y1138" s="150"/>
      <c r="Z1138" s="150"/>
      <c r="AA1138" s="150"/>
      <c r="AB1138" s="150"/>
      <c r="AC1138" s="150"/>
      <c r="AD1138" s="150"/>
      <c r="AE1138" s="150"/>
      <c r="AF1138" s="150"/>
      <c r="AG1138" s="150" t="s">
        <v>264</v>
      </c>
      <c r="AH1138" s="150">
        <v>0</v>
      </c>
      <c r="AI1138" s="150"/>
      <c r="AJ1138" s="150"/>
      <c r="AK1138" s="150"/>
      <c r="AL1138" s="150"/>
      <c r="AM1138" s="150"/>
      <c r="AN1138" s="150"/>
      <c r="AO1138" s="150"/>
      <c r="AP1138" s="150"/>
      <c r="AQ1138" s="150"/>
      <c r="AR1138" s="150"/>
      <c r="AS1138" s="150"/>
      <c r="AT1138" s="150"/>
      <c r="AU1138" s="150"/>
      <c r="AV1138" s="150"/>
      <c r="AW1138" s="150"/>
      <c r="AX1138" s="150"/>
      <c r="AY1138" s="150"/>
      <c r="AZ1138" s="150"/>
      <c r="BA1138" s="150"/>
      <c r="BB1138" s="150"/>
      <c r="BC1138" s="150"/>
      <c r="BD1138" s="150"/>
      <c r="BE1138" s="150"/>
      <c r="BF1138" s="150"/>
      <c r="BG1138" s="150"/>
      <c r="BH1138" s="150"/>
    </row>
    <row r="1139" spans="1:60" ht="22.5" outlineLevel="1" x14ac:dyDescent="0.2">
      <c r="A1139" s="169">
        <v>406</v>
      </c>
      <c r="B1139" s="170" t="s">
        <v>1604</v>
      </c>
      <c r="C1139" s="186" t="s">
        <v>1605</v>
      </c>
      <c r="D1139" s="171" t="s">
        <v>363</v>
      </c>
      <c r="E1139" s="172">
        <v>4.1660000000000003E-2</v>
      </c>
      <c r="F1139" s="173"/>
      <c r="G1139" s="174">
        <f>ROUND(E1139*F1139,2)</f>
        <v>0</v>
      </c>
      <c r="H1139" s="173"/>
      <c r="I1139" s="174">
        <f>ROUND(E1139*H1139,2)</f>
        <v>0</v>
      </c>
      <c r="J1139" s="173"/>
      <c r="K1139" s="174">
        <f>ROUND(E1139*J1139,2)</f>
        <v>0</v>
      </c>
      <c r="L1139" s="174">
        <v>21</v>
      </c>
      <c r="M1139" s="174">
        <f>G1139*(1+L1139/100)</f>
        <v>0</v>
      </c>
      <c r="N1139" s="174">
        <v>0</v>
      </c>
      <c r="O1139" s="174">
        <f>ROUND(E1139*N1139,2)</f>
        <v>0</v>
      </c>
      <c r="P1139" s="174">
        <v>0</v>
      </c>
      <c r="Q1139" s="174">
        <f>ROUND(E1139*P1139,2)</f>
        <v>0</v>
      </c>
      <c r="R1139" s="174" t="s">
        <v>216</v>
      </c>
      <c r="S1139" s="174" t="s">
        <v>217</v>
      </c>
      <c r="T1139" s="175" t="s">
        <v>218</v>
      </c>
      <c r="U1139" s="160">
        <v>0</v>
      </c>
      <c r="V1139" s="160">
        <f>ROUND(E1139*U1139,2)</f>
        <v>0</v>
      </c>
      <c r="W1139" s="160"/>
      <c r="X1139" s="150"/>
      <c r="Y1139" s="150"/>
      <c r="Z1139" s="150"/>
      <c r="AA1139" s="150"/>
      <c r="AB1139" s="150"/>
      <c r="AC1139" s="150"/>
      <c r="AD1139" s="150"/>
      <c r="AE1139" s="150"/>
      <c r="AF1139" s="150"/>
      <c r="AG1139" s="150" t="s">
        <v>219</v>
      </c>
      <c r="AH1139" s="150"/>
      <c r="AI1139" s="150"/>
      <c r="AJ1139" s="150"/>
      <c r="AK1139" s="150"/>
      <c r="AL1139" s="150"/>
      <c r="AM1139" s="150"/>
      <c r="AN1139" s="150"/>
      <c r="AO1139" s="150"/>
      <c r="AP1139" s="150"/>
      <c r="AQ1139" s="150"/>
      <c r="AR1139" s="150"/>
      <c r="AS1139" s="150"/>
      <c r="AT1139" s="150"/>
      <c r="AU1139" s="150"/>
      <c r="AV1139" s="150"/>
      <c r="AW1139" s="150"/>
      <c r="AX1139" s="150"/>
      <c r="AY1139" s="150"/>
      <c r="AZ1139" s="150"/>
      <c r="BA1139" s="150"/>
      <c r="BB1139" s="150"/>
      <c r="BC1139" s="150"/>
      <c r="BD1139" s="150"/>
      <c r="BE1139" s="150"/>
      <c r="BF1139" s="150"/>
      <c r="BG1139" s="150"/>
      <c r="BH1139" s="150"/>
    </row>
    <row r="1140" spans="1:60" outlineLevel="1" x14ac:dyDescent="0.2">
      <c r="A1140" s="157"/>
      <c r="B1140" s="158"/>
      <c r="C1140" s="201" t="s">
        <v>1557</v>
      </c>
      <c r="D1140" s="190"/>
      <c r="E1140" s="191"/>
      <c r="F1140" s="160"/>
      <c r="G1140" s="160"/>
      <c r="H1140" s="160"/>
      <c r="I1140" s="160"/>
      <c r="J1140" s="160"/>
      <c r="K1140" s="160"/>
      <c r="L1140" s="160"/>
      <c r="M1140" s="160"/>
      <c r="N1140" s="160"/>
      <c r="O1140" s="160"/>
      <c r="P1140" s="160"/>
      <c r="Q1140" s="160"/>
      <c r="R1140" s="160"/>
      <c r="S1140" s="160"/>
      <c r="T1140" s="160"/>
      <c r="U1140" s="160"/>
      <c r="V1140" s="160"/>
      <c r="W1140" s="160"/>
      <c r="X1140" s="150"/>
      <c r="Y1140" s="150"/>
      <c r="Z1140" s="150"/>
      <c r="AA1140" s="150"/>
      <c r="AB1140" s="150"/>
      <c r="AC1140" s="150"/>
      <c r="AD1140" s="150"/>
      <c r="AE1140" s="150"/>
      <c r="AF1140" s="150"/>
      <c r="AG1140" s="150" t="s">
        <v>264</v>
      </c>
      <c r="AH1140" s="150">
        <v>0</v>
      </c>
      <c r="AI1140" s="150"/>
      <c r="AJ1140" s="150"/>
      <c r="AK1140" s="150"/>
      <c r="AL1140" s="150"/>
      <c r="AM1140" s="150"/>
      <c r="AN1140" s="150"/>
      <c r="AO1140" s="150"/>
      <c r="AP1140" s="150"/>
      <c r="AQ1140" s="150"/>
      <c r="AR1140" s="150"/>
      <c r="AS1140" s="150"/>
      <c r="AT1140" s="150"/>
      <c r="AU1140" s="150"/>
      <c r="AV1140" s="150"/>
      <c r="AW1140" s="150"/>
      <c r="AX1140" s="150"/>
      <c r="AY1140" s="150"/>
      <c r="AZ1140" s="150"/>
      <c r="BA1140" s="150"/>
      <c r="BB1140" s="150"/>
      <c r="BC1140" s="150"/>
      <c r="BD1140" s="150"/>
      <c r="BE1140" s="150"/>
      <c r="BF1140" s="150"/>
      <c r="BG1140" s="150"/>
      <c r="BH1140" s="150"/>
    </row>
    <row r="1141" spans="1:60" outlineLevel="1" x14ac:dyDescent="0.2">
      <c r="A1141" s="157"/>
      <c r="B1141" s="158"/>
      <c r="C1141" s="201" t="s">
        <v>1606</v>
      </c>
      <c r="D1141" s="190"/>
      <c r="E1141" s="191">
        <v>4.1660000000000003E-2</v>
      </c>
      <c r="F1141" s="160"/>
      <c r="G1141" s="160"/>
      <c r="H1141" s="160"/>
      <c r="I1141" s="160"/>
      <c r="J1141" s="160"/>
      <c r="K1141" s="160"/>
      <c r="L1141" s="160"/>
      <c r="M1141" s="160"/>
      <c r="N1141" s="160"/>
      <c r="O1141" s="160"/>
      <c r="P1141" s="160"/>
      <c r="Q1141" s="160"/>
      <c r="R1141" s="160"/>
      <c r="S1141" s="160"/>
      <c r="T1141" s="160"/>
      <c r="U1141" s="160"/>
      <c r="V1141" s="160"/>
      <c r="W1141" s="160"/>
      <c r="X1141" s="150"/>
      <c r="Y1141" s="150"/>
      <c r="Z1141" s="150"/>
      <c r="AA1141" s="150"/>
      <c r="AB1141" s="150"/>
      <c r="AC1141" s="150"/>
      <c r="AD1141" s="150"/>
      <c r="AE1141" s="150"/>
      <c r="AF1141" s="150"/>
      <c r="AG1141" s="150" t="s">
        <v>264</v>
      </c>
      <c r="AH1141" s="150">
        <v>0</v>
      </c>
      <c r="AI1141" s="150"/>
      <c r="AJ1141" s="150"/>
      <c r="AK1141" s="150"/>
      <c r="AL1141" s="150"/>
      <c r="AM1141" s="150"/>
      <c r="AN1141" s="150"/>
      <c r="AO1141" s="150"/>
      <c r="AP1141" s="150"/>
      <c r="AQ1141" s="150"/>
      <c r="AR1141" s="150"/>
      <c r="AS1141" s="150"/>
      <c r="AT1141" s="150"/>
      <c r="AU1141" s="150"/>
      <c r="AV1141" s="150"/>
      <c r="AW1141" s="150"/>
      <c r="AX1141" s="150"/>
      <c r="AY1141" s="150"/>
      <c r="AZ1141" s="150"/>
      <c r="BA1141" s="150"/>
      <c r="BB1141" s="150"/>
      <c r="BC1141" s="150"/>
      <c r="BD1141" s="150"/>
      <c r="BE1141" s="150"/>
      <c r="BF1141" s="150"/>
      <c r="BG1141" s="150"/>
      <c r="BH1141" s="150"/>
    </row>
    <row r="1142" spans="1:60" ht="22.5" outlineLevel="1" x14ac:dyDescent="0.2">
      <c r="A1142" s="169">
        <v>407</v>
      </c>
      <c r="B1142" s="170" t="s">
        <v>1607</v>
      </c>
      <c r="C1142" s="186" t="s">
        <v>1608</v>
      </c>
      <c r="D1142" s="171" t="s">
        <v>363</v>
      </c>
      <c r="E1142" s="172">
        <v>0.26357000000000003</v>
      </c>
      <c r="F1142" s="173"/>
      <c r="G1142" s="174">
        <f>ROUND(E1142*F1142,2)</f>
        <v>0</v>
      </c>
      <c r="H1142" s="173"/>
      <c r="I1142" s="174">
        <f>ROUND(E1142*H1142,2)</f>
        <v>0</v>
      </c>
      <c r="J1142" s="173"/>
      <c r="K1142" s="174">
        <f>ROUND(E1142*J1142,2)</f>
        <v>0</v>
      </c>
      <c r="L1142" s="174">
        <v>21</v>
      </c>
      <c r="M1142" s="174">
        <f>G1142*(1+L1142/100)</f>
        <v>0</v>
      </c>
      <c r="N1142" s="174">
        <v>0</v>
      </c>
      <c r="O1142" s="174">
        <f>ROUND(E1142*N1142,2)</f>
        <v>0</v>
      </c>
      <c r="P1142" s="174">
        <v>0</v>
      </c>
      <c r="Q1142" s="174">
        <f>ROUND(E1142*P1142,2)</f>
        <v>0</v>
      </c>
      <c r="R1142" s="174" t="s">
        <v>216</v>
      </c>
      <c r="S1142" s="174" t="s">
        <v>217</v>
      </c>
      <c r="T1142" s="175" t="s">
        <v>218</v>
      </c>
      <c r="U1142" s="160">
        <v>0</v>
      </c>
      <c r="V1142" s="160">
        <f>ROUND(E1142*U1142,2)</f>
        <v>0</v>
      </c>
      <c r="W1142" s="160"/>
      <c r="X1142" s="150"/>
      <c r="Y1142" s="150"/>
      <c r="Z1142" s="150"/>
      <c r="AA1142" s="150"/>
      <c r="AB1142" s="150"/>
      <c r="AC1142" s="150"/>
      <c r="AD1142" s="150"/>
      <c r="AE1142" s="150"/>
      <c r="AF1142" s="150"/>
      <c r="AG1142" s="150" t="s">
        <v>219</v>
      </c>
      <c r="AH1142" s="150"/>
      <c r="AI1142" s="150"/>
      <c r="AJ1142" s="150"/>
      <c r="AK1142" s="150"/>
      <c r="AL1142" s="150"/>
      <c r="AM1142" s="150"/>
      <c r="AN1142" s="150"/>
      <c r="AO1142" s="150"/>
      <c r="AP1142" s="150"/>
      <c r="AQ1142" s="150"/>
      <c r="AR1142" s="150"/>
      <c r="AS1142" s="150"/>
      <c r="AT1142" s="150"/>
      <c r="AU1142" s="150"/>
      <c r="AV1142" s="150"/>
      <c r="AW1142" s="150"/>
      <c r="AX1142" s="150"/>
      <c r="AY1142" s="150"/>
      <c r="AZ1142" s="150"/>
      <c r="BA1142" s="150"/>
      <c r="BB1142" s="150"/>
      <c r="BC1142" s="150"/>
      <c r="BD1142" s="150"/>
      <c r="BE1142" s="150"/>
      <c r="BF1142" s="150"/>
      <c r="BG1142" s="150"/>
      <c r="BH1142" s="150"/>
    </row>
    <row r="1143" spans="1:60" outlineLevel="1" x14ac:dyDescent="0.2">
      <c r="A1143" s="157"/>
      <c r="B1143" s="158"/>
      <c r="C1143" s="201" t="s">
        <v>1557</v>
      </c>
      <c r="D1143" s="190"/>
      <c r="E1143" s="191"/>
      <c r="F1143" s="160"/>
      <c r="G1143" s="160"/>
      <c r="H1143" s="160"/>
      <c r="I1143" s="160"/>
      <c r="J1143" s="160"/>
      <c r="K1143" s="160"/>
      <c r="L1143" s="160"/>
      <c r="M1143" s="160"/>
      <c r="N1143" s="160"/>
      <c r="O1143" s="160"/>
      <c r="P1143" s="160"/>
      <c r="Q1143" s="160"/>
      <c r="R1143" s="160"/>
      <c r="S1143" s="160"/>
      <c r="T1143" s="160"/>
      <c r="U1143" s="160"/>
      <c r="V1143" s="160"/>
      <c r="W1143" s="160"/>
      <c r="X1143" s="150"/>
      <c r="Y1143" s="150"/>
      <c r="Z1143" s="150"/>
      <c r="AA1143" s="150"/>
      <c r="AB1143" s="150"/>
      <c r="AC1143" s="150"/>
      <c r="AD1143" s="150"/>
      <c r="AE1143" s="150"/>
      <c r="AF1143" s="150"/>
      <c r="AG1143" s="150" t="s">
        <v>264</v>
      </c>
      <c r="AH1143" s="150">
        <v>0</v>
      </c>
      <c r="AI1143" s="150"/>
      <c r="AJ1143" s="150"/>
      <c r="AK1143" s="150"/>
      <c r="AL1143" s="150"/>
      <c r="AM1143" s="150"/>
      <c r="AN1143" s="150"/>
      <c r="AO1143" s="150"/>
      <c r="AP1143" s="150"/>
      <c r="AQ1143" s="150"/>
      <c r="AR1143" s="150"/>
      <c r="AS1143" s="150"/>
      <c r="AT1143" s="150"/>
      <c r="AU1143" s="150"/>
      <c r="AV1143" s="150"/>
      <c r="AW1143" s="150"/>
      <c r="AX1143" s="150"/>
      <c r="AY1143" s="150"/>
      <c r="AZ1143" s="150"/>
      <c r="BA1143" s="150"/>
      <c r="BB1143" s="150"/>
      <c r="BC1143" s="150"/>
      <c r="BD1143" s="150"/>
      <c r="BE1143" s="150"/>
      <c r="BF1143" s="150"/>
      <c r="BG1143" s="150"/>
      <c r="BH1143" s="150"/>
    </row>
    <row r="1144" spans="1:60" outlineLevel="1" x14ac:dyDescent="0.2">
      <c r="A1144" s="157"/>
      <c r="B1144" s="158"/>
      <c r="C1144" s="201" t="s">
        <v>1609</v>
      </c>
      <c r="D1144" s="190"/>
      <c r="E1144" s="191">
        <v>0.26357000000000003</v>
      </c>
      <c r="F1144" s="160"/>
      <c r="G1144" s="160"/>
      <c r="H1144" s="160"/>
      <c r="I1144" s="160"/>
      <c r="J1144" s="160"/>
      <c r="K1144" s="160"/>
      <c r="L1144" s="160"/>
      <c r="M1144" s="160"/>
      <c r="N1144" s="160"/>
      <c r="O1144" s="160"/>
      <c r="P1144" s="160"/>
      <c r="Q1144" s="160"/>
      <c r="R1144" s="160"/>
      <c r="S1144" s="160"/>
      <c r="T1144" s="160"/>
      <c r="U1144" s="160"/>
      <c r="V1144" s="160"/>
      <c r="W1144" s="160"/>
      <c r="X1144" s="150"/>
      <c r="Y1144" s="150"/>
      <c r="Z1144" s="150"/>
      <c r="AA1144" s="150"/>
      <c r="AB1144" s="150"/>
      <c r="AC1144" s="150"/>
      <c r="AD1144" s="150"/>
      <c r="AE1144" s="150"/>
      <c r="AF1144" s="150"/>
      <c r="AG1144" s="150" t="s">
        <v>264</v>
      </c>
      <c r="AH1144" s="150">
        <v>0</v>
      </c>
      <c r="AI1144" s="150"/>
      <c r="AJ1144" s="150"/>
      <c r="AK1144" s="150"/>
      <c r="AL1144" s="150"/>
      <c r="AM1144" s="150"/>
      <c r="AN1144" s="150"/>
      <c r="AO1144" s="150"/>
      <c r="AP1144" s="150"/>
      <c r="AQ1144" s="150"/>
      <c r="AR1144" s="150"/>
      <c r="AS1144" s="150"/>
      <c r="AT1144" s="150"/>
      <c r="AU1144" s="150"/>
      <c r="AV1144" s="150"/>
      <c r="AW1144" s="150"/>
      <c r="AX1144" s="150"/>
      <c r="AY1144" s="150"/>
      <c r="AZ1144" s="150"/>
      <c r="BA1144" s="150"/>
      <c r="BB1144" s="150"/>
      <c r="BC1144" s="150"/>
      <c r="BD1144" s="150"/>
      <c r="BE1144" s="150"/>
      <c r="BF1144" s="150"/>
      <c r="BG1144" s="150"/>
      <c r="BH1144" s="150"/>
    </row>
    <row r="1145" spans="1:60" ht="22.5" outlineLevel="1" x14ac:dyDescent="0.2">
      <c r="A1145" s="169">
        <v>408</v>
      </c>
      <c r="B1145" s="170" t="s">
        <v>1607</v>
      </c>
      <c r="C1145" s="186" t="s">
        <v>1608</v>
      </c>
      <c r="D1145" s="171" t="s">
        <v>363</v>
      </c>
      <c r="E1145" s="172">
        <v>4.4220000000000002E-2</v>
      </c>
      <c r="F1145" s="173"/>
      <c r="G1145" s="174">
        <f>ROUND(E1145*F1145,2)</f>
        <v>0</v>
      </c>
      <c r="H1145" s="173"/>
      <c r="I1145" s="174">
        <f>ROUND(E1145*H1145,2)</f>
        <v>0</v>
      </c>
      <c r="J1145" s="173"/>
      <c r="K1145" s="174">
        <f>ROUND(E1145*J1145,2)</f>
        <v>0</v>
      </c>
      <c r="L1145" s="174">
        <v>21</v>
      </c>
      <c r="M1145" s="174">
        <f>G1145*(1+L1145/100)</f>
        <v>0</v>
      </c>
      <c r="N1145" s="174">
        <v>0</v>
      </c>
      <c r="O1145" s="174">
        <f>ROUND(E1145*N1145,2)</f>
        <v>0</v>
      </c>
      <c r="P1145" s="174">
        <v>0</v>
      </c>
      <c r="Q1145" s="174">
        <f>ROUND(E1145*P1145,2)</f>
        <v>0</v>
      </c>
      <c r="R1145" s="174" t="s">
        <v>216</v>
      </c>
      <c r="S1145" s="174" t="s">
        <v>217</v>
      </c>
      <c r="T1145" s="175" t="s">
        <v>218</v>
      </c>
      <c r="U1145" s="160">
        <v>0</v>
      </c>
      <c r="V1145" s="160">
        <f>ROUND(E1145*U1145,2)</f>
        <v>0</v>
      </c>
      <c r="W1145" s="160"/>
      <c r="X1145" s="150"/>
      <c r="Y1145" s="150"/>
      <c r="Z1145" s="150"/>
      <c r="AA1145" s="150"/>
      <c r="AB1145" s="150"/>
      <c r="AC1145" s="150"/>
      <c r="AD1145" s="150"/>
      <c r="AE1145" s="150"/>
      <c r="AF1145" s="150"/>
      <c r="AG1145" s="150" t="s">
        <v>219</v>
      </c>
      <c r="AH1145" s="150"/>
      <c r="AI1145" s="150"/>
      <c r="AJ1145" s="150"/>
      <c r="AK1145" s="150"/>
      <c r="AL1145" s="150"/>
      <c r="AM1145" s="150"/>
      <c r="AN1145" s="150"/>
      <c r="AO1145" s="150"/>
      <c r="AP1145" s="150"/>
      <c r="AQ1145" s="150"/>
      <c r="AR1145" s="150"/>
      <c r="AS1145" s="150"/>
      <c r="AT1145" s="150"/>
      <c r="AU1145" s="150"/>
      <c r="AV1145" s="150"/>
      <c r="AW1145" s="150"/>
      <c r="AX1145" s="150"/>
      <c r="AY1145" s="150"/>
      <c r="AZ1145" s="150"/>
      <c r="BA1145" s="150"/>
      <c r="BB1145" s="150"/>
      <c r="BC1145" s="150"/>
      <c r="BD1145" s="150"/>
      <c r="BE1145" s="150"/>
      <c r="BF1145" s="150"/>
      <c r="BG1145" s="150"/>
      <c r="BH1145" s="150"/>
    </row>
    <row r="1146" spans="1:60" outlineLevel="1" x14ac:dyDescent="0.2">
      <c r="A1146" s="157"/>
      <c r="B1146" s="158"/>
      <c r="C1146" s="201" t="s">
        <v>1610</v>
      </c>
      <c r="D1146" s="190"/>
      <c r="E1146" s="191">
        <v>4.4220000000000002E-2</v>
      </c>
      <c r="F1146" s="160"/>
      <c r="G1146" s="160"/>
      <c r="H1146" s="160"/>
      <c r="I1146" s="160"/>
      <c r="J1146" s="160"/>
      <c r="K1146" s="160"/>
      <c r="L1146" s="160"/>
      <c r="M1146" s="160"/>
      <c r="N1146" s="160"/>
      <c r="O1146" s="160"/>
      <c r="P1146" s="160"/>
      <c r="Q1146" s="160"/>
      <c r="R1146" s="160"/>
      <c r="S1146" s="160"/>
      <c r="T1146" s="160"/>
      <c r="U1146" s="160"/>
      <c r="V1146" s="160"/>
      <c r="W1146" s="160"/>
      <c r="X1146" s="150"/>
      <c r="Y1146" s="150"/>
      <c r="Z1146" s="150"/>
      <c r="AA1146" s="150"/>
      <c r="AB1146" s="150"/>
      <c r="AC1146" s="150"/>
      <c r="AD1146" s="150"/>
      <c r="AE1146" s="150"/>
      <c r="AF1146" s="150"/>
      <c r="AG1146" s="150" t="s">
        <v>264</v>
      </c>
      <c r="AH1146" s="150">
        <v>0</v>
      </c>
      <c r="AI1146" s="150"/>
      <c r="AJ1146" s="150"/>
      <c r="AK1146" s="150"/>
      <c r="AL1146" s="150"/>
      <c r="AM1146" s="150"/>
      <c r="AN1146" s="150"/>
      <c r="AO1146" s="150"/>
      <c r="AP1146" s="150"/>
      <c r="AQ1146" s="150"/>
      <c r="AR1146" s="150"/>
      <c r="AS1146" s="150"/>
      <c r="AT1146" s="150"/>
      <c r="AU1146" s="150"/>
      <c r="AV1146" s="150"/>
      <c r="AW1146" s="150"/>
      <c r="AX1146" s="150"/>
      <c r="AY1146" s="150"/>
      <c r="AZ1146" s="150"/>
      <c r="BA1146" s="150"/>
      <c r="BB1146" s="150"/>
      <c r="BC1146" s="150"/>
      <c r="BD1146" s="150"/>
      <c r="BE1146" s="150"/>
      <c r="BF1146" s="150"/>
      <c r="BG1146" s="150"/>
      <c r="BH1146" s="150"/>
    </row>
    <row r="1147" spans="1:60" ht="22.5" outlineLevel="1" x14ac:dyDescent="0.2">
      <c r="A1147" s="169">
        <v>409</v>
      </c>
      <c r="B1147" s="170" t="s">
        <v>1611</v>
      </c>
      <c r="C1147" s="186" t="s">
        <v>1612</v>
      </c>
      <c r="D1147" s="171" t="s">
        <v>363</v>
      </c>
      <c r="E1147" s="172">
        <v>0.35243999999999998</v>
      </c>
      <c r="F1147" s="173"/>
      <c r="G1147" s="174">
        <f>ROUND(E1147*F1147,2)</f>
        <v>0</v>
      </c>
      <c r="H1147" s="173"/>
      <c r="I1147" s="174">
        <f>ROUND(E1147*H1147,2)</f>
        <v>0</v>
      </c>
      <c r="J1147" s="173"/>
      <c r="K1147" s="174">
        <f>ROUND(E1147*J1147,2)</f>
        <v>0</v>
      </c>
      <c r="L1147" s="174">
        <v>21</v>
      </c>
      <c r="M1147" s="174">
        <f>G1147*(1+L1147/100)</f>
        <v>0</v>
      </c>
      <c r="N1147" s="174">
        <v>0</v>
      </c>
      <c r="O1147" s="174">
        <f>ROUND(E1147*N1147,2)</f>
        <v>0</v>
      </c>
      <c r="P1147" s="174">
        <v>0</v>
      </c>
      <c r="Q1147" s="174">
        <f>ROUND(E1147*P1147,2)</f>
        <v>0</v>
      </c>
      <c r="R1147" s="174" t="s">
        <v>216</v>
      </c>
      <c r="S1147" s="174" t="s">
        <v>217</v>
      </c>
      <c r="T1147" s="175" t="s">
        <v>218</v>
      </c>
      <c r="U1147" s="160">
        <v>0</v>
      </c>
      <c r="V1147" s="160">
        <f>ROUND(E1147*U1147,2)</f>
        <v>0</v>
      </c>
      <c r="W1147" s="160"/>
      <c r="X1147" s="150"/>
      <c r="Y1147" s="150"/>
      <c r="Z1147" s="150"/>
      <c r="AA1147" s="150"/>
      <c r="AB1147" s="150"/>
      <c r="AC1147" s="150"/>
      <c r="AD1147" s="150"/>
      <c r="AE1147" s="150"/>
      <c r="AF1147" s="150"/>
      <c r="AG1147" s="150" t="s">
        <v>219</v>
      </c>
      <c r="AH1147" s="150"/>
      <c r="AI1147" s="150"/>
      <c r="AJ1147" s="150"/>
      <c r="AK1147" s="150"/>
      <c r="AL1147" s="150"/>
      <c r="AM1147" s="150"/>
      <c r="AN1147" s="150"/>
      <c r="AO1147" s="150"/>
      <c r="AP1147" s="150"/>
      <c r="AQ1147" s="150"/>
      <c r="AR1147" s="150"/>
      <c r="AS1147" s="150"/>
      <c r="AT1147" s="150"/>
      <c r="AU1147" s="150"/>
      <c r="AV1147" s="150"/>
      <c r="AW1147" s="150"/>
      <c r="AX1147" s="150"/>
      <c r="AY1147" s="150"/>
      <c r="AZ1147" s="150"/>
      <c r="BA1147" s="150"/>
      <c r="BB1147" s="150"/>
      <c r="BC1147" s="150"/>
      <c r="BD1147" s="150"/>
      <c r="BE1147" s="150"/>
      <c r="BF1147" s="150"/>
      <c r="BG1147" s="150"/>
      <c r="BH1147" s="150"/>
    </row>
    <row r="1148" spans="1:60" outlineLevel="1" x14ac:dyDescent="0.2">
      <c r="A1148" s="157"/>
      <c r="B1148" s="158"/>
      <c r="C1148" s="201" t="s">
        <v>1613</v>
      </c>
      <c r="D1148" s="190"/>
      <c r="E1148" s="191">
        <v>0.35243999999999998</v>
      </c>
      <c r="F1148" s="160"/>
      <c r="G1148" s="160"/>
      <c r="H1148" s="160"/>
      <c r="I1148" s="160"/>
      <c r="J1148" s="160"/>
      <c r="K1148" s="160"/>
      <c r="L1148" s="160"/>
      <c r="M1148" s="160"/>
      <c r="N1148" s="160"/>
      <c r="O1148" s="160"/>
      <c r="P1148" s="160"/>
      <c r="Q1148" s="160"/>
      <c r="R1148" s="160"/>
      <c r="S1148" s="160"/>
      <c r="T1148" s="160"/>
      <c r="U1148" s="160"/>
      <c r="V1148" s="160"/>
      <c r="W1148" s="160"/>
      <c r="X1148" s="150"/>
      <c r="Y1148" s="150"/>
      <c r="Z1148" s="150"/>
      <c r="AA1148" s="150"/>
      <c r="AB1148" s="150"/>
      <c r="AC1148" s="150"/>
      <c r="AD1148" s="150"/>
      <c r="AE1148" s="150"/>
      <c r="AF1148" s="150"/>
      <c r="AG1148" s="150" t="s">
        <v>264</v>
      </c>
      <c r="AH1148" s="150">
        <v>0</v>
      </c>
      <c r="AI1148" s="150"/>
      <c r="AJ1148" s="150"/>
      <c r="AK1148" s="150"/>
      <c r="AL1148" s="150"/>
      <c r="AM1148" s="150"/>
      <c r="AN1148" s="150"/>
      <c r="AO1148" s="150"/>
      <c r="AP1148" s="150"/>
      <c r="AQ1148" s="150"/>
      <c r="AR1148" s="150"/>
      <c r="AS1148" s="150"/>
      <c r="AT1148" s="150"/>
      <c r="AU1148" s="150"/>
      <c r="AV1148" s="150"/>
      <c r="AW1148" s="150"/>
      <c r="AX1148" s="150"/>
      <c r="AY1148" s="150"/>
      <c r="AZ1148" s="150"/>
      <c r="BA1148" s="150"/>
      <c r="BB1148" s="150"/>
      <c r="BC1148" s="150"/>
      <c r="BD1148" s="150"/>
      <c r="BE1148" s="150"/>
      <c r="BF1148" s="150"/>
      <c r="BG1148" s="150"/>
      <c r="BH1148" s="150"/>
    </row>
    <row r="1149" spans="1:60" ht="22.5" outlineLevel="1" x14ac:dyDescent="0.2">
      <c r="A1149" s="169">
        <v>410</v>
      </c>
      <c r="B1149" s="170" t="s">
        <v>1614</v>
      </c>
      <c r="C1149" s="186" t="s">
        <v>1615</v>
      </c>
      <c r="D1149" s="171" t="s">
        <v>363</v>
      </c>
      <c r="E1149" s="172">
        <v>0.57015000000000005</v>
      </c>
      <c r="F1149" s="173"/>
      <c r="G1149" s="174">
        <f>ROUND(E1149*F1149,2)</f>
        <v>0</v>
      </c>
      <c r="H1149" s="173"/>
      <c r="I1149" s="174">
        <f>ROUND(E1149*H1149,2)</f>
        <v>0</v>
      </c>
      <c r="J1149" s="173"/>
      <c r="K1149" s="174">
        <f>ROUND(E1149*J1149,2)</f>
        <v>0</v>
      </c>
      <c r="L1149" s="174">
        <v>21</v>
      </c>
      <c r="M1149" s="174">
        <f>G1149*(1+L1149/100)</f>
        <v>0</v>
      </c>
      <c r="N1149" s="174">
        <v>0</v>
      </c>
      <c r="O1149" s="174">
        <f>ROUND(E1149*N1149,2)</f>
        <v>0</v>
      </c>
      <c r="P1149" s="174">
        <v>0</v>
      </c>
      <c r="Q1149" s="174">
        <f>ROUND(E1149*P1149,2)</f>
        <v>0</v>
      </c>
      <c r="R1149" s="174" t="s">
        <v>216</v>
      </c>
      <c r="S1149" s="174" t="s">
        <v>217</v>
      </c>
      <c r="T1149" s="175" t="s">
        <v>218</v>
      </c>
      <c r="U1149" s="160">
        <v>0</v>
      </c>
      <c r="V1149" s="160">
        <f>ROUND(E1149*U1149,2)</f>
        <v>0</v>
      </c>
      <c r="W1149" s="160"/>
      <c r="X1149" s="150"/>
      <c r="Y1149" s="150"/>
      <c r="Z1149" s="150"/>
      <c r="AA1149" s="150"/>
      <c r="AB1149" s="150"/>
      <c r="AC1149" s="150"/>
      <c r="AD1149" s="150"/>
      <c r="AE1149" s="150"/>
      <c r="AF1149" s="150"/>
      <c r="AG1149" s="150" t="s">
        <v>219</v>
      </c>
      <c r="AH1149" s="150"/>
      <c r="AI1149" s="150"/>
      <c r="AJ1149" s="150"/>
      <c r="AK1149" s="150"/>
      <c r="AL1149" s="150"/>
      <c r="AM1149" s="150"/>
      <c r="AN1149" s="150"/>
      <c r="AO1149" s="150"/>
      <c r="AP1149" s="150"/>
      <c r="AQ1149" s="150"/>
      <c r="AR1149" s="150"/>
      <c r="AS1149" s="150"/>
      <c r="AT1149" s="150"/>
      <c r="AU1149" s="150"/>
      <c r="AV1149" s="150"/>
      <c r="AW1149" s="150"/>
      <c r="AX1149" s="150"/>
      <c r="AY1149" s="150"/>
      <c r="AZ1149" s="150"/>
      <c r="BA1149" s="150"/>
      <c r="BB1149" s="150"/>
      <c r="BC1149" s="150"/>
      <c r="BD1149" s="150"/>
      <c r="BE1149" s="150"/>
      <c r="BF1149" s="150"/>
      <c r="BG1149" s="150"/>
      <c r="BH1149" s="150"/>
    </row>
    <row r="1150" spans="1:60" outlineLevel="1" x14ac:dyDescent="0.2">
      <c r="A1150" s="157"/>
      <c r="B1150" s="158"/>
      <c r="C1150" s="201" t="s">
        <v>1569</v>
      </c>
      <c r="D1150" s="190"/>
      <c r="E1150" s="191"/>
      <c r="F1150" s="160"/>
      <c r="G1150" s="160"/>
      <c r="H1150" s="160"/>
      <c r="I1150" s="160"/>
      <c r="J1150" s="160"/>
      <c r="K1150" s="160"/>
      <c r="L1150" s="160"/>
      <c r="M1150" s="160"/>
      <c r="N1150" s="160"/>
      <c r="O1150" s="160"/>
      <c r="P1150" s="160"/>
      <c r="Q1150" s="160"/>
      <c r="R1150" s="160"/>
      <c r="S1150" s="160"/>
      <c r="T1150" s="160"/>
      <c r="U1150" s="160"/>
      <c r="V1150" s="160"/>
      <c r="W1150" s="160"/>
      <c r="X1150" s="150"/>
      <c r="Y1150" s="150"/>
      <c r="Z1150" s="150"/>
      <c r="AA1150" s="150"/>
      <c r="AB1150" s="150"/>
      <c r="AC1150" s="150"/>
      <c r="AD1150" s="150"/>
      <c r="AE1150" s="150"/>
      <c r="AF1150" s="150"/>
      <c r="AG1150" s="150" t="s">
        <v>264</v>
      </c>
      <c r="AH1150" s="150">
        <v>0</v>
      </c>
      <c r="AI1150" s="150"/>
      <c r="AJ1150" s="150"/>
      <c r="AK1150" s="150"/>
      <c r="AL1150" s="150"/>
      <c r="AM1150" s="150"/>
      <c r="AN1150" s="150"/>
      <c r="AO1150" s="150"/>
      <c r="AP1150" s="150"/>
      <c r="AQ1150" s="150"/>
      <c r="AR1150" s="150"/>
      <c r="AS1150" s="150"/>
      <c r="AT1150" s="150"/>
      <c r="AU1150" s="150"/>
      <c r="AV1150" s="150"/>
      <c r="AW1150" s="150"/>
      <c r="AX1150" s="150"/>
      <c r="AY1150" s="150"/>
      <c r="AZ1150" s="150"/>
      <c r="BA1150" s="150"/>
      <c r="BB1150" s="150"/>
      <c r="BC1150" s="150"/>
      <c r="BD1150" s="150"/>
      <c r="BE1150" s="150"/>
      <c r="BF1150" s="150"/>
      <c r="BG1150" s="150"/>
      <c r="BH1150" s="150"/>
    </row>
    <row r="1151" spans="1:60" outlineLevel="1" x14ac:dyDescent="0.2">
      <c r="A1151" s="157"/>
      <c r="B1151" s="158"/>
      <c r="C1151" s="201" t="s">
        <v>1616</v>
      </c>
      <c r="D1151" s="190"/>
      <c r="E1151" s="191">
        <v>0.57015000000000005</v>
      </c>
      <c r="F1151" s="160"/>
      <c r="G1151" s="160"/>
      <c r="H1151" s="160"/>
      <c r="I1151" s="160"/>
      <c r="J1151" s="160"/>
      <c r="K1151" s="160"/>
      <c r="L1151" s="160"/>
      <c r="M1151" s="160"/>
      <c r="N1151" s="160"/>
      <c r="O1151" s="160"/>
      <c r="P1151" s="160"/>
      <c r="Q1151" s="160"/>
      <c r="R1151" s="160"/>
      <c r="S1151" s="160"/>
      <c r="T1151" s="160"/>
      <c r="U1151" s="160"/>
      <c r="V1151" s="160"/>
      <c r="W1151" s="160"/>
      <c r="X1151" s="150"/>
      <c r="Y1151" s="150"/>
      <c r="Z1151" s="150"/>
      <c r="AA1151" s="150"/>
      <c r="AB1151" s="150"/>
      <c r="AC1151" s="150"/>
      <c r="AD1151" s="150"/>
      <c r="AE1151" s="150"/>
      <c r="AF1151" s="150"/>
      <c r="AG1151" s="150" t="s">
        <v>264</v>
      </c>
      <c r="AH1151" s="150">
        <v>0</v>
      </c>
      <c r="AI1151" s="150"/>
      <c r="AJ1151" s="150"/>
      <c r="AK1151" s="150"/>
      <c r="AL1151" s="150"/>
      <c r="AM1151" s="150"/>
      <c r="AN1151" s="150"/>
      <c r="AO1151" s="150"/>
      <c r="AP1151" s="150"/>
      <c r="AQ1151" s="150"/>
      <c r="AR1151" s="150"/>
      <c r="AS1151" s="150"/>
      <c r="AT1151" s="150"/>
      <c r="AU1151" s="150"/>
      <c r="AV1151" s="150"/>
      <c r="AW1151" s="150"/>
      <c r="AX1151" s="150"/>
      <c r="AY1151" s="150"/>
      <c r="AZ1151" s="150"/>
      <c r="BA1151" s="150"/>
      <c r="BB1151" s="150"/>
      <c r="BC1151" s="150"/>
      <c r="BD1151" s="150"/>
      <c r="BE1151" s="150"/>
      <c r="BF1151" s="150"/>
      <c r="BG1151" s="150"/>
      <c r="BH1151" s="150"/>
    </row>
    <row r="1152" spans="1:60" ht="22.5" outlineLevel="1" x14ac:dyDescent="0.2">
      <c r="A1152" s="169">
        <v>411</v>
      </c>
      <c r="B1152" s="170" t="s">
        <v>1617</v>
      </c>
      <c r="C1152" s="186" t="s">
        <v>1618</v>
      </c>
      <c r="D1152" s="171" t="s">
        <v>363</v>
      </c>
      <c r="E1152" s="172">
        <v>4.99E-2</v>
      </c>
      <c r="F1152" s="173"/>
      <c r="G1152" s="174">
        <f>ROUND(E1152*F1152,2)</f>
        <v>0</v>
      </c>
      <c r="H1152" s="173"/>
      <c r="I1152" s="174">
        <f>ROUND(E1152*H1152,2)</f>
        <v>0</v>
      </c>
      <c r="J1152" s="173"/>
      <c r="K1152" s="174">
        <f>ROUND(E1152*J1152,2)</f>
        <v>0</v>
      </c>
      <c r="L1152" s="174">
        <v>21</v>
      </c>
      <c r="M1152" s="174">
        <f>G1152*(1+L1152/100)</f>
        <v>0</v>
      </c>
      <c r="N1152" s="174">
        <v>0</v>
      </c>
      <c r="O1152" s="174">
        <f>ROUND(E1152*N1152,2)</f>
        <v>0</v>
      </c>
      <c r="P1152" s="174">
        <v>0</v>
      </c>
      <c r="Q1152" s="174">
        <f>ROUND(E1152*P1152,2)</f>
        <v>0</v>
      </c>
      <c r="R1152" s="174" t="s">
        <v>216</v>
      </c>
      <c r="S1152" s="174" t="s">
        <v>217</v>
      </c>
      <c r="T1152" s="175" t="s">
        <v>218</v>
      </c>
      <c r="U1152" s="160">
        <v>0</v>
      </c>
      <c r="V1152" s="160">
        <f>ROUND(E1152*U1152,2)</f>
        <v>0</v>
      </c>
      <c r="W1152" s="160"/>
      <c r="X1152" s="150"/>
      <c r="Y1152" s="150"/>
      <c r="Z1152" s="150"/>
      <c r="AA1152" s="150"/>
      <c r="AB1152" s="150"/>
      <c r="AC1152" s="150"/>
      <c r="AD1152" s="150"/>
      <c r="AE1152" s="150"/>
      <c r="AF1152" s="150"/>
      <c r="AG1152" s="150" t="s">
        <v>219</v>
      </c>
      <c r="AH1152" s="150"/>
      <c r="AI1152" s="150"/>
      <c r="AJ1152" s="150"/>
      <c r="AK1152" s="150"/>
      <c r="AL1152" s="150"/>
      <c r="AM1152" s="150"/>
      <c r="AN1152" s="150"/>
      <c r="AO1152" s="150"/>
      <c r="AP1152" s="150"/>
      <c r="AQ1152" s="150"/>
      <c r="AR1152" s="150"/>
      <c r="AS1152" s="150"/>
      <c r="AT1152" s="150"/>
      <c r="AU1152" s="150"/>
      <c r="AV1152" s="150"/>
      <c r="AW1152" s="150"/>
      <c r="AX1152" s="150"/>
      <c r="AY1152" s="150"/>
      <c r="AZ1152" s="150"/>
      <c r="BA1152" s="150"/>
      <c r="BB1152" s="150"/>
      <c r="BC1152" s="150"/>
      <c r="BD1152" s="150"/>
      <c r="BE1152" s="150"/>
      <c r="BF1152" s="150"/>
      <c r="BG1152" s="150"/>
      <c r="BH1152" s="150"/>
    </row>
    <row r="1153" spans="1:60" outlineLevel="1" x14ac:dyDescent="0.2">
      <c r="A1153" s="157"/>
      <c r="B1153" s="158"/>
      <c r="C1153" s="201" t="s">
        <v>1569</v>
      </c>
      <c r="D1153" s="190"/>
      <c r="E1153" s="191"/>
      <c r="F1153" s="160"/>
      <c r="G1153" s="160"/>
      <c r="H1153" s="160"/>
      <c r="I1153" s="160"/>
      <c r="J1153" s="160"/>
      <c r="K1153" s="160"/>
      <c r="L1153" s="160"/>
      <c r="M1153" s="160"/>
      <c r="N1153" s="160"/>
      <c r="O1153" s="160"/>
      <c r="P1153" s="160"/>
      <c r="Q1153" s="160"/>
      <c r="R1153" s="160"/>
      <c r="S1153" s="160"/>
      <c r="T1153" s="160"/>
      <c r="U1153" s="160"/>
      <c r="V1153" s="160"/>
      <c r="W1153" s="160"/>
      <c r="X1153" s="150"/>
      <c r="Y1153" s="150"/>
      <c r="Z1153" s="150"/>
      <c r="AA1153" s="150"/>
      <c r="AB1153" s="150"/>
      <c r="AC1153" s="150"/>
      <c r="AD1153" s="150"/>
      <c r="AE1153" s="150"/>
      <c r="AF1153" s="150"/>
      <c r="AG1153" s="150" t="s">
        <v>264</v>
      </c>
      <c r="AH1153" s="150">
        <v>0</v>
      </c>
      <c r="AI1153" s="150"/>
      <c r="AJ1153" s="150"/>
      <c r="AK1153" s="150"/>
      <c r="AL1153" s="150"/>
      <c r="AM1153" s="150"/>
      <c r="AN1153" s="150"/>
      <c r="AO1153" s="150"/>
      <c r="AP1153" s="150"/>
      <c r="AQ1153" s="150"/>
      <c r="AR1153" s="150"/>
      <c r="AS1153" s="150"/>
      <c r="AT1153" s="150"/>
      <c r="AU1153" s="150"/>
      <c r="AV1153" s="150"/>
      <c r="AW1153" s="150"/>
      <c r="AX1153" s="150"/>
      <c r="AY1153" s="150"/>
      <c r="AZ1153" s="150"/>
      <c r="BA1153" s="150"/>
      <c r="BB1153" s="150"/>
      <c r="BC1153" s="150"/>
      <c r="BD1153" s="150"/>
      <c r="BE1153" s="150"/>
      <c r="BF1153" s="150"/>
      <c r="BG1153" s="150"/>
      <c r="BH1153" s="150"/>
    </row>
    <row r="1154" spans="1:60" outlineLevel="1" x14ac:dyDescent="0.2">
      <c r="A1154" s="157"/>
      <c r="B1154" s="158"/>
      <c r="C1154" s="201" t="s">
        <v>1619</v>
      </c>
      <c r="D1154" s="190"/>
      <c r="E1154" s="191">
        <v>4.99E-2</v>
      </c>
      <c r="F1154" s="160"/>
      <c r="G1154" s="160"/>
      <c r="H1154" s="160"/>
      <c r="I1154" s="160"/>
      <c r="J1154" s="160"/>
      <c r="K1154" s="160"/>
      <c r="L1154" s="160"/>
      <c r="M1154" s="160"/>
      <c r="N1154" s="160"/>
      <c r="O1154" s="160"/>
      <c r="P1154" s="160"/>
      <c r="Q1154" s="160"/>
      <c r="R1154" s="160"/>
      <c r="S1154" s="160"/>
      <c r="T1154" s="160"/>
      <c r="U1154" s="160"/>
      <c r="V1154" s="160"/>
      <c r="W1154" s="160"/>
      <c r="X1154" s="150"/>
      <c r="Y1154" s="150"/>
      <c r="Z1154" s="150"/>
      <c r="AA1154" s="150"/>
      <c r="AB1154" s="150"/>
      <c r="AC1154" s="150"/>
      <c r="AD1154" s="150"/>
      <c r="AE1154" s="150"/>
      <c r="AF1154" s="150"/>
      <c r="AG1154" s="150" t="s">
        <v>264</v>
      </c>
      <c r="AH1154" s="150">
        <v>0</v>
      </c>
      <c r="AI1154" s="150"/>
      <c r="AJ1154" s="150"/>
      <c r="AK1154" s="150"/>
      <c r="AL1154" s="150"/>
      <c r="AM1154" s="150"/>
      <c r="AN1154" s="150"/>
      <c r="AO1154" s="150"/>
      <c r="AP1154" s="150"/>
      <c r="AQ1154" s="150"/>
      <c r="AR1154" s="150"/>
      <c r="AS1154" s="150"/>
      <c r="AT1154" s="150"/>
      <c r="AU1154" s="150"/>
      <c r="AV1154" s="150"/>
      <c r="AW1154" s="150"/>
      <c r="AX1154" s="150"/>
      <c r="AY1154" s="150"/>
      <c r="AZ1154" s="150"/>
      <c r="BA1154" s="150"/>
      <c r="BB1154" s="150"/>
      <c r="BC1154" s="150"/>
      <c r="BD1154" s="150"/>
      <c r="BE1154" s="150"/>
      <c r="BF1154" s="150"/>
      <c r="BG1154" s="150"/>
      <c r="BH1154" s="150"/>
    </row>
    <row r="1155" spans="1:60" ht="22.5" outlineLevel="1" x14ac:dyDescent="0.2">
      <c r="A1155" s="169">
        <v>412</v>
      </c>
      <c r="B1155" s="170" t="s">
        <v>1617</v>
      </c>
      <c r="C1155" s="186" t="s">
        <v>1618</v>
      </c>
      <c r="D1155" s="171" t="s">
        <v>363</v>
      </c>
      <c r="E1155" s="172">
        <v>3.8859999999999999E-2</v>
      </c>
      <c r="F1155" s="173"/>
      <c r="G1155" s="174">
        <f>ROUND(E1155*F1155,2)</f>
        <v>0</v>
      </c>
      <c r="H1155" s="173"/>
      <c r="I1155" s="174">
        <f>ROUND(E1155*H1155,2)</f>
        <v>0</v>
      </c>
      <c r="J1155" s="173"/>
      <c r="K1155" s="174">
        <f>ROUND(E1155*J1155,2)</f>
        <v>0</v>
      </c>
      <c r="L1155" s="174">
        <v>21</v>
      </c>
      <c r="M1155" s="174">
        <f>G1155*(1+L1155/100)</f>
        <v>0</v>
      </c>
      <c r="N1155" s="174">
        <v>0</v>
      </c>
      <c r="O1155" s="174">
        <f>ROUND(E1155*N1155,2)</f>
        <v>0</v>
      </c>
      <c r="P1155" s="174">
        <v>0</v>
      </c>
      <c r="Q1155" s="174">
        <f>ROUND(E1155*P1155,2)</f>
        <v>0</v>
      </c>
      <c r="R1155" s="174" t="s">
        <v>216</v>
      </c>
      <c r="S1155" s="174" t="s">
        <v>217</v>
      </c>
      <c r="T1155" s="175" t="s">
        <v>218</v>
      </c>
      <c r="U1155" s="160">
        <v>0</v>
      </c>
      <c r="V1155" s="160">
        <f>ROUND(E1155*U1155,2)</f>
        <v>0</v>
      </c>
      <c r="W1155" s="160"/>
      <c r="X1155" s="150"/>
      <c r="Y1155" s="150"/>
      <c r="Z1155" s="150"/>
      <c r="AA1155" s="150"/>
      <c r="AB1155" s="150"/>
      <c r="AC1155" s="150"/>
      <c r="AD1155" s="150"/>
      <c r="AE1155" s="150"/>
      <c r="AF1155" s="150"/>
      <c r="AG1155" s="150" t="s">
        <v>219</v>
      </c>
      <c r="AH1155" s="150"/>
      <c r="AI1155" s="150"/>
      <c r="AJ1155" s="150"/>
      <c r="AK1155" s="150"/>
      <c r="AL1155" s="150"/>
      <c r="AM1155" s="150"/>
      <c r="AN1155" s="150"/>
      <c r="AO1155" s="150"/>
      <c r="AP1155" s="150"/>
      <c r="AQ1155" s="150"/>
      <c r="AR1155" s="150"/>
      <c r="AS1155" s="150"/>
      <c r="AT1155" s="150"/>
      <c r="AU1155" s="150"/>
      <c r="AV1155" s="150"/>
      <c r="AW1155" s="150"/>
      <c r="AX1155" s="150"/>
      <c r="AY1155" s="150"/>
      <c r="AZ1155" s="150"/>
      <c r="BA1155" s="150"/>
      <c r="BB1155" s="150"/>
      <c r="BC1155" s="150"/>
      <c r="BD1155" s="150"/>
      <c r="BE1155" s="150"/>
      <c r="BF1155" s="150"/>
      <c r="BG1155" s="150"/>
      <c r="BH1155" s="150"/>
    </row>
    <row r="1156" spans="1:60" outlineLevel="1" x14ac:dyDescent="0.2">
      <c r="A1156" s="157"/>
      <c r="B1156" s="158"/>
      <c r="C1156" s="201" t="s">
        <v>1620</v>
      </c>
      <c r="D1156" s="190"/>
      <c r="E1156" s="191">
        <v>3.109E-2</v>
      </c>
      <c r="F1156" s="160"/>
      <c r="G1156" s="160"/>
      <c r="H1156" s="160"/>
      <c r="I1156" s="160"/>
      <c r="J1156" s="160"/>
      <c r="K1156" s="160"/>
      <c r="L1156" s="160"/>
      <c r="M1156" s="160"/>
      <c r="N1156" s="160"/>
      <c r="O1156" s="160"/>
      <c r="P1156" s="160"/>
      <c r="Q1156" s="160"/>
      <c r="R1156" s="160"/>
      <c r="S1156" s="160"/>
      <c r="T1156" s="160"/>
      <c r="U1156" s="160"/>
      <c r="V1156" s="160"/>
      <c r="W1156" s="160"/>
      <c r="X1156" s="150"/>
      <c r="Y1156" s="150"/>
      <c r="Z1156" s="150"/>
      <c r="AA1156" s="150"/>
      <c r="AB1156" s="150"/>
      <c r="AC1156" s="150"/>
      <c r="AD1156" s="150"/>
      <c r="AE1156" s="150"/>
      <c r="AF1156" s="150"/>
      <c r="AG1156" s="150" t="s">
        <v>264</v>
      </c>
      <c r="AH1156" s="150">
        <v>0</v>
      </c>
      <c r="AI1156" s="150"/>
      <c r="AJ1156" s="150"/>
      <c r="AK1156" s="150"/>
      <c r="AL1156" s="150"/>
      <c r="AM1156" s="150"/>
      <c r="AN1156" s="150"/>
      <c r="AO1156" s="150"/>
      <c r="AP1156" s="150"/>
      <c r="AQ1156" s="150"/>
      <c r="AR1156" s="150"/>
      <c r="AS1156" s="150"/>
      <c r="AT1156" s="150"/>
      <c r="AU1156" s="150"/>
      <c r="AV1156" s="150"/>
      <c r="AW1156" s="150"/>
      <c r="AX1156" s="150"/>
      <c r="AY1156" s="150"/>
      <c r="AZ1156" s="150"/>
      <c r="BA1156" s="150"/>
      <c r="BB1156" s="150"/>
      <c r="BC1156" s="150"/>
      <c r="BD1156" s="150"/>
      <c r="BE1156" s="150"/>
      <c r="BF1156" s="150"/>
      <c r="BG1156" s="150"/>
      <c r="BH1156" s="150"/>
    </row>
    <row r="1157" spans="1:60" outlineLevel="1" x14ac:dyDescent="0.2">
      <c r="A1157" s="157"/>
      <c r="B1157" s="158"/>
      <c r="C1157" s="201" t="s">
        <v>1621</v>
      </c>
      <c r="D1157" s="190"/>
      <c r="E1157" s="191">
        <v>7.77E-3</v>
      </c>
      <c r="F1157" s="160"/>
      <c r="G1157" s="160"/>
      <c r="H1157" s="160"/>
      <c r="I1157" s="160"/>
      <c r="J1157" s="160"/>
      <c r="K1157" s="160"/>
      <c r="L1157" s="160"/>
      <c r="M1157" s="160"/>
      <c r="N1157" s="160"/>
      <c r="O1157" s="160"/>
      <c r="P1157" s="160"/>
      <c r="Q1157" s="160"/>
      <c r="R1157" s="160"/>
      <c r="S1157" s="160"/>
      <c r="T1157" s="160"/>
      <c r="U1157" s="160"/>
      <c r="V1157" s="160"/>
      <c r="W1157" s="160"/>
      <c r="X1157" s="150"/>
      <c r="Y1157" s="150"/>
      <c r="Z1157" s="150"/>
      <c r="AA1157" s="150"/>
      <c r="AB1157" s="150"/>
      <c r="AC1157" s="150"/>
      <c r="AD1157" s="150"/>
      <c r="AE1157" s="150"/>
      <c r="AF1157" s="150"/>
      <c r="AG1157" s="150" t="s">
        <v>264</v>
      </c>
      <c r="AH1157" s="150">
        <v>0</v>
      </c>
      <c r="AI1157" s="150"/>
      <c r="AJ1157" s="150"/>
      <c r="AK1157" s="150"/>
      <c r="AL1157" s="150"/>
      <c r="AM1157" s="150"/>
      <c r="AN1157" s="150"/>
      <c r="AO1157" s="150"/>
      <c r="AP1157" s="150"/>
      <c r="AQ1157" s="150"/>
      <c r="AR1157" s="150"/>
      <c r="AS1157" s="150"/>
      <c r="AT1157" s="150"/>
      <c r="AU1157" s="150"/>
      <c r="AV1157" s="150"/>
      <c r="AW1157" s="150"/>
      <c r="AX1157" s="150"/>
      <c r="AY1157" s="150"/>
      <c r="AZ1157" s="150"/>
      <c r="BA1157" s="150"/>
      <c r="BB1157" s="150"/>
      <c r="BC1157" s="150"/>
      <c r="BD1157" s="150"/>
      <c r="BE1157" s="150"/>
      <c r="BF1157" s="150"/>
      <c r="BG1157" s="150"/>
      <c r="BH1157" s="150"/>
    </row>
    <row r="1158" spans="1:60" outlineLevel="1" x14ac:dyDescent="0.2">
      <c r="A1158" s="169">
        <v>413</v>
      </c>
      <c r="B1158" s="170" t="s">
        <v>1622</v>
      </c>
      <c r="C1158" s="186" t="s">
        <v>1623</v>
      </c>
      <c r="D1158" s="171" t="s">
        <v>363</v>
      </c>
      <c r="E1158" s="172">
        <v>0.26667000000000002</v>
      </c>
      <c r="F1158" s="173"/>
      <c r="G1158" s="174">
        <f>ROUND(E1158*F1158,2)</f>
        <v>0</v>
      </c>
      <c r="H1158" s="173"/>
      <c r="I1158" s="174">
        <f>ROUND(E1158*H1158,2)</f>
        <v>0</v>
      </c>
      <c r="J1158" s="173"/>
      <c r="K1158" s="174">
        <f>ROUND(E1158*J1158,2)</f>
        <v>0</v>
      </c>
      <c r="L1158" s="174">
        <v>21</v>
      </c>
      <c r="M1158" s="174">
        <f>G1158*(1+L1158/100)</f>
        <v>0</v>
      </c>
      <c r="N1158" s="174">
        <v>0</v>
      </c>
      <c r="O1158" s="174">
        <f>ROUND(E1158*N1158,2)</f>
        <v>0</v>
      </c>
      <c r="P1158" s="174">
        <v>0</v>
      </c>
      <c r="Q1158" s="174">
        <f>ROUND(E1158*P1158,2)</f>
        <v>0</v>
      </c>
      <c r="R1158" s="174"/>
      <c r="S1158" s="174" t="s">
        <v>240</v>
      </c>
      <c r="T1158" s="175" t="s">
        <v>218</v>
      </c>
      <c r="U1158" s="160">
        <v>0</v>
      </c>
      <c r="V1158" s="160">
        <f>ROUND(E1158*U1158,2)</f>
        <v>0</v>
      </c>
      <c r="W1158" s="160"/>
      <c r="X1158" s="150"/>
      <c r="Y1158" s="150"/>
      <c r="Z1158" s="150"/>
      <c r="AA1158" s="150"/>
      <c r="AB1158" s="150"/>
      <c r="AC1158" s="150"/>
      <c r="AD1158" s="150"/>
      <c r="AE1158" s="150"/>
      <c r="AF1158" s="150"/>
      <c r="AG1158" s="150" t="s">
        <v>818</v>
      </c>
      <c r="AH1158" s="150"/>
      <c r="AI1158" s="150"/>
      <c r="AJ1158" s="150"/>
      <c r="AK1158" s="150"/>
      <c r="AL1158" s="150"/>
      <c r="AM1158" s="150"/>
      <c r="AN1158" s="150"/>
      <c r="AO1158" s="150"/>
      <c r="AP1158" s="150"/>
      <c r="AQ1158" s="150"/>
      <c r="AR1158" s="150"/>
      <c r="AS1158" s="150"/>
      <c r="AT1158" s="150"/>
      <c r="AU1158" s="150"/>
      <c r="AV1158" s="150"/>
      <c r="AW1158" s="150"/>
      <c r="AX1158" s="150"/>
      <c r="AY1158" s="150"/>
      <c r="AZ1158" s="150"/>
      <c r="BA1158" s="150"/>
      <c r="BB1158" s="150"/>
      <c r="BC1158" s="150"/>
      <c r="BD1158" s="150"/>
      <c r="BE1158" s="150"/>
      <c r="BF1158" s="150"/>
      <c r="BG1158" s="150"/>
      <c r="BH1158" s="150"/>
    </row>
    <row r="1159" spans="1:60" outlineLevel="1" x14ac:dyDescent="0.2">
      <c r="A1159" s="157"/>
      <c r="B1159" s="158"/>
      <c r="C1159" s="201" t="s">
        <v>1624</v>
      </c>
      <c r="D1159" s="190"/>
      <c r="E1159" s="191">
        <v>0.06</v>
      </c>
      <c r="F1159" s="160"/>
      <c r="G1159" s="160"/>
      <c r="H1159" s="160"/>
      <c r="I1159" s="160"/>
      <c r="J1159" s="160"/>
      <c r="K1159" s="160"/>
      <c r="L1159" s="160"/>
      <c r="M1159" s="160"/>
      <c r="N1159" s="160"/>
      <c r="O1159" s="160"/>
      <c r="P1159" s="160"/>
      <c r="Q1159" s="160"/>
      <c r="R1159" s="160"/>
      <c r="S1159" s="160"/>
      <c r="T1159" s="160"/>
      <c r="U1159" s="160"/>
      <c r="V1159" s="160"/>
      <c r="W1159" s="160"/>
      <c r="X1159" s="150"/>
      <c r="Y1159" s="150"/>
      <c r="Z1159" s="150"/>
      <c r="AA1159" s="150"/>
      <c r="AB1159" s="150"/>
      <c r="AC1159" s="150"/>
      <c r="AD1159" s="150"/>
      <c r="AE1159" s="150"/>
      <c r="AF1159" s="150"/>
      <c r="AG1159" s="150" t="s">
        <v>264</v>
      </c>
      <c r="AH1159" s="150">
        <v>0</v>
      </c>
      <c r="AI1159" s="150"/>
      <c r="AJ1159" s="150"/>
      <c r="AK1159" s="150"/>
      <c r="AL1159" s="150"/>
      <c r="AM1159" s="150"/>
      <c r="AN1159" s="150"/>
      <c r="AO1159" s="150"/>
      <c r="AP1159" s="150"/>
      <c r="AQ1159" s="150"/>
      <c r="AR1159" s="150"/>
      <c r="AS1159" s="150"/>
      <c r="AT1159" s="150"/>
      <c r="AU1159" s="150"/>
      <c r="AV1159" s="150"/>
      <c r="AW1159" s="150"/>
      <c r="AX1159" s="150"/>
      <c r="AY1159" s="150"/>
      <c r="AZ1159" s="150"/>
      <c r="BA1159" s="150"/>
      <c r="BB1159" s="150"/>
      <c r="BC1159" s="150"/>
      <c r="BD1159" s="150"/>
      <c r="BE1159" s="150"/>
      <c r="BF1159" s="150"/>
      <c r="BG1159" s="150"/>
      <c r="BH1159" s="150"/>
    </row>
    <row r="1160" spans="1:60" outlineLevel="1" x14ac:dyDescent="0.2">
      <c r="A1160" s="157"/>
      <c r="B1160" s="158"/>
      <c r="C1160" s="201" t="s">
        <v>1625</v>
      </c>
      <c r="D1160" s="190"/>
      <c r="E1160" s="191">
        <v>0.20666999999999999</v>
      </c>
      <c r="F1160" s="160"/>
      <c r="G1160" s="160"/>
      <c r="H1160" s="160"/>
      <c r="I1160" s="160"/>
      <c r="J1160" s="160"/>
      <c r="K1160" s="160"/>
      <c r="L1160" s="160"/>
      <c r="M1160" s="160"/>
      <c r="N1160" s="160"/>
      <c r="O1160" s="160"/>
      <c r="P1160" s="160"/>
      <c r="Q1160" s="160"/>
      <c r="R1160" s="160"/>
      <c r="S1160" s="160"/>
      <c r="T1160" s="160"/>
      <c r="U1160" s="160"/>
      <c r="V1160" s="160"/>
      <c r="W1160" s="160"/>
      <c r="X1160" s="150"/>
      <c r="Y1160" s="150"/>
      <c r="Z1160" s="150"/>
      <c r="AA1160" s="150"/>
      <c r="AB1160" s="150"/>
      <c r="AC1160" s="150"/>
      <c r="AD1160" s="150"/>
      <c r="AE1160" s="150"/>
      <c r="AF1160" s="150"/>
      <c r="AG1160" s="150" t="s">
        <v>264</v>
      </c>
      <c r="AH1160" s="150">
        <v>0</v>
      </c>
      <c r="AI1160" s="150"/>
      <c r="AJ1160" s="150"/>
      <c r="AK1160" s="150"/>
      <c r="AL1160" s="150"/>
      <c r="AM1160" s="150"/>
      <c r="AN1160" s="150"/>
      <c r="AO1160" s="150"/>
      <c r="AP1160" s="150"/>
      <c r="AQ1160" s="150"/>
      <c r="AR1160" s="150"/>
      <c r="AS1160" s="150"/>
      <c r="AT1160" s="150"/>
      <c r="AU1160" s="150"/>
      <c r="AV1160" s="150"/>
      <c r="AW1160" s="150"/>
      <c r="AX1160" s="150"/>
      <c r="AY1160" s="150"/>
      <c r="AZ1160" s="150"/>
      <c r="BA1160" s="150"/>
      <c r="BB1160" s="150"/>
      <c r="BC1160" s="150"/>
      <c r="BD1160" s="150"/>
      <c r="BE1160" s="150"/>
      <c r="BF1160" s="150"/>
      <c r="BG1160" s="150"/>
      <c r="BH1160" s="150"/>
    </row>
    <row r="1161" spans="1:60" outlineLevel="1" x14ac:dyDescent="0.2">
      <c r="A1161" s="169">
        <v>414</v>
      </c>
      <c r="B1161" s="170" t="s">
        <v>1626</v>
      </c>
      <c r="C1161" s="186" t="s">
        <v>1627</v>
      </c>
      <c r="D1161" s="171" t="s">
        <v>363</v>
      </c>
      <c r="E1161" s="172">
        <v>0.32412000000000002</v>
      </c>
      <c r="F1161" s="173"/>
      <c r="G1161" s="174">
        <f>ROUND(E1161*F1161,2)</f>
        <v>0</v>
      </c>
      <c r="H1161" s="173"/>
      <c r="I1161" s="174">
        <f>ROUND(E1161*H1161,2)</f>
        <v>0</v>
      </c>
      <c r="J1161" s="173"/>
      <c r="K1161" s="174">
        <f>ROUND(E1161*J1161,2)</f>
        <v>0</v>
      </c>
      <c r="L1161" s="174">
        <v>21</v>
      </c>
      <c r="M1161" s="174">
        <f>G1161*(1+L1161/100)</f>
        <v>0</v>
      </c>
      <c r="N1161" s="174">
        <v>0</v>
      </c>
      <c r="O1161" s="174">
        <f>ROUND(E1161*N1161,2)</f>
        <v>0</v>
      </c>
      <c r="P1161" s="174">
        <v>0</v>
      </c>
      <c r="Q1161" s="174">
        <f>ROUND(E1161*P1161,2)</f>
        <v>0</v>
      </c>
      <c r="R1161" s="174"/>
      <c r="S1161" s="174" t="s">
        <v>240</v>
      </c>
      <c r="T1161" s="175" t="s">
        <v>218</v>
      </c>
      <c r="U1161" s="160">
        <v>0</v>
      </c>
      <c r="V1161" s="160">
        <f>ROUND(E1161*U1161,2)</f>
        <v>0</v>
      </c>
      <c r="W1161" s="160"/>
      <c r="X1161" s="150"/>
      <c r="Y1161" s="150"/>
      <c r="Z1161" s="150"/>
      <c r="AA1161" s="150"/>
      <c r="AB1161" s="150"/>
      <c r="AC1161" s="150"/>
      <c r="AD1161" s="150"/>
      <c r="AE1161" s="150"/>
      <c r="AF1161" s="150"/>
      <c r="AG1161" s="150" t="s">
        <v>818</v>
      </c>
      <c r="AH1161" s="150"/>
      <c r="AI1161" s="150"/>
      <c r="AJ1161" s="150"/>
      <c r="AK1161" s="150"/>
      <c r="AL1161" s="150"/>
      <c r="AM1161" s="150"/>
      <c r="AN1161" s="150"/>
      <c r="AO1161" s="150"/>
      <c r="AP1161" s="150"/>
      <c r="AQ1161" s="150"/>
      <c r="AR1161" s="150"/>
      <c r="AS1161" s="150"/>
      <c r="AT1161" s="150"/>
      <c r="AU1161" s="150"/>
      <c r="AV1161" s="150"/>
      <c r="AW1161" s="150"/>
      <c r="AX1161" s="150"/>
      <c r="AY1161" s="150"/>
      <c r="AZ1161" s="150"/>
      <c r="BA1161" s="150"/>
      <c r="BB1161" s="150"/>
      <c r="BC1161" s="150"/>
      <c r="BD1161" s="150"/>
      <c r="BE1161" s="150"/>
      <c r="BF1161" s="150"/>
      <c r="BG1161" s="150"/>
      <c r="BH1161" s="150"/>
    </row>
    <row r="1162" spans="1:60" outlineLevel="1" x14ac:dyDescent="0.2">
      <c r="A1162" s="157"/>
      <c r="B1162" s="158"/>
      <c r="C1162" s="201" t="s">
        <v>1564</v>
      </c>
      <c r="D1162" s="190"/>
      <c r="E1162" s="191"/>
      <c r="F1162" s="160"/>
      <c r="G1162" s="160"/>
      <c r="H1162" s="160"/>
      <c r="I1162" s="160"/>
      <c r="J1162" s="160"/>
      <c r="K1162" s="160"/>
      <c r="L1162" s="160"/>
      <c r="M1162" s="160"/>
      <c r="N1162" s="160"/>
      <c r="O1162" s="160"/>
      <c r="P1162" s="160"/>
      <c r="Q1162" s="160"/>
      <c r="R1162" s="160"/>
      <c r="S1162" s="160"/>
      <c r="T1162" s="160"/>
      <c r="U1162" s="160"/>
      <c r="V1162" s="160"/>
      <c r="W1162" s="160"/>
      <c r="X1162" s="150"/>
      <c r="Y1162" s="150"/>
      <c r="Z1162" s="150"/>
      <c r="AA1162" s="150"/>
      <c r="AB1162" s="150"/>
      <c r="AC1162" s="150"/>
      <c r="AD1162" s="150"/>
      <c r="AE1162" s="150"/>
      <c r="AF1162" s="150"/>
      <c r="AG1162" s="150" t="s">
        <v>264</v>
      </c>
      <c r="AH1162" s="150">
        <v>0</v>
      </c>
      <c r="AI1162" s="150"/>
      <c r="AJ1162" s="150"/>
      <c r="AK1162" s="150"/>
      <c r="AL1162" s="150"/>
      <c r="AM1162" s="150"/>
      <c r="AN1162" s="150"/>
      <c r="AO1162" s="150"/>
      <c r="AP1162" s="150"/>
      <c r="AQ1162" s="150"/>
      <c r="AR1162" s="150"/>
      <c r="AS1162" s="150"/>
      <c r="AT1162" s="150"/>
      <c r="AU1162" s="150"/>
      <c r="AV1162" s="150"/>
      <c r="AW1162" s="150"/>
      <c r="AX1162" s="150"/>
      <c r="AY1162" s="150"/>
      <c r="AZ1162" s="150"/>
      <c r="BA1162" s="150"/>
      <c r="BB1162" s="150"/>
      <c r="BC1162" s="150"/>
      <c r="BD1162" s="150"/>
      <c r="BE1162" s="150"/>
      <c r="BF1162" s="150"/>
      <c r="BG1162" s="150"/>
      <c r="BH1162" s="150"/>
    </row>
    <row r="1163" spans="1:60" outlineLevel="1" x14ac:dyDescent="0.2">
      <c r="A1163" s="157"/>
      <c r="B1163" s="158"/>
      <c r="C1163" s="201" t="s">
        <v>1628</v>
      </c>
      <c r="D1163" s="190"/>
      <c r="E1163" s="191">
        <v>0.29593000000000003</v>
      </c>
      <c r="F1163" s="160"/>
      <c r="G1163" s="160"/>
      <c r="H1163" s="160"/>
      <c r="I1163" s="160"/>
      <c r="J1163" s="160"/>
      <c r="K1163" s="160"/>
      <c r="L1163" s="160"/>
      <c r="M1163" s="160"/>
      <c r="N1163" s="160"/>
      <c r="O1163" s="160"/>
      <c r="P1163" s="160"/>
      <c r="Q1163" s="160"/>
      <c r="R1163" s="160"/>
      <c r="S1163" s="160"/>
      <c r="T1163" s="160"/>
      <c r="U1163" s="160"/>
      <c r="V1163" s="160"/>
      <c r="W1163" s="160"/>
      <c r="X1163" s="150"/>
      <c r="Y1163" s="150"/>
      <c r="Z1163" s="150"/>
      <c r="AA1163" s="150"/>
      <c r="AB1163" s="150"/>
      <c r="AC1163" s="150"/>
      <c r="AD1163" s="150"/>
      <c r="AE1163" s="150"/>
      <c r="AF1163" s="150"/>
      <c r="AG1163" s="150" t="s">
        <v>264</v>
      </c>
      <c r="AH1163" s="150">
        <v>0</v>
      </c>
      <c r="AI1163" s="150"/>
      <c r="AJ1163" s="150"/>
      <c r="AK1163" s="150"/>
      <c r="AL1163" s="150"/>
      <c r="AM1163" s="150"/>
      <c r="AN1163" s="150"/>
      <c r="AO1163" s="150"/>
      <c r="AP1163" s="150"/>
      <c r="AQ1163" s="150"/>
      <c r="AR1163" s="150"/>
      <c r="AS1163" s="150"/>
      <c r="AT1163" s="150"/>
      <c r="AU1163" s="150"/>
      <c r="AV1163" s="150"/>
      <c r="AW1163" s="150"/>
      <c r="AX1163" s="150"/>
      <c r="AY1163" s="150"/>
      <c r="AZ1163" s="150"/>
      <c r="BA1163" s="150"/>
      <c r="BB1163" s="150"/>
      <c r="BC1163" s="150"/>
      <c r="BD1163" s="150"/>
      <c r="BE1163" s="150"/>
      <c r="BF1163" s="150"/>
      <c r="BG1163" s="150"/>
      <c r="BH1163" s="150"/>
    </row>
    <row r="1164" spans="1:60" outlineLevel="1" x14ac:dyDescent="0.2">
      <c r="A1164" s="157"/>
      <c r="B1164" s="158"/>
      <c r="C1164" s="201" t="s">
        <v>1629</v>
      </c>
      <c r="D1164" s="190"/>
      <c r="E1164" s="191">
        <v>2.818E-2</v>
      </c>
      <c r="F1164" s="160"/>
      <c r="G1164" s="160"/>
      <c r="H1164" s="160"/>
      <c r="I1164" s="160"/>
      <c r="J1164" s="160"/>
      <c r="K1164" s="160"/>
      <c r="L1164" s="160"/>
      <c r="M1164" s="160"/>
      <c r="N1164" s="160"/>
      <c r="O1164" s="160"/>
      <c r="P1164" s="160"/>
      <c r="Q1164" s="160"/>
      <c r="R1164" s="160"/>
      <c r="S1164" s="160"/>
      <c r="T1164" s="160"/>
      <c r="U1164" s="160"/>
      <c r="V1164" s="160"/>
      <c r="W1164" s="160"/>
      <c r="X1164" s="150"/>
      <c r="Y1164" s="150"/>
      <c r="Z1164" s="150"/>
      <c r="AA1164" s="150"/>
      <c r="AB1164" s="150"/>
      <c r="AC1164" s="150"/>
      <c r="AD1164" s="150"/>
      <c r="AE1164" s="150"/>
      <c r="AF1164" s="150"/>
      <c r="AG1164" s="150" t="s">
        <v>264</v>
      </c>
      <c r="AH1164" s="150">
        <v>0</v>
      </c>
      <c r="AI1164" s="150"/>
      <c r="AJ1164" s="150"/>
      <c r="AK1164" s="150"/>
      <c r="AL1164" s="150"/>
      <c r="AM1164" s="150"/>
      <c r="AN1164" s="150"/>
      <c r="AO1164" s="150"/>
      <c r="AP1164" s="150"/>
      <c r="AQ1164" s="150"/>
      <c r="AR1164" s="150"/>
      <c r="AS1164" s="150"/>
      <c r="AT1164" s="150"/>
      <c r="AU1164" s="150"/>
      <c r="AV1164" s="150"/>
      <c r="AW1164" s="150"/>
      <c r="AX1164" s="150"/>
      <c r="AY1164" s="150"/>
      <c r="AZ1164" s="150"/>
      <c r="BA1164" s="150"/>
      <c r="BB1164" s="150"/>
      <c r="BC1164" s="150"/>
      <c r="BD1164" s="150"/>
      <c r="BE1164" s="150"/>
      <c r="BF1164" s="150"/>
      <c r="BG1164" s="150"/>
      <c r="BH1164" s="150"/>
    </row>
    <row r="1165" spans="1:60" outlineLevel="1" x14ac:dyDescent="0.2">
      <c r="A1165" s="169">
        <v>415</v>
      </c>
      <c r="B1165" s="170" t="s">
        <v>1630</v>
      </c>
      <c r="C1165" s="186" t="s">
        <v>1631</v>
      </c>
      <c r="D1165" s="171" t="s">
        <v>363</v>
      </c>
      <c r="E1165" s="172">
        <v>0.52244000000000002</v>
      </c>
      <c r="F1165" s="173"/>
      <c r="G1165" s="174">
        <f>ROUND(E1165*F1165,2)</f>
        <v>0</v>
      </c>
      <c r="H1165" s="173"/>
      <c r="I1165" s="174">
        <f>ROUND(E1165*H1165,2)</f>
        <v>0</v>
      </c>
      <c r="J1165" s="173"/>
      <c r="K1165" s="174">
        <f>ROUND(E1165*J1165,2)</f>
        <v>0</v>
      </c>
      <c r="L1165" s="174">
        <v>21</v>
      </c>
      <c r="M1165" s="174">
        <f>G1165*(1+L1165/100)</f>
        <v>0</v>
      </c>
      <c r="N1165" s="174">
        <v>0</v>
      </c>
      <c r="O1165" s="174">
        <f>ROUND(E1165*N1165,2)</f>
        <v>0</v>
      </c>
      <c r="P1165" s="174">
        <v>0</v>
      </c>
      <c r="Q1165" s="174">
        <f>ROUND(E1165*P1165,2)</f>
        <v>0</v>
      </c>
      <c r="R1165" s="174"/>
      <c r="S1165" s="174" t="s">
        <v>240</v>
      </c>
      <c r="T1165" s="175" t="s">
        <v>218</v>
      </c>
      <c r="U1165" s="160">
        <v>0</v>
      </c>
      <c r="V1165" s="160">
        <f>ROUND(E1165*U1165,2)</f>
        <v>0</v>
      </c>
      <c r="W1165" s="160"/>
      <c r="X1165" s="150"/>
      <c r="Y1165" s="150"/>
      <c r="Z1165" s="150"/>
      <c r="AA1165" s="150"/>
      <c r="AB1165" s="150"/>
      <c r="AC1165" s="150"/>
      <c r="AD1165" s="150"/>
      <c r="AE1165" s="150"/>
      <c r="AF1165" s="150"/>
      <c r="AG1165" s="150" t="s">
        <v>818</v>
      </c>
      <c r="AH1165" s="150"/>
      <c r="AI1165" s="150"/>
      <c r="AJ1165" s="150"/>
      <c r="AK1165" s="150"/>
      <c r="AL1165" s="150"/>
      <c r="AM1165" s="150"/>
      <c r="AN1165" s="150"/>
      <c r="AO1165" s="150"/>
      <c r="AP1165" s="150"/>
      <c r="AQ1165" s="150"/>
      <c r="AR1165" s="150"/>
      <c r="AS1165" s="150"/>
      <c r="AT1165" s="150"/>
      <c r="AU1165" s="150"/>
      <c r="AV1165" s="150"/>
      <c r="AW1165" s="150"/>
      <c r="AX1165" s="150"/>
      <c r="AY1165" s="150"/>
      <c r="AZ1165" s="150"/>
      <c r="BA1165" s="150"/>
      <c r="BB1165" s="150"/>
      <c r="BC1165" s="150"/>
      <c r="BD1165" s="150"/>
      <c r="BE1165" s="150"/>
      <c r="BF1165" s="150"/>
      <c r="BG1165" s="150"/>
      <c r="BH1165" s="150"/>
    </row>
    <row r="1166" spans="1:60" outlineLevel="1" x14ac:dyDescent="0.2">
      <c r="A1166" s="157"/>
      <c r="B1166" s="158"/>
      <c r="C1166" s="201" t="s">
        <v>1564</v>
      </c>
      <c r="D1166" s="190"/>
      <c r="E1166" s="191"/>
      <c r="F1166" s="160"/>
      <c r="G1166" s="160"/>
      <c r="H1166" s="160"/>
      <c r="I1166" s="160"/>
      <c r="J1166" s="160"/>
      <c r="K1166" s="160"/>
      <c r="L1166" s="160"/>
      <c r="M1166" s="160"/>
      <c r="N1166" s="160"/>
      <c r="O1166" s="160"/>
      <c r="P1166" s="160"/>
      <c r="Q1166" s="160"/>
      <c r="R1166" s="160"/>
      <c r="S1166" s="160"/>
      <c r="T1166" s="160"/>
      <c r="U1166" s="160"/>
      <c r="V1166" s="160"/>
      <c r="W1166" s="160"/>
      <c r="X1166" s="150"/>
      <c r="Y1166" s="150"/>
      <c r="Z1166" s="150"/>
      <c r="AA1166" s="150"/>
      <c r="AB1166" s="150"/>
      <c r="AC1166" s="150"/>
      <c r="AD1166" s="150"/>
      <c r="AE1166" s="150"/>
      <c r="AF1166" s="150"/>
      <c r="AG1166" s="150" t="s">
        <v>264</v>
      </c>
      <c r="AH1166" s="150">
        <v>0</v>
      </c>
      <c r="AI1166" s="150"/>
      <c r="AJ1166" s="150"/>
      <c r="AK1166" s="150"/>
      <c r="AL1166" s="150"/>
      <c r="AM1166" s="150"/>
      <c r="AN1166" s="150"/>
      <c r="AO1166" s="150"/>
      <c r="AP1166" s="150"/>
      <c r="AQ1166" s="150"/>
      <c r="AR1166" s="150"/>
      <c r="AS1166" s="150"/>
      <c r="AT1166" s="150"/>
      <c r="AU1166" s="150"/>
      <c r="AV1166" s="150"/>
      <c r="AW1166" s="150"/>
      <c r="AX1166" s="150"/>
      <c r="AY1166" s="150"/>
      <c r="AZ1166" s="150"/>
      <c r="BA1166" s="150"/>
      <c r="BB1166" s="150"/>
      <c r="BC1166" s="150"/>
      <c r="BD1166" s="150"/>
      <c r="BE1166" s="150"/>
      <c r="BF1166" s="150"/>
      <c r="BG1166" s="150"/>
      <c r="BH1166" s="150"/>
    </row>
    <row r="1167" spans="1:60" outlineLevel="1" x14ac:dyDescent="0.2">
      <c r="A1167" s="157"/>
      <c r="B1167" s="158"/>
      <c r="C1167" s="201" t="s">
        <v>1632</v>
      </c>
      <c r="D1167" s="190"/>
      <c r="E1167" s="191">
        <v>0.21512000000000001</v>
      </c>
      <c r="F1167" s="160"/>
      <c r="G1167" s="160"/>
      <c r="H1167" s="160"/>
      <c r="I1167" s="160"/>
      <c r="J1167" s="160"/>
      <c r="K1167" s="160"/>
      <c r="L1167" s="160"/>
      <c r="M1167" s="160"/>
      <c r="N1167" s="160"/>
      <c r="O1167" s="160"/>
      <c r="P1167" s="160"/>
      <c r="Q1167" s="160"/>
      <c r="R1167" s="160"/>
      <c r="S1167" s="160"/>
      <c r="T1167" s="160"/>
      <c r="U1167" s="160"/>
      <c r="V1167" s="160"/>
      <c r="W1167" s="160"/>
      <c r="X1167" s="150"/>
      <c r="Y1167" s="150"/>
      <c r="Z1167" s="150"/>
      <c r="AA1167" s="150"/>
      <c r="AB1167" s="150"/>
      <c r="AC1167" s="150"/>
      <c r="AD1167" s="150"/>
      <c r="AE1167" s="150"/>
      <c r="AF1167" s="150"/>
      <c r="AG1167" s="150" t="s">
        <v>264</v>
      </c>
      <c r="AH1167" s="150">
        <v>0</v>
      </c>
      <c r="AI1167" s="150"/>
      <c r="AJ1167" s="150"/>
      <c r="AK1167" s="150"/>
      <c r="AL1167" s="150"/>
      <c r="AM1167" s="150"/>
      <c r="AN1167" s="150"/>
      <c r="AO1167" s="150"/>
      <c r="AP1167" s="150"/>
      <c r="AQ1167" s="150"/>
      <c r="AR1167" s="150"/>
      <c r="AS1167" s="150"/>
      <c r="AT1167" s="150"/>
      <c r="AU1167" s="150"/>
      <c r="AV1167" s="150"/>
      <c r="AW1167" s="150"/>
      <c r="AX1167" s="150"/>
      <c r="AY1167" s="150"/>
      <c r="AZ1167" s="150"/>
      <c r="BA1167" s="150"/>
      <c r="BB1167" s="150"/>
      <c r="BC1167" s="150"/>
      <c r="BD1167" s="150"/>
      <c r="BE1167" s="150"/>
      <c r="BF1167" s="150"/>
      <c r="BG1167" s="150"/>
      <c r="BH1167" s="150"/>
    </row>
    <row r="1168" spans="1:60" outlineLevel="1" x14ac:dyDescent="0.2">
      <c r="A1168" s="157"/>
      <c r="B1168" s="158"/>
      <c r="C1168" s="201" t="s">
        <v>1633</v>
      </c>
      <c r="D1168" s="190"/>
      <c r="E1168" s="191">
        <v>0.30731999999999998</v>
      </c>
      <c r="F1168" s="160"/>
      <c r="G1168" s="160"/>
      <c r="H1168" s="160"/>
      <c r="I1168" s="160"/>
      <c r="J1168" s="160"/>
      <c r="K1168" s="160"/>
      <c r="L1168" s="160"/>
      <c r="M1168" s="160"/>
      <c r="N1168" s="160"/>
      <c r="O1168" s="160"/>
      <c r="P1168" s="160"/>
      <c r="Q1168" s="160"/>
      <c r="R1168" s="160"/>
      <c r="S1168" s="160"/>
      <c r="T1168" s="160"/>
      <c r="U1168" s="160"/>
      <c r="V1168" s="160"/>
      <c r="W1168" s="160"/>
      <c r="X1168" s="150"/>
      <c r="Y1168" s="150"/>
      <c r="Z1168" s="150"/>
      <c r="AA1168" s="150"/>
      <c r="AB1168" s="150"/>
      <c r="AC1168" s="150"/>
      <c r="AD1168" s="150"/>
      <c r="AE1168" s="150"/>
      <c r="AF1168" s="150"/>
      <c r="AG1168" s="150" t="s">
        <v>264</v>
      </c>
      <c r="AH1168" s="150">
        <v>0</v>
      </c>
      <c r="AI1168" s="150"/>
      <c r="AJ1168" s="150"/>
      <c r="AK1168" s="150"/>
      <c r="AL1168" s="150"/>
      <c r="AM1168" s="150"/>
      <c r="AN1168" s="150"/>
      <c r="AO1168" s="150"/>
      <c r="AP1168" s="150"/>
      <c r="AQ1168" s="150"/>
      <c r="AR1168" s="150"/>
      <c r="AS1168" s="150"/>
      <c r="AT1168" s="150"/>
      <c r="AU1168" s="150"/>
      <c r="AV1168" s="150"/>
      <c r="AW1168" s="150"/>
      <c r="AX1168" s="150"/>
      <c r="AY1168" s="150"/>
      <c r="AZ1168" s="150"/>
      <c r="BA1168" s="150"/>
      <c r="BB1168" s="150"/>
      <c r="BC1168" s="150"/>
      <c r="BD1168" s="150"/>
      <c r="BE1168" s="150"/>
      <c r="BF1168" s="150"/>
      <c r="BG1168" s="150"/>
      <c r="BH1168" s="150"/>
    </row>
    <row r="1169" spans="1:60" ht="22.5" outlineLevel="1" x14ac:dyDescent="0.2">
      <c r="A1169" s="157">
        <v>416</v>
      </c>
      <c r="B1169" s="158" t="s">
        <v>1634</v>
      </c>
      <c r="C1169" s="206" t="s">
        <v>1635</v>
      </c>
      <c r="D1169" s="159" t="s">
        <v>0</v>
      </c>
      <c r="E1169" s="200"/>
      <c r="F1169" s="161"/>
      <c r="G1169" s="160">
        <f>ROUND(E1169*F1169,2)</f>
        <v>0</v>
      </c>
      <c r="H1169" s="161"/>
      <c r="I1169" s="160">
        <f>ROUND(E1169*H1169,2)</f>
        <v>0</v>
      </c>
      <c r="J1169" s="161"/>
      <c r="K1169" s="160">
        <f>ROUND(E1169*J1169,2)</f>
        <v>0</v>
      </c>
      <c r="L1169" s="160">
        <v>21</v>
      </c>
      <c r="M1169" s="160">
        <f>G1169*(1+L1169/100)</f>
        <v>0</v>
      </c>
      <c r="N1169" s="160">
        <v>0</v>
      </c>
      <c r="O1169" s="160">
        <f>ROUND(E1169*N1169,2)</f>
        <v>0</v>
      </c>
      <c r="P1169" s="160">
        <v>0</v>
      </c>
      <c r="Q1169" s="160">
        <f>ROUND(E1169*P1169,2)</f>
        <v>0</v>
      </c>
      <c r="R1169" s="160"/>
      <c r="S1169" s="160" t="s">
        <v>217</v>
      </c>
      <c r="T1169" s="160" t="s">
        <v>218</v>
      </c>
      <c r="U1169" s="160">
        <v>0</v>
      </c>
      <c r="V1169" s="160">
        <f>ROUND(E1169*U1169,2)</f>
        <v>0</v>
      </c>
      <c r="W1169" s="160"/>
      <c r="X1169" s="150"/>
      <c r="Y1169" s="150"/>
      <c r="Z1169" s="150"/>
      <c r="AA1169" s="150"/>
      <c r="AB1169" s="150"/>
      <c r="AC1169" s="150"/>
      <c r="AD1169" s="150"/>
      <c r="AE1169" s="150"/>
      <c r="AF1169" s="150"/>
      <c r="AG1169" s="150" t="s">
        <v>1161</v>
      </c>
      <c r="AH1169" s="150"/>
      <c r="AI1169" s="150"/>
      <c r="AJ1169" s="150"/>
      <c r="AK1169" s="150"/>
      <c r="AL1169" s="150"/>
      <c r="AM1169" s="150"/>
      <c r="AN1169" s="150"/>
      <c r="AO1169" s="150"/>
      <c r="AP1169" s="150"/>
      <c r="AQ1169" s="150"/>
      <c r="AR1169" s="150"/>
      <c r="AS1169" s="150"/>
      <c r="AT1169" s="150"/>
      <c r="AU1169" s="150"/>
      <c r="AV1169" s="150"/>
      <c r="AW1169" s="150"/>
      <c r="AX1169" s="150"/>
      <c r="AY1169" s="150"/>
      <c r="AZ1169" s="150"/>
      <c r="BA1169" s="150"/>
      <c r="BB1169" s="150"/>
      <c r="BC1169" s="150"/>
      <c r="BD1169" s="150"/>
      <c r="BE1169" s="150"/>
      <c r="BF1169" s="150"/>
      <c r="BG1169" s="150"/>
      <c r="BH1169" s="150"/>
    </row>
    <row r="1170" spans="1:60" x14ac:dyDescent="0.2">
      <c r="A1170" s="163" t="s">
        <v>211</v>
      </c>
      <c r="B1170" s="164" t="s">
        <v>151</v>
      </c>
      <c r="C1170" s="184" t="s">
        <v>152</v>
      </c>
      <c r="D1170" s="165"/>
      <c r="E1170" s="166"/>
      <c r="F1170" s="167"/>
      <c r="G1170" s="167">
        <f>SUMIF(AG1171:AG1213,"&lt;&gt;NOR",G1171:G1213)</f>
        <v>0</v>
      </c>
      <c r="H1170" s="167"/>
      <c r="I1170" s="167">
        <f>SUM(I1171:I1213)</f>
        <v>0</v>
      </c>
      <c r="J1170" s="167"/>
      <c r="K1170" s="167">
        <f>SUM(K1171:K1213)</f>
        <v>0</v>
      </c>
      <c r="L1170" s="167"/>
      <c r="M1170" s="167">
        <f>SUM(M1171:M1213)</f>
        <v>0</v>
      </c>
      <c r="N1170" s="167"/>
      <c r="O1170" s="167">
        <f>SUM(O1171:O1213)</f>
        <v>0</v>
      </c>
      <c r="P1170" s="167"/>
      <c r="Q1170" s="167">
        <f>SUM(Q1171:Q1213)</f>
        <v>0</v>
      </c>
      <c r="R1170" s="167"/>
      <c r="S1170" s="167"/>
      <c r="T1170" s="168"/>
      <c r="U1170" s="162"/>
      <c r="V1170" s="162">
        <f>SUM(V1171:V1213)</f>
        <v>0</v>
      </c>
      <c r="W1170" s="162"/>
      <c r="AG1170" t="s">
        <v>212</v>
      </c>
    </row>
    <row r="1171" spans="1:60" ht="45" outlineLevel="1" x14ac:dyDescent="0.2">
      <c r="A1171" s="169">
        <v>417</v>
      </c>
      <c r="B1171" s="170" t="s">
        <v>1636</v>
      </c>
      <c r="C1171" s="186" t="s">
        <v>1637</v>
      </c>
      <c r="D1171" s="171" t="s">
        <v>291</v>
      </c>
      <c r="E1171" s="172">
        <v>248.95</v>
      </c>
      <c r="F1171" s="173"/>
      <c r="G1171" s="174">
        <f>ROUND(E1171*F1171,2)</f>
        <v>0</v>
      </c>
      <c r="H1171" s="173"/>
      <c r="I1171" s="174">
        <f>ROUND(E1171*H1171,2)</f>
        <v>0</v>
      </c>
      <c r="J1171" s="173"/>
      <c r="K1171" s="174">
        <f>ROUND(E1171*J1171,2)</f>
        <v>0</v>
      </c>
      <c r="L1171" s="174">
        <v>21</v>
      </c>
      <c r="M1171" s="174">
        <f>G1171*(1+L1171/100)</f>
        <v>0</v>
      </c>
      <c r="N1171" s="174">
        <v>0</v>
      </c>
      <c r="O1171" s="174">
        <f>ROUND(E1171*N1171,2)</f>
        <v>0</v>
      </c>
      <c r="P1171" s="174">
        <v>0</v>
      </c>
      <c r="Q1171" s="174">
        <f>ROUND(E1171*P1171,2)</f>
        <v>0</v>
      </c>
      <c r="R1171" s="174"/>
      <c r="S1171" s="174" t="s">
        <v>217</v>
      </c>
      <c r="T1171" s="175" t="s">
        <v>218</v>
      </c>
      <c r="U1171" s="160">
        <v>0</v>
      </c>
      <c r="V1171" s="160">
        <f>ROUND(E1171*U1171,2)</f>
        <v>0</v>
      </c>
      <c r="W1171" s="160"/>
      <c r="X1171" s="150"/>
      <c r="Y1171" s="150"/>
      <c r="Z1171" s="150"/>
      <c r="AA1171" s="150"/>
      <c r="AB1171" s="150"/>
      <c r="AC1171" s="150"/>
      <c r="AD1171" s="150"/>
      <c r="AE1171" s="150"/>
      <c r="AF1171" s="150"/>
      <c r="AG1171" s="150" t="s">
        <v>1102</v>
      </c>
      <c r="AH1171" s="150"/>
      <c r="AI1171" s="150"/>
      <c r="AJ1171" s="150"/>
      <c r="AK1171" s="150"/>
      <c r="AL1171" s="150"/>
      <c r="AM1171" s="150"/>
      <c r="AN1171" s="150"/>
      <c r="AO1171" s="150"/>
      <c r="AP1171" s="150"/>
      <c r="AQ1171" s="150"/>
      <c r="AR1171" s="150"/>
      <c r="AS1171" s="150"/>
      <c r="AT1171" s="150"/>
      <c r="AU1171" s="150"/>
      <c r="AV1171" s="150"/>
      <c r="AW1171" s="150"/>
      <c r="AX1171" s="150"/>
      <c r="AY1171" s="150"/>
      <c r="AZ1171" s="150"/>
      <c r="BA1171" s="150"/>
      <c r="BB1171" s="150"/>
      <c r="BC1171" s="150"/>
      <c r="BD1171" s="150"/>
      <c r="BE1171" s="150"/>
      <c r="BF1171" s="150"/>
      <c r="BG1171" s="150"/>
      <c r="BH1171" s="150"/>
    </row>
    <row r="1172" spans="1:60" ht="33.75" outlineLevel="1" x14ac:dyDescent="0.2">
      <c r="A1172" s="157"/>
      <c r="B1172" s="158"/>
      <c r="C1172" s="201" t="s">
        <v>1638</v>
      </c>
      <c r="D1172" s="190"/>
      <c r="E1172" s="191">
        <v>46.65</v>
      </c>
      <c r="F1172" s="160"/>
      <c r="G1172" s="160"/>
      <c r="H1172" s="160"/>
      <c r="I1172" s="160"/>
      <c r="J1172" s="160"/>
      <c r="K1172" s="160"/>
      <c r="L1172" s="160"/>
      <c r="M1172" s="160"/>
      <c r="N1172" s="160"/>
      <c r="O1172" s="160"/>
      <c r="P1172" s="160"/>
      <c r="Q1172" s="160"/>
      <c r="R1172" s="160"/>
      <c r="S1172" s="160"/>
      <c r="T1172" s="160"/>
      <c r="U1172" s="160"/>
      <c r="V1172" s="160"/>
      <c r="W1172" s="160"/>
      <c r="X1172" s="150"/>
      <c r="Y1172" s="150"/>
      <c r="Z1172" s="150"/>
      <c r="AA1172" s="150"/>
      <c r="AB1172" s="150"/>
      <c r="AC1172" s="150"/>
      <c r="AD1172" s="150"/>
      <c r="AE1172" s="150"/>
      <c r="AF1172" s="150"/>
      <c r="AG1172" s="150" t="s">
        <v>264</v>
      </c>
      <c r="AH1172" s="150">
        <v>0</v>
      </c>
      <c r="AI1172" s="150"/>
      <c r="AJ1172" s="150"/>
      <c r="AK1172" s="150"/>
      <c r="AL1172" s="150"/>
      <c r="AM1172" s="150"/>
      <c r="AN1172" s="150"/>
      <c r="AO1172" s="150"/>
      <c r="AP1172" s="150"/>
      <c r="AQ1172" s="150"/>
      <c r="AR1172" s="150"/>
      <c r="AS1172" s="150"/>
      <c r="AT1172" s="150"/>
      <c r="AU1172" s="150"/>
      <c r="AV1172" s="150"/>
      <c r="AW1172" s="150"/>
      <c r="AX1172" s="150"/>
      <c r="AY1172" s="150"/>
      <c r="AZ1172" s="150"/>
      <c r="BA1172" s="150"/>
      <c r="BB1172" s="150"/>
      <c r="BC1172" s="150"/>
      <c r="BD1172" s="150"/>
      <c r="BE1172" s="150"/>
      <c r="BF1172" s="150"/>
      <c r="BG1172" s="150"/>
      <c r="BH1172" s="150"/>
    </row>
    <row r="1173" spans="1:60" ht="33.75" outlineLevel="1" x14ac:dyDescent="0.2">
      <c r="A1173" s="157"/>
      <c r="B1173" s="158"/>
      <c r="C1173" s="201" t="s">
        <v>1639</v>
      </c>
      <c r="D1173" s="190"/>
      <c r="E1173" s="191">
        <v>177.5</v>
      </c>
      <c r="F1173" s="160"/>
      <c r="G1173" s="160"/>
      <c r="H1173" s="160"/>
      <c r="I1173" s="160"/>
      <c r="J1173" s="160"/>
      <c r="K1173" s="160"/>
      <c r="L1173" s="160"/>
      <c r="M1173" s="160"/>
      <c r="N1173" s="160"/>
      <c r="O1173" s="160"/>
      <c r="P1173" s="160"/>
      <c r="Q1173" s="160"/>
      <c r="R1173" s="160"/>
      <c r="S1173" s="160"/>
      <c r="T1173" s="160"/>
      <c r="U1173" s="160"/>
      <c r="V1173" s="160"/>
      <c r="W1173" s="160"/>
      <c r="X1173" s="150"/>
      <c r="Y1173" s="150"/>
      <c r="Z1173" s="150"/>
      <c r="AA1173" s="150"/>
      <c r="AB1173" s="150"/>
      <c r="AC1173" s="150"/>
      <c r="AD1173" s="150"/>
      <c r="AE1173" s="150"/>
      <c r="AF1173" s="150"/>
      <c r="AG1173" s="150" t="s">
        <v>264</v>
      </c>
      <c r="AH1173" s="150">
        <v>0</v>
      </c>
      <c r="AI1173" s="150"/>
      <c r="AJ1173" s="150"/>
      <c r="AK1173" s="150"/>
      <c r="AL1173" s="150"/>
      <c r="AM1173" s="150"/>
      <c r="AN1173" s="150"/>
      <c r="AO1173" s="150"/>
      <c r="AP1173" s="150"/>
      <c r="AQ1173" s="150"/>
      <c r="AR1173" s="150"/>
      <c r="AS1173" s="150"/>
      <c r="AT1173" s="150"/>
      <c r="AU1173" s="150"/>
      <c r="AV1173" s="150"/>
      <c r="AW1173" s="150"/>
      <c r="AX1173" s="150"/>
      <c r="AY1173" s="150"/>
      <c r="AZ1173" s="150"/>
      <c r="BA1173" s="150"/>
      <c r="BB1173" s="150"/>
      <c r="BC1173" s="150"/>
      <c r="BD1173" s="150"/>
      <c r="BE1173" s="150"/>
      <c r="BF1173" s="150"/>
      <c r="BG1173" s="150"/>
      <c r="BH1173" s="150"/>
    </row>
    <row r="1174" spans="1:60" outlineLevel="1" x14ac:dyDescent="0.2">
      <c r="A1174" s="157"/>
      <c r="B1174" s="158"/>
      <c r="C1174" s="201" t="s">
        <v>1640</v>
      </c>
      <c r="D1174" s="190"/>
      <c r="E1174" s="191">
        <v>24.8</v>
      </c>
      <c r="F1174" s="160"/>
      <c r="G1174" s="160"/>
      <c r="H1174" s="160"/>
      <c r="I1174" s="160"/>
      <c r="J1174" s="160"/>
      <c r="K1174" s="160"/>
      <c r="L1174" s="160"/>
      <c r="M1174" s="160"/>
      <c r="N1174" s="160"/>
      <c r="O1174" s="160"/>
      <c r="P1174" s="160"/>
      <c r="Q1174" s="160"/>
      <c r="R1174" s="160"/>
      <c r="S1174" s="160"/>
      <c r="T1174" s="160"/>
      <c r="U1174" s="160"/>
      <c r="V1174" s="160"/>
      <c r="W1174" s="160"/>
      <c r="X1174" s="150"/>
      <c r="Y1174" s="150"/>
      <c r="Z1174" s="150"/>
      <c r="AA1174" s="150"/>
      <c r="AB1174" s="150"/>
      <c r="AC1174" s="150"/>
      <c r="AD1174" s="150"/>
      <c r="AE1174" s="150"/>
      <c r="AF1174" s="150"/>
      <c r="AG1174" s="150" t="s">
        <v>264</v>
      </c>
      <c r="AH1174" s="150">
        <v>0</v>
      </c>
      <c r="AI1174" s="150"/>
      <c r="AJ1174" s="150"/>
      <c r="AK1174" s="150"/>
      <c r="AL1174" s="150"/>
      <c r="AM1174" s="150"/>
      <c r="AN1174" s="150"/>
      <c r="AO1174" s="150"/>
      <c r="AP1174" s="150"/>
      <c r="AQ1174" s="150"/>
      <c r="AR1174" s="150"/>
      <c r="AS1174" s="150"/>
      <c r="AT1174" s="150"/>
      <c r="AU1174" s="150"/>
      <c r="AV1174" s="150"/>
      <c r="AW1174" s="150"/>
      <c r="AX1174" s="150"/>
      <c r="AY1174" s="150"/>
      <c r="AZ1174" s="150"/>
      <c r="BA1174" s="150"/>
      <c r="BB1174" s="150"/>
      <c r="BC1174" s="150"/>
      <c r="BD1174" s="150"/>
      <c r="BE1174" s="150"/>
      <c r="BF1174" s="150"/>
      <c r="BG1174" s="150"/>
      <c r="BH1174" s="150"/>
    </row>
    <row r="1175" spans="1:60" ht="22.5" outlineLevel="1" x14ac:dyDescent="0.2">
      <c r="A1175" s="169">
        <v>418</v>
      </c>
      <c r="B1175" s="170" t="s">
        <v>1641</v>
      </c>
      <c r="C1175" s="186" t="s">
        <v>1642</v>
      </c>
      <c r="D1175" s="171" t="s">
        <v>285</v>
      </c>
      <c r="E1175" s="172">
        <v>64.174999999999997</v>
      </c>
      <c r="F1175" s="173"/>
      <c r="G1175" s="174">
        <f>ROUND(E1175*F1175,2)</f>
        <v>0</v>
      </c>
      <c r="H1175" s="173"/>
      <c r="I1175" s="174">
        <f>ROUND(E1175*H1175,2)</f>
        <v>0</v>
      </c>
      <c r="J1175" s="173"/>
      <c r="K1175" s="174">
        <f>ROUND(E1175*J1175,2)</f>
        <v>0</v>
      </c>
      <c r="L1175" s="174">
        <v>21</v>
      </c>
      <c r="M1175" s="174">
        <f>G1175*(1+L1175/100)</f>
        <v>0</v>
      </c>
      <c r="N1175" s="174">
        <v>0</v>
      </c>
      <c r="O1175" s="174">
        <f>ROUND(E1175*N1175,2)</f>
        <v>0</v>
      </c>
      <c r="P1175" s="174">
        <v>0</v>
      </c>
      <c r="Q1175" s="174">
        <f>ROUND(E1175*P1175,2)</f>
        <v>0</v>
      </c>
      <c r="R1175" s="174"/>
      <c r="S1175" s="174" t="s">
        <v>217</v>
      </c>
      <c r="T1175" s="175" t="s">
        <v>218</v>
      </c>
      <c r="U1175" s="160">
        <v>0</v>
      </c>
      <c r="V1175" s="160">
        <f>ROUND(E1175*U1175,2)</f>
        <v>0</v>
      </c>
      <c r="W1175" s="160"/>
      <c r="X1175" s="150"/>
      <c r="Y1175" s="150"/>
      <c r="Z1175" s="150"/>
      <c r="AA1175" s="150"/>
      <c r="AB1175" s="150"/>
      <c r="AC1175" s="150"/>
      <c r="AD1175" s="150"/>
      <c r="AE1175" s="150"/>
      <c r="AF1175" s="150"/>
      <c r="AG1175" s="150" t="s">
        <v>1102</v>
      </c>
      <c r="AH1175" s="150"/>
      <c r="AI1175" s="150"/>
      <c r="AJ1175" s="150"/>
      <c r="AK1175" s="150"/>
      <c r="AL1175" s="150"/>
      <c r="AM1175" s="150"/>
      <c r="AN1175" s="150"/>
      <c r="AO1175" s="150"/>
      <c r="AP1175" s="150"/>
      <c r="AQ1175" s="150"/>
      <c r="AR1175" s="150"/>
      <c r="AS1175" s="150"/>
      <c r="AT1175" s="150"/>
      <c r="AU1175" s="150"/>
      <c r="AV1175" s="150"/>
      <c r="AW1175" s="150"/>
      <c r="AX1175" s="150"/>
      <c r="AY1175" s="150"/>
      <c r="AZ1175" s="150"/>
      <c r="BA1175" s="150"/>
      <c r="BB1175" s="150"/>
      <c r="BC1175" s="150"/>
      <c r="BD1175" s="150"/>
      <c r="BE1175" s="150"/>
      <c r="BF1175" s="150"/>
      <c r="BG1175" s="150"/>
      <c r="BH1175" s="150"/>
    </row>
    <row r="1176" spans="1:60" outlineLevel="1" x14ac:dyDescent="0.2">
      <c r="A1176" s="157"/>
      <c r="B1176" s="158"/>
      <c r="C1176" s="201" t="s">
        <v>1643</v>
      </c>
      <c r="D1176" s="190"/>
      <c r="E1176" s="191"/>
      <c r="F1176" s="160"/>
      <c r="G1176" s="160"/>
      <c r="H1176" s="160"/>
      <c r="I1176" s="160"/>
      <c r="J1176" s="160"/>
      <c r="K1176" s="160"/>
      <c r="L1176" s="160"/>
      <c r="M1176" s="160"/>
      <c r="N1176" s="160"/>
      <c r="O1176" s="160"/>
      <c r="P1176" s="160"/>
      <c r="Q1176" s="160"/>
      <c r="R1176" s="160"/>
      <c r="S1176" s="160"/>
      <c r="T1176" s="160"/>
      <c r="U1176" s="160"/>
      <c r="V1176" s="160"/>
      <c r="W1176" s="160"/>
      <c r="X1176" s="150"/>
      <c r="Y1176" s="150"/>
      <c r="Z1176" s="150"/>
      <c r="AA1176" s="150"/>
      <c r="AB1176" s="150"/>
      <c r="AC1176" s="150"/>
      <c r="AD1176" s="150"/>
      <c r="AE1176" s="150"/>
      <c r="AF1176" s="150"/>
      <c r="AG1176" s="150" t="s">
        <v>264</v>
      </c>
      <c r="AH1176" s="150">
        <v>0</v>
      </c>
      <c r="AI1176" s="150"/>
      <c r="AJ1176" s="150"/>
      <c r="AK1176" s="150"/>
      <c r="AL1176" s="150"/>
      <c r="AM1176" s="150"/>
      <c r="AN1176" s="150"/>
      <c r="AO1176" s="150"/>
      <c r="AP1176" s="150"/>
      <c r="AQ1176" s="150"/>
      <c r="AR1176" s="150"/>
      <c r="AS1176" s="150"/>
      <c r="AT1176" s="150"/>
      <c r="AU1176" s="150"/>
      <c r="AV1176" s="150"/>
      <c r="AW1176" s="150"/>
      <c r="AX1176" s="150"/>
      <c r="AY1176" s="150"/>
      <c r="AZ1176" s="150"/>
      <c r="BA1176" s="150"/>
      <c r="BB1176" s="150"/>
      <c r="BC1176" s="150"/>
      <c r="BD1176" s="150"/>
      <c r="BE1176" s="150"/>
      <c r="BF1176" s="150"/>
      <c r="BG1176" s="150"/>
      <c r="BH1176" s="150"/>
    </row>
    <row r="1177" spans="1:60" outlineLevel="1" x14ac:dyDescent="0.2">
      <c r="A1177" s="157"/>
      <c r="B1177" s="158"/>
      <c r="C1177" s="201" t="s">
        <v>1644</v>
      </c>
      <c r="D1177" s="190"/>
      <c r="E1177" s="191">
        <v>61.475000000000001</v>
      </c>
      <c r="F1177" s="160"/>
      <c r="G1177" s="160"/>
      <c r="H1177" s="160"/>
      <c r="I1177" s="160"/>
      <c r="J1177" s="160"/>
      <c r="K1177" s="160"/>
      <c r="L1177" s="160"/>
      <c r="M1177" s="160"/>
      <c r="N1177" s="160"/>
      <c r="O1177" s="160"/>
      <c r="P1177" s="160"/>
      <c r="Q1177" s="160"/>
      <c r="R1177" s="160"/>
      <c r="S1177" s="160"/>
      <c r="T1177" s="160"/>
      <c r="U1177" s="160"/>
      <c r="V1177" s="160"/>
      <c r="W1177" s="160"/>
      <c r="X1177" s="150"/>
      <c r="Y1177" s="150"/>
      <c r="Z1177" s="150"/>
      <c r="AA1177" s="150"/>
      <c r="AB1177" s="150"/>
      <c r="AC1177" s="150"/>
      <c r="AD1177" s="150"/>
      <c r="AE1177" s="150"/>
      <c r="AF1177" s="150"/>
      <c r="AG1177" s="150" t="s">
        <v>264</v>
      </c>
      <c r="AH1177" s="150">
        <v>0</v>
      </c>
      <c r="AI1177" s="150"/>
      <c r="AJ1177" s="150"/>
      <c r="AK1177" s="150"/>
      <c r="AL1177" s="150"/>
      <c r="AM1177" s="150"/>
      <c r="AN1177" s="150"/>
      <c r="AO1177" s="150"/>
      <c r="AP1177" s="150"/>
      <c r="AQ1177" s="150"/>
      <c r="AR1177" s="150"/>
      <c r="AS1177" s="150"/>
      <c r="AT1177" s="150"/>
      <c r="AU1177" s="150"/>
      <c r="AV1177" s="150"/>
      <c r="AW1177" s="150"/>
      <c r="AX1177" s="150"/>
      <c r="AY1177" s="150"/>
      <c r="AZ1177" s="150"/>
      <c r="BA1177" s="150"/>
      <c r="BB1177" s="150"/>
      <c r="BC1177" s="150"/>
      <c r="BD1177" s="150"/>
      <c r="BE1177" s="150"/>
      <c r="BF1177" s="150"/>
      <c r="BG1177" s="150"/>
      <c r="BH1177" s="150"/>
    </row>
    <row r="1178" spans="1:60" outlineLevel="1" x14ac:dyDescent="0.2">
      <c r="A1178" s="157"/>
      <c r="B1178" s="158"/>
      <c r="C1178" s="201" t="s">
        <v>1645</v>
      </c>
      <c r="D1178" s="190"/>
      <c r="E1178" s="191">
        <v>2.7</v>
      </c>
      <c r="F1178" s="160"/>
      <c r="G1178" s="160"/>
      <c r="H1178" s="160"/>
      <c r="I1178" s="160"/>
      <c r="J1178" s="160"/>
      <c r="K1178" s="160"/>
      <c r="L1178" s="160"/>
      <c r="M1178" s="160"/>
      <c r="N1178" s="160"/>
      <c r="O1178" s="160"/>
      <c r="P1178" s="160"/>
      <c r="Q1178" s="160"/>
      <c r="R1178" s="160"/>
      <c r="S1178" s="160"/>
      <c r="T1178" s="160"/>
      <c r="U1178" s="160"/>
      <c r="V1178" s="160"/>
      <c r="W1178" s="160"/>
      <c r="X1178" s="150"/>
      <c r="Y1178" s="150"/>
      <c r="Z1178" s="150"/>
      <c r="AA1178" s="150"/>
      <c r="AB1178" s="150"/>
      <c r="AC1178" s="150"/>
      <c r="AD1178" s="150"/>
      <c r="AE1178" s="150"/>
      <c r="AF1178" s="150"/>
      <c r="AG1178" s="150" t="s">
        <v>264</v>
      </c>
      <c r="AH1178" s="150">
        <v>0</v>
      </c>
      <c r="AI1178" s="150"/>
      <c r="AJ1178" s="150"/>
      <c r="AK1178" s="150"/>
      <c r="AL1178" s="150"/>
      <c r="AM1178" s="150"/>
      <c r="AN1178" s="150"/>
      <c r="AO1178" s="150"/>
      <c r="AP1178" s="150"/>
      <c r="AQ1178" s="150"/>
      <c r="AR1178" s="150"/>
      <c r="AS1178" s="150"/>
      <c r="AT1178" s="150"/>
      <c r="AU1178" s="150"/>
      <c r="AV1178" s="150"/>
      <c r="AW1178" s="150"/>
      <c r="AX1178" s="150"/>
      <c r="AY1178" s="150"/>
      <c r="AZ1178" s="150"/>
      <c r="BA1178" s="150"/>
      <c r="BB1178" s="150"/>
      <c r="BC1178" s="150"/>
      <c r="BD1178" s="150"/>
      <c r="BE1178" s="150"/>
      <c r="BF1178" s="150"/>
      <c r="BG1178" s="150"/>
      <c r="BH1178" s="150"/>
    </row>
    <row r="1179" spans="1:60" ht="33.75" outlineLevel="1" x14ac:dyDescent="0.2">
      <c r="A1179" s="169">
        <v>419</v>
      </c>
      <c r="B1179" s="170" t="s">
        <v>1646</v>
      </c>
      <c r="C1179" s="186" t="s">
        <v>1647</v>
      </c>
      <c r="D1179" s="171" t="s">
        <v>298</v>
      </c>
      <c r="E1179" s="172">
        <v>2</v>
      </c>
      <c r="F1179" s="173"/>
      <c r="G1179" s="174">
        <f>ROUND(E1179*F1179,2)</f>
        <v>0</v>
      </c>
      <c r="H1179" s="173"/>
      <c r="I1179" s="174">
        <f>ROUND(E1179*H1179,2)</f>
        <v>0</v>
      </c>
      <c r="J1179" s="173"/>
      <c r="K1179" s="174">
        <f>ROUND(E1179*J1179,2)</f>
        <v>0</v>
      </c>
      <c r="L1179" s="174">
        <v>21</v>
      </c>
      <c r="M1179" s="174">
        <f>G1179*(1+L1179/100)</f>
        <v>0</v>
      </c>
      <c r="N1179" s="174">
        <v>0</v>
      </c>
      <c r="O1179" s="174">
        <f>ROUND(E1179*N1179,2)</f>
        <v>0</v>
      </c>
      <c r="P1179" s="174">
        <v>0</v>
      </c>
      <c r="Q1179" s="174">
        <f>ROUND(E1179*P1179,2)</f>
        <v>0</v>
      </c>
      <c r="R1179" s="174"/>
      <c r="S1179" s="174" t="s">
        <v>240</v>
      </c>
      <c r="T1179" s="175" t="s">
        <v>218</v>
      </c>
      <c r="U1179" s="160">
        <v>0</v>
      </c>
      <c r="V1179" s="160">
        <f>ROUND(E1179*U1179,2)</f>
        <v>0</v>
      </c>
      <c r="W1179" s="160"/>
      <c r="X1179" s="150"/>
      <c r="Y1179" s="150"/>
      <c r="Z1179" s="150"/>
      <c r="AA1179" s="150"/>
      <c r="AB1179" s="150"/>
      <c r="AC1179" s="150"/>
      <c r="AD1179" s="150"/>
      <c r="AE1179" s="150"/>
      <c r="AF1179" s="150"/>
      <c r="AG1179" s="150" t="s">
        <v>279</v>
      </c>
      <c r="AH1179" s="150"/>
      <c r="AI1179" s="150"/>
      <c r="AJ1179" s="150"/>
      <c r="AK1179" s="150"/>
      <c r="AL1179" s="150"/>
      <c r="AM1179" s="150"/>
      <c r="AN1179" s="150"/>
      <c r="AO1179" s="150"/>
      <c r="AP1179" s="150"/>
      <c r="AQ1179" s="150"/>
      <c r="AR1179" s="150"/>
      <c r="AS1179" s="150"/>
      <c r="AT1179" s="150"/>
      <c r="AU1179" s="150"/>
      <c r="AV1179" s="150"/>
      <c r="AW1179" s="150"/>
      <c r="AX1179" s="150"/>
      <c r="AY1179" s="150"/>
      <c r="AZ1179" s="150"/>
      <c r="BA1179" s="150"/>
      <c r="BB1179" s="150"/>
      <c r="BC1179" s="150"/>
      <c r="BD1179" s="150"/>
      <c r="BE1179" s="150"/>
      <c r="BF1179" s="150"/>
      <c r="BG1179" s="150"/>
      <c r="BH1179" s="150"/>
    </row>
    <row r="1180" spans="1:60" outlineLevel="1" x14ac:dyDescent="0.2">
      <c r="A1180" s="157"/>
      <c r="B1180" s="158"/>
      <c r="C1180" s="201" t="s">
        <v>1648</v>
      </c>
      <c r="D1180" s="190"/>
      <c r="E1180" s="191">
        <v>2</v>
      </c>
      <c r="F1180" s="160"/>
      <c r="G1180" s="160"/>
      <c r="H1180" s="160"/>
      <c r="I1180" s="160"/>
      <c r="J1180" s="160"/>
      <c r="K1180" s="160"/>
      <c r="L1180" s="160"/>
      <c r="M1180" s="160"/>
      <c r="N1180" s="160"/>
      <c r="O1180" s="160"/>
      <c r="P1180" s="160"/>
      <c r="Q1180" s="160"/>
      <c r="R1180" s="160"/>
      <c r="S1180" s="160"/>
      <c r="T1180" s="160"/>
      <c r="U1180" s="160"/>
      <c r="V1180" s="160"/>
      <c r="W1180" s="160"/>
      <c r="X1180" s="150"/>
      <c r="Y1180" s="150"/>
      <c r="Z1180" s="150"/>
      <c r="AA1180" s="150"/>
      <c r="AB1180" s="150"/>
      <c r="AC1180" s="150"/>
      <c r="AD1180" s="150"/>
      <c r="AE1180" s="150"/>
      <c r="AF1180" s="150"/>
      <c r="AG1180" s="150" t="s">
        <v>264</v>
      </c>
      <c r="AH1180" s="150">
        <v>0</v>
      </c>
      <c r="AI1180" s="150"/>
      <c r="AJ1180" s="150"/>
      <c r="AK1180" s="150"/>
      <c r="AL1180" s="150"/>
      <c r="AM1180" s="150"/>
      <c r="AN1180" s="150"/>
      <c r="AO1180" s="150"/>
      <c r="AP1180" s="150"/>
      <c r="AQ1180" s="150"/>
      <c r="AR1180" s="150"/>
      <c r="AS1180" s="150"/>
      <c r="AT1180" s="150"/>
      <c r="AU1180" s="150"/>
      <c r="AV1180" s="150"/>
      <c r="AW1180" s="150"/>
      <c r="AX1180" s="150"/>
      <c r="AY1180" s="150"/>
      <c r="AZ1180" s="150"/>
      <c r="BA1180" s="150"/>
      <c r="BB1180" s="150"/>
      <c r="BC1180" s="150"/>
      <c r="BD1180" s="150"/>
      <c r="BE1180" s="150"/>
      <c r="BF1180" s="150"/>
      <c r="BG1180" s="150"/>
      <c r="BH1180" s="150"/>
    </row>
    <row r="1181" spans="1:60" ht="33.75" outlineLevel="1" x14ac:dyDescent="0.2">
      <c r="A1181" s="169">
        <v>420</v>
      </c>
      <c r="B1181" s="170" t="s">
        <v>1649</v>
      </c>
      <c r="C1181" s="186" t="s">
        <v>1650</v>
      </c>
      <c r="D1181" s="171" t="s">
        <v>298</v>
      </c>
      <c r="E1181" s="172">
        <v>1</v>
      </c>
      <c r="F1181" s="173"/>
      <c r="G1181" s="174">
        <f>ROUND(E1181*F1181,2)</f>
        <v>0</v>
      </c>
      <c r="H1181" s="173"/>
      <c r="I1181" s="174">
        <f>ROUND(E1181*H1181,2)</f>
        <v>0</v>
      </c>
      <c r="J1181" s="173"/>
      <c r="K1181" s="174">
        <f>ROUND(E1181*J1181,2)</f>
        <v>0</v>
      </c>
      <c r="L1181" s="174">
        <v>21</v>
      </c>
      <c r="M1181" s="174">
        <f>G1181*(1+L1181/100)</f>
        <v>0</v>
      </c>
      <c r="N1181" s="174">
        <v>0</v>
      </c>
      <c r="O1181" s="174">
        <f>ROUND(E1181*N1181,2)</f>
        <v>0</v>
      </c>
      <c r="P1181" s="174">
        <v>0</v>
      </c>
      <c r="Q1181" s="174">
        <f>ROUND(E1181*P1181,2)</f>
        <v>0</v>
      </c>
      <c r="R1181" s="174"/>
      <c r="S1181" s="174" t="s">
        <v>240</v>
      </c>
      <c r="T1181" s="175" t="s">
        <v>218</v>
      </c>
      <c r="U1181" s="160">
        <v>0</v>
      </c>
      <c r="V1181" s="160">
        <f>ROUND(E1181*U1181,2)</f>
        <v>0</v>
      </c>
      <c r="W1181" s="160"/>
      <c r="X1181" s="150"/>
      <c r="Y1181" s="150"/>
      <c r="Z1181" s="150"/>
      <c r="AA1181" s="150"/>
      <c r="AB1181" s="150"/>
      <c r="AC1181" s="150"/>
      <c r="AD1181" s="150"/>
      <c r="AE1181" s="150"/>
      <c r="AF1181" s="150"/>
      <c r="AG1181" s="150" t="s">
        <v>279</v>
      </c>
      <c r="AH1181" s="150"/>
      <c r="AI1181" s="150"/>
      <c r="AJ1181" s="150"/>
      <c r="AK1181" s="150"/>
      <c r="AL1181" s="150"/>
      <c r="AM1181" s="150"/>
      <c r="AN1181" s="150"/>
      <c r="AO1181" s="150"/>
      <c r="AP1181" s="150"/>
      <c r="AQ1181" s="150"/>
      <c r="AR1181" s="150"/>
      <c r="AS1181" s="150"/>
      <c r="AT1181" s="150"/>
      <c r="AU1181" s="150"/>
      <c r="AV1181" s="150"/>
      <c r="AW1181" s="150"/>
      <c r="AX1181" s="150"/>
      <c r="AY1181" s="150"/>
      <c r="AZ1181" s="150"/>
      <c r="BA1181" s="150"/>
      <c r="BB1181" s="150"/>
      <c r="BC1181" s="150"/>
      <c r="BD1181" s="150"/>
      <c r="BE1181" s="150"/>
      <c r="BF1181" s="150"/>
      <c r="BG1181" s="150"/>
      <c r="BH1181" s="150"/>
    </row>
    <row r="1182" spans="1:60" outlineLevel="1" x14ac:dyDescent="0.2">
      <c r="A1182" s="157"/>
      <c r="B1182" s="158"/>
      <c r="C1182" s="201" t="s">
        <v>1651</v>
      </c>
      <c r="D1182" s="190"/>
      <c r="E1182" s="191">
        <v>1</v>
      </c>
      <c r="F1182" s="160"/>
      <c r="G1182" s="160"/>
      <c r="H1182" s="160"/>
      <c r="I1182" s="160"/>
      <c r="J1182" s="160"/>
      <c r="K1182" s="160"/>
      <c r="L1182" s="160"/>
      <c r="M1182" s="160"/>
      <c r="N1182" s="160"/>
      <c r="O1182" s="160"/>
      <c r="P1182" s="160"/>
      <c r="Q1182" s="160"/>
      <c r="R1182" s="160"/>
      <c r="S1182" s="160"/>
      <c r="T1182" s="160"/>
      <c r="U1182" s="160"/>
      <c r="V1182" s="160"/>
      <c r="W1182" s="160"/>
      <c r="X1182" s="150"/>
      <c r="Y1182" s="150"/>
      <c r="Z1182" s="150"/>
      <c r="AA1182" s="150"/>
      <c r="AB1182" s="150"/>
      <c r="AC1182" s="150"/>
      <c r="AD1182" s="150"/>
      <c r="AE1182" s="150"/>
      <c r="AF1182" s="150"/>
      <c r="AG1182" s="150" t="s">
        <v>264</v>
      </c>
      <c r="AH1182" s="150">
        <v>0</v>
      </c>
      <c r="AI1182" s="150"/>
      <c r="AJ1182" s="150"/>
      <c r="AK1182" s="150"/>
      <c r="AL1182" s="150"/>
      <c r="AM1182" s="150"/>
      <c r="AN1182" s="150"/>
      <c r="AO1182" s="150"/>
      <c r="AP1182" s="150"/>
      <c r="AQ1182" s="150"/>
      <c r="AR1182" s="150"/>
      <c r="AS1182" s="150"/>
      <c r="AT1182" s="150"/>
      <c r="AU1182" s="150"/>
      <c r="AV1182" s="150"/>
      <c r="AW1182" s="150"/>
      <c r="AX1182" s="150"/>
      <c r="AY1182" s="150"/>
      <c r="AZ1182" s="150"/>
      <c r="BA1182" s="150"/>
      <c r="BB1182" s="150"/>
      <c r="BC1182" s="150"/>
      <c r="BD1182" s="150"/>
      <c r="BE1182" s="150"/>
      <c r="BF1182" s="150"/>
      <c r="BG1182" s="150"/>
      <c r="BH1182" s="150"/>
    </row>
    <row r="1183" spans="1:60" ht="33.75" outlineLevel="1" x14ac:dyDescent="0.2">
      <c r="A1183" s="169">
        <v>421</v>
      </c>
      <c r="B1183" s="170" t="s">
        <v>1652</v>
      </c>
      <c r="C1183" s="186" t="s">
        <v>1653</v>
      </c>
      <c r="D1183" s="171" t="s">
        <v>298</v>
      </c>
      <c r="E1183" s="172">
        <v>1</v>
      </c>
      <c r="F1183" s="173"/>
      <c r="G1183" s="174">
        <f>ROUND(E1183*F1183,2)</f>
        <v>0</v>
      </c>
      <c r="H1183" s="173"/>
      <c r="I1183" s="174">
        <f>ROUND(E1183*H1183,2)</f>
        <v>0</v>
      </c>
      <c r="J1183" s="173"/>
      <c r="K1183" s="174">
        <f>ROUND(E1183*J1183,2)</f>
        <v>0</v>
      </c>
      <c r="L1183" s="174">
        <v>21</v>
      </c>
      <c r="M1183" s="174">
        <f>G1183*(1+L1183/100)</f>
        <v>0</v>
      </c>
      <c r="N1183" s="174">
        <v>0</v>
      </c>
      <c r="O1183" s="174">
        <f>ROUND(E1183*N1183,2)</f>
        <v>0</v>
      </c>
      <c r="P1183" s="174">
        <v>0</v>
      </c>
      <c r="Q1183" s="174">
        <f>ROUND(E1183*P1183,2)</f>
        <v>0</v>
      </c>
      <c r="R1183" s="174"/>
      <c r="S1183" s="174" t="s">
        <v>240</v>
      </c>
      <c r="T1183" s="175" t="s">
        <v>218</v>
      </c>
      <c r="U1183" s="160">
        <v>0</v>
      </c>
      <c r="V1183" s="160">
        <f>ROUND(E1183*U1183,2)</f>
        <v>0</v>
      </c>
      <c r="W1183" s="160"/>
      <c r="X1183" s="150"/>
      <c r="Y1183" s="150"/>
      <c r="Z1183" s="150"/>
      <c r="AA1183" s="150"/>
      <c r="AB1183" s="150"/>
      <c r="AC1183" s="150"/>
      <c r="AD1183" s="150"/>
      <c r="AE1183" s="150"/>
      <c r="AF1183" s="150"/>
      <c r="AG1183" s="150" t="s">
        <v>279</v>
      </c>
      <c r="AH1183" s="150"/>
      <c r="AI1183" s="150"/>
      <c r="AJ1183" s="150"/>
      <c r="AK1183" s="150"/>
      <c r="AL1183" s="150"/>
      <c r="AM1183" s="150"/>
      <c r="AN1183" s="150"/>
      <c r="AO1183" s="150"/>
      <c r="AP1183" s="150"/>
      <c r="AQ1183" s="150"/>
      <c r="AR1183" s="150"/>
      <c r="AS1183" s="150"/>
      <c r="AT1183" s="150"/>
      <c r="AU1183" s="150"/>
      <c r="AV1183" s="150"/>
      <c r="AW1183" s="150"/>
      <c r="AX1183" s="150"/>
      <c r="AY1183" s="150"/>
      <c r="AZ1183" s="150"/>
      <c r="BA1183" s="150"/>
      <c r="BB1183" s="150"/>
      <c r="BC1183" s="150"/>
      <c r="BD1183" s="150"/>
      <c r="BE1183" s="150"/>
      <c r="BF1183" s="150"/>
      <c r="BG1183" s="150"/>
      <c r="BH1183" s="150"/>
    </row>
    <row r="1184" spans="1:60" outlineLevel="1" x14ac:dyDescent="0.2">
      <c r="A1184" s="157"/>
      <c r="B1184" s="158"/>
      <c r="C1184" s="201" t="s">
        <v>1654</v>
      </c>
      <c r="D1184" s="190"/>
      <c r="E1184" s="191">
        <v>1</v>
      </c>
      <c r="F1184" s="160"/>
      <c r="G1184" s="160"/>
      <c r="H1184" s="160"/>
      <c r="I1184" s="160"/>
      <c r="J1184" s="160"/>
      <c r="K1184" s="160"/>
      <c r="L1184" s="160"/>
      <c r="M1184" s="160"/>
      <c r="N1184" s="160"/>
      <c r="O1184" s="160"/>
      <c r="P1184" s="160"/>
      <c r="Q1184" s="160"/>
      <c r="R1184" s="160"/>
      <c r="S1184" s="160"/>
      <c r="T1184" s="160"/>
      <c r="U1184" s="160"/>
      <c r="V1184" s="160"/>
      <c r="W1184" s="160"/>
      <c r="X1184" s="150"/>
      <c r="Y1184" s="150"/>
      <c r="Z1184" s="150"/>
      <c r="AA1184" s="150"/>
      <c r="AB1184" s="150"/>
      <c r="AC1184" s="150"/>
      <c r="AD1184" s="150"/>
      <c r="AE1184" s="150"/>
      <c r="AF1184" s="150"/>
      <c r="AG1184" s="150" t="s">
        <v>264</v>
      </c>
      <c r="AH1184" s="150">
        <v>0</v>
      </c>
      <c r="AI1184" s="150"/>
      <c r="AJ1184" s="150"/>
      <c r="AK1184" s="150"/>
      <c r="AL1184" s="150"/>
      <c r="AM1184" s="150"/>
      <c r="AN1184" s="150"/>
      <c r="AO1184" s="150"/>
      <c r="AP1184" s="150"/>
      <c r="AQ1184" s="150"/>
      <c r="AR1184" s="150"/>
      <c r="AS1184" s="150"/>
      <c r="AT1184" s="150"/>
      <c r="AU1184" s="150"/>
      <c r="AV1184" s="150"/>
      <c r="AW1184" s="150"/>
      <c r="AX1184" s="150"/>
      <c r="AY1184" s="150"/>
      <c r="AZ1184" s="150"/>
      <c r="BA1184" s="150"/>
      <c r="BB1184" s="150"/>
      <c r="BC1184" s="150"/>
      <c r="BD1184" s="150"/>
      <c r="BE1184" s="150"/>
      <c r="BF1184" s="150"/>
      <c r="BG1184" s="150"/>
      <c r="BH1184" s="150"/>
    </row>
    <row r="1185" spans="1:60" ht="33.75" outlineLevel="1" x14ac:dyDescent="0.2">
      <c r="A1185" s="169">
        <v>422</v>
      </c>
      <c r="B1185" s="170" t="s">
        <v>1655</v>
      </c>
      <c r="C1185" s="186" t="s">
        <v>1656</v>
      </c>
      <c r="D1185" s="171" t="s">
        <v>298</v>
      </c>
      <c r="E1185" s="172">
        <v>1</v>
      </c>
      <c r="F1185" s="173"/>
      <c r="G1185" s="174">
        <f>ROUND(E1185*F1185,2)</f>
        <v>0</v>
      </c>
      <c r="H1185" s="173"/>
      <c r="I1185" s="174">
        <f>ROUND(E1185*H1185,2)</f>
        <v>0</v>
      </c>
      <c r="J1185" s="173"/>
      <c r="K1185" s="174">
        <f>ROUND(E1185*J1185,2)</f>
        <v>0</v>
      </c>
      <c r="L1185" s="174">
        <v>21</v>
      </c>
      <c r="M1185" s="174">
        <f>G1185*(1+L1185/100)</f>
        <v>0</v>
      </c>
      <c r="N1185" s="174">
        <v>0</v>
      </c>
      <c r="O1185" s="174">
        <f>ROUND(E1185*N1185,2)</f>
        <v>0</v>
      </c>
      <c r="P1185" s="174">
        <v>0</v>
      </c>
      <c r="Q1185" s="174">
        <f>ROUND(E1185*P1185,2)</f>
        <v>0</v>
      </c>
      <c r="R1185" s="174"/>
      <c r="S1185" s="174" t="s">
        <v>240</v>
      </c>
      <c r="T1185" s="175" t="s">
        <v>218</v>
      </c>
      <c r="U1185" s="160">
        <v>0</v>
      </c>
      <c r="V1185" s="160">
        <f>ROUND(E1185*U1185,2)</f>
        <v>0</v>
      </c>
      <c r="W1185" s="160"/>
      <c r="X1185" s="150"/>
      <c r="Y1185" s="150"/>
      <c r="Z1185" s="150"/>
      <c r="AA1185" s="150"/>
      <c r="AB1185" s="150"/>
      <c r="AC1185" s="150"/>
      <c r="AD1185" s="150"/>
      <c r="AE1185" s="150"/>
      <c r="AF1185" s="150"/>
      <c r="AG1185" s="150" t="s">
        <v>279</v>
      </c>
      <c r="AH1185" s="150"/>
      <c r="AI1185" s="150"/>
      <c r="AJ1185" s="150"/>
      <c r="AK1185" s="150"/>
      <c r="AL1185" s="150"/>
      <c r="AM1185" s="150"/>
      <c r="AN1185" s="150"/>
      <c r="AO1185" s="150"/>
      <c r="AP1185" s="150"/>
      <c r="AQ1185" s="150"/>
      <c r="AR1185" s="150"/>
      <c r="AS1185" s="150"/>
      <c r="AT1185" s="150"/>
      <c r="AU1185" s="150"/>
      <c r="AV1185" s="150"/>
      <c r="AW1185" s="150"/>
      <c r="AX1185" s="150"/>
      <c r="AY1185" s="150"/>
      <c r="AZ1185" s="150"/>
      <c r="BA1185" s="150"/>
      <c r="BB1185" s="150"/>
      <c r="BC1185" s="150"/>
      <c r="BD1185" s="150"/>
      <c r="BE1185" s="150"/>
      <c r="BF1185" s="150"/>
      <c r="BG1185" s="150"/>
      <c r="BH1185" s="150"/>
    </row>
    <row r="1186" spans="1:60" outlineLevel="1" x14ac:dyDescent="0.2">
      <c r="A1186" s="157"/>
      <c r="B1186" s="158"/>
      <c r="C1186" s="201" t="s">
        <v>1657</v>
      </c>
      <c r="D1186" s="190"/>
      <c r="E1186" s="191">
        <v>1</v>
      </c>
      <c r="F1186" s="160"/>
      <c r="G1186" s="160"/>
      <c r="H1186" s="160"/>
      <c r="I1186" s="160"/>
      <c r="J1186" s="160"/>
      <c r="K1186" s="160"/>
      <c r="L1186" s="160"/>
      <c r="M1186" s="160"/>
      <c r="N1186" s="160"/>
      <c r="O1186" s="160"/>
      <c r="P1186" s="160"/>
      <c r="Q1186" s="160"/>
      <c r="R1186" s="160"/>
      <c r="S1186" s="160"/>
      <c r="T1186" s="160"/>
      <c r="U1186" s="160"/>
      <c r="V1186" s="160"/>
      <c r="W1186" s="160"/>
      <c r="X1186" s="150"/>
      <c r="Y1186" s="150"/>
      <c r="Z1186" s="150"/>
      <c r="AA1186" s="150"/>
      <c r="AB1186" s="150"/>
      <c r="AC1186" s="150"/>
      <c r="AD1186" s="150"/>
      <c r="AE1186" s="150"/>
      <c r="AF1186" s="150"/>
      <c r="AG1186" s="150" t="s">
        <v>264</v>
      </c>
      <c r="AH1186" s="150">
        <v>0</v>
      </c>
      <c r="AI1186" s="150"/>
      <c r="AJ1186" s="150"/>
      <c r="AK1186" s="150"/>
      <c r="AL1186" s="150"/>
      <c r="AM1186" s="150"/>
      <c r="AN1186" s="150"/>
      <c r="AO1186" s="150"/>
      <c r="AP1186" s="150"/>
      <c r="AQ1186" s="150"/>
      <c r="AR1186" s="150"/>
      <c r="AS1186" s="150"/>
      <c r="AT1186" s="150"/>
      <c r="AU1186" s="150"/>
      <c r="AV1186" s="150"/>
      <c r="AW1186" s="150"/>
      <c r="AX1186" s="150"/>
      <c r="AY1186" s="150"/>
      <c r="AZ1186" s="150"/>
      <c r="BA1186" s="150"/>
      <c r="BB1186" s="150"/>
      <c r="BC1186" s="150"/>
      <c r="BD1186" s="150"/>
      <c r="BE1186" s="150"/>
      <c r="BF1186" s="150"/>
      <c r="BG1186" s="150"/>
      <c r="BH1186" s="150"/>
    </row>
    <row r="1187" spans="1:60" ht="22.5" outlineLevel="1" x14ac:dyDescent="0.2">
      <c r="A1187" s="169">
        <v>423</v>
      </c>
      <c r="B1187" s="170" t="s">
        <v>1658</v>
      </c>
      <c r="C1187" s="186" t="s">
        <v>1659</v>
      </c>
      <c r="D1187" s="171" t="s">
        <v>298</v>
      </c>
      <c r="E1187" s="172">
        <v>1</v>
      </c>
      <c r="F1187" s="173"/>
      <c r="G1187" s="174">
        <f>ROUND(E1187*F1187,2)</f>
        <v>0</v>
      </c>
      <c r="H1187" s="173"/>
      <c r="I1187" s="174">
        <f>ROUND(E1187*H1187,2)</f>
        <v>0</v>
      </c>
      <c r="J1187" s="173"/>
      <c r="K1187" s="174">
        <f>ROUND(E1187*J1187,2)</f>
        <v>0</v>
      </c>
      <c r="L1187" s="174">
        <v>21</v>
      </c>
      <c r="M1187" s="174">
        <f>G1187*(1+L1187/100)</f>
        <v>0</v>
      </c>
      <c r="N1187" s="174">
        <v>0</v>
      </c>
      <c r="O1187" s="174">
        <f>ROUND(E1187*N1187,2)</f>
        <v>0</v>
      </c>
      <c r="P1187" s="174">
        <v>0</v>
      </c>
      <c r="Q1187" s="174">
        <f>ROUND(E1187*P1187,2)</f>
        <v>0</v>
      </c>
      <c r="R1187" s="174"/>
      <c r="S1187" s="174" t="s">
        <v>240</v>
      </c>
      <c r="T1187" s="175" t="s">
        <v>218</v>
      </c>
      <c r="U1187" s="160">
        <v>0</v>
      </c>
      <c r="V1187" s="160">
        <f>ROUND(E1187*U1187,2)</f>
        <v>0</v>
      </c>
      <c r="W1187" s="160"/>
      <c r="X1187" s="150"/>
      <c r="Y1187" s="150"/>
      <c r="Z1187" s="150"/>
      <c r="AA1187" s="150"/>
      <c r="AB1187" s="150"/>
      <c r="AC1187" s="150"/>
      <c r="AD1187" s="150"/>
      <c r="AE1187" s="150"/>
      <c r="AF1187" s="150"/>
      <c r="AG1187" s="150" t="s">
        <v>279</v>
      </c>
      <c r="AH1187" s="150"/>
      <c r="AI1187" s="150"/>
      <c r="AJ1187" s="150"/>
      <c r="AK1187" s="150"/>
      <c r="AL1187" s="150"/>
      <c r="AM1187" s="150"/>
      <c r="AN1187" s="150"/>
      <c r="AO1187" s="150"/>
      <c r="AP1187" s="150"/>
      <c r="AQ1187" s="150"/>
      <c r="AR1187" s="150"/>
      <c r="AS1187" s="150"/>
      <c r="AT1187" s="150"/>
      <c r="AU1187" s="150"/>
      <c r="AV1187" s="150"/>
      <c r="AW1187" s="150"/>
      <c r="AX1187" s="150"/>
      <c r="AY1187" s="150"/>
      <c r="AZ1187" s="150"/>
      <c r="BA1187" s="150"/>
      <c r="BB1187" s="150"/>
      <c r="BC1187" s="150"/>
      <c r="BD1187" s="150"/>
      <c r="BE1187" s="150"/>
      <c r="BF1187" s="150"/>
      <c r="BG1187" s="150"/>
      <c r="BH1187" s="150"/>
    </row>
    <row r="1188" spans="1:60" outlineLevel="1" x14ac:dyDescent="0.2">
      <c r="A1188" s="157"/>
      <c r="B1188" s="158"/>
      <c r="C1188" s="201" t="s">
        <v>1660</v>
      </c>
      <c r="D1188" s="190"/>
      <c r="E1188" s="191">
        <v>1</v>
      </c>
      <c r="F1188" s="160"/>
      <c r="G1188" s="160"/>
      <c r="H1188" s="160"/>
      <c r="I1188" s="160"/>
      <c r="J1188" s="160"/>
      <c r="K1188" s="160"/>
      <c r="L1188" s="160"/>
      <c r="M1188" s="160"/>
      <c r="N1188" s="160"/>
      <c r="O1188" s="160"/>
      <c r="P1188" s="160"/>
      <c r="Q1188" s="160"/>
      <c r="R1188" s="160"/>
      <c r="S1188" s="160"/>
      <c r="T1188" s="160"/>
      <c r="U1188" s="160"/>
      <c r="V1188" s="160"/>
      <c r="W1188" s="160"/>
      <c r="X1188" s="150"/>
      <c r="Y1188" s="150"/>
      <c r="Z1188" s="150"/>
      <c r="AA1188" s="150"/>
      <c r="AB1188" s="150"/>
      <c r="AC1188" s="150"/>
      <c r="AD1188" s="150"/>
      <c r="AE1188" s="150"/>
      <c r="AF1188" s="150"/>
      <c r="AG1188" s="150" t="s">
        <v>264</v>
      </c>
      <c r="AH1188" s="150">
        <v>0</v>
      </c>
      <c r="AI1188" s="150"/>
      <c r="AJ1188" s="150"/>
      <c r="AK1188" s="150"/>
      <c r="AL1188" s="150"/>
      <c r="AM1188" s="150"/>
      <c r="AN1188" s="150"/>
      <c r="AO1188" s="150"/>
      <c r="AP1188" s="150"/>
      <c r="AQ1188" s="150"/>
      <c r="AR1188" s="150"/>
      <c r="AS1188" s="150"/>
      <c r="AT1188" s="150"/>
      <c r="AU1188" s="150"/>
      <c r="AV1188" s="150"/>
      <c r="AW1188" s="150"/>
      <c r="AX1188" s="150"/>
      <c r="AY1188" s="150"/>
      <c r="AZ1188" s="150"/>
      <c r="BA1188" s="150"/>
      <c r="BB1188" s="150"/>
      <c r="BC1188" s="150"/>
      <c r="BD1188" s="150"/>
      <c r="BE1188" s="150"/>
      <c r="BF1188" s="150"/>
      <c r="BG1188" s="150"/>
      <c r="BH1188" s="150"/>
    </row>
    <row r="1189" spans="1:60" ht="22.5" outlineLevel="1" x14ac:dyDescent="0.2">
      <c r="A1189" s="169">
        <v>424</v>
      </c>
      <c r="B1189" s="170" t="s">
        <v>1661</v>
      </c>
      <c r="C1189" s="186" t="s">
        <v>1662</v>
      </c>
      <c r="D1189" s="171" t="s">
        <v>298</v>
      </c>
      <c r="E1189" s="172">
        <v>18</v>
      </c>
      <c r="F1189" s="173"/>
      <c r="G1189" s="174">
        <f>ROUND(E1189*F1189,2)</f>
        <v>0</v>
      </c>
      <c r="H1189" s="173"/>
      <c r="I1189" s="174">
        <f>ROUND(E1189*H1189,2)</f>
        <v>0</v>
      </c>
      <c r="J1189" s="173"/>
      <c r="K1189" s="174">
        <f>ROUND(E1189*J1189,2)</f>
        <v>0</v>
      </c>
      <c r="L1189" s="174">
        <v>21</v>
      </c>
      <c r="M1189" s="174">
        <f>G1189*(1+L1189/100)</f>
        <v>0</v>
      </c>
      <c r="N1189" s="174">
        <v>0</v>
      </c>
      <c r="O1189" s="174">
        <f>ROUND(E1189*N1189,2)</f>
        <v>0</v>
      </c>
      <c r="P1189" s="174">
        <v>0</v>
      </c>
      <c r="Q1189" s="174">
        <f>ROUND(E1189*P1189,2)</f>
        <v>0</v>
      </c>
      <c r="R1189" s="174"/>
      <c r="S1189" s="174" t="s">
        <v>240</v>
      </c>
      <c r="T1189" s="175" t="s">
        <v>218</v>
      </c>
      <c r="U1189" s="160">
        <v>0</v>
      </c>
      <c r="V1189" s="160">
        <f>ROUND(E1189*U1189,2)</f>
        <v>0</v>
      </c>
      <c r="W1189" s="160"/>
      <c r="X1189" s="150"/>
      <c r="Y1189" s="150"/>
      <c r="Z1189" s="150"/>
      <c r="AA1189" s="150"/>
      <c r="AB1189" s="150"/>
      <c r="AC1189" s="150"/>
      <c r="AD1189" s="150"/>
      <c r="AE1189" s="150"/>
      <c r="AF1189" s="150"/>
      <c r="AG1189" s="150" t="s">
        <v>279</v>
      </c>
      <c r="AH1189" s="150"/>
      <c r="AI1189" s="150"/>
      <c r="AJ1189" s="150"/>
      <c r="AK1189" s="150"/>
      <c r="AL1189" s="150"/>
      <c r="AM1189" s="150"/>
      <c r="AN1189" s="150"/>
      <c r="AO1189" s="150"/>
      <c r="AP1189" s="150"/>
      <c r="AQ1189" s="150"/>
      <c r="AR1189" s="150"/>
      <c r="AS1189" s="150"/>
      <c r="AT1189" s="150"/>
      <c r="AU1189" s="150"/>
      <c r="AV1189" s="150"/>
      <c r="AW1189" s="150"/>
      <c r="AX1189" s="150"/>
      <c r="AY1189" s="150"/>
      <c r="AZ1189" s="150"/>
      <c r="BA1189" s="150"/>
      <c r="BB1189" s="150"/>
      <c r="BC1189" s="150"/>
      <c r="BD1189" s="150"/>
      <c r="BE1189" s="150"/>
      <c r="BF1189" s="150"/>
      <c r="BG1189" s="150"/>
      <c r="BH1189" s="150"/>
    </row>
    <row r="1190" spans="1:60" outlineLevel="1" x14ac:dyDescent="0.2">
      <c r="A1190" s="157"/>
      <c r="B1190" s="158"/>
      <c r="C1190" s="201" t="s">
        <v>1663</v>
      </c>
      <c r="D1190" s="190"/>
      <c r="E1190" s="191">
        <v>18</v>
      </c>
      <c r="F1190" s="160"/>
      <c r="G1190" s="160"/>
      <c r="H1190" s="160"/>
      <c r="I1190" s="160"/>
      <c r="J1190" s="160"/>
      <c r="K1190" s="160"/>
      <c r="L1190" s="160"/>
      <c r="M1190" s="160"/>
      <c r="N1190" s="160"/>
      <c r="O1190" s="160"/>
      <c r="P1190" s="160"/>
      <c r="Q1190" s="160"/>
      <c r="R1190" s="160"/>
      <c r="S1190" s="160"/>
      <c r="T1190" s="160"/>
      <c r="U1190" s="160"/>
      <c r="V1190" s="160"/>
      <c r="W1190" s="160"/>
      <c r="X1190" s="150"/>
      <c r="Y1190" s="150"/>
      <c r="Z1190" s="150"/>
      <c r="AA1190" s="150"/>
      <c r="AB1190" s="150"/>
      <c r="AC1190" s="150"/>
      <c r="AD1190" s="150"/>
      <c r="AE1190" s="150"/>
      <c r="AF1190" s="150"/>
      <c r="AG1190" s="150" t="s">
        <v>264</v>
      </c>
      <c r="AH1190" s="150">
        <v>0</v>
      </c>
      <c r="AI1190" s="150"/>
      <c r="AJ1190" s="150"/>
      <c r="AK1190" s="150"/>
      <c r="AL1190" s="150"/>
      <c r="AM1190" s="150"/>
      <c r="AN1190" s="150"/>
      <c r="AO1190" s="150"/>
      <c r="AP1190" s="150"/>
      <c r="AQ1190" s="150"/>
      <c r="AR1190" s="150"/>
      <c r="AS1190" s="150"/>
      <c r="AT1190" s="150"/>
      <c r="AU1190" s="150"/>
      <c r="AV1190" s="150"/>
      <c r="AW1190" s="150"/>
      <c r="AX1190" s="150"/>
      <c r="AY1190" s="150"/>
      <c r="AZ1190" s="150"/>
      <c r="BA1190" s="150"/>
      <c r="BB1190" s="150"/>
      <c r="BC1190" s="150"/>
      <c r="BD1190" s="150"/>
      <c r="BE1190" s="150"/>
      <c r="BF1190" s="150"/>
      <c r="BG1190" s="150"/>
      <c r="BH1190" s="150"/>
    </row>
    <row r="1191" spans="1:60" ht="22.5" outlineLevel="1" x14ac:dyDescent="0.2">
      <c r="A1191" s="169">
        <v>425</v>
      </c>
      <c r="B1191" s="170" t="s">
        <v>1664</v>
      </c>
      <c r="C1191" s="186" t="s">
        <v>1665</v>
      </c>
      <c r="D1191" s="171" t="s">
        <v>298</v>
      </c>
      <c r="E1191" s="172">
        <v>1</v>
      </c>
      <c r="F1191" s="173"/>
      <c r="G1191" s="174">
        <f>ROUND(E1191*F1191,2)</f>
        <v>0</v>
      </c>
      <c r="H1191" s="173"/>
      <c r="I1191" s="174">
        <f>ROUND(E1191*H1191,2)</f>
        <v>0</v>
      </c>
      <c r="J1191" s="173"/>
      <c r="K1191" s="174">
        <f>ROUND(E1191*J1191,2)</f>
        <v>0</v>
      </c>
      <c r="L1191" s="174">
        <v>21</v>
      </c>
      <c r="M1191" s="174">
        <f>G1191*(1+L1191/100)</f>
        <v>0</v>
      </c>
      <c r="N1191" s="174">
        <v>0</v>
      </c>
      <c r="O1191" s="174">
        <f>ROUND(E1191*N1191,2)</f>
        <v>0</v>
      </c>
      <c r="P1191" s="174">
        <v>0</v>
      </c>
      <c r="Q1191" s="174">
        <f>ROUND(E1191*P1191,2)</f>
        <v>0</v>
      </c>
      <c r="R1191" s="174"/>
      <c r="S1191" s="174" t="s">
        <v>240</v>
      </c>
      <c r="T1191" s="175" t="s">
        <v>218</v>
      </c>
      <c r="U1191" s="160">
        <v>0</v>
      </c>
      <c r="V1191" s="160">
        <f>ROUND(E1191*U1191,2)</f>
        <v>0</v>
      </c>
      <c r="W1191" s="160"/>
      <c r="X1191" s="150"/>
      <c r="Y1191" s="150"/>
      <c r="Z1191" s="150"/>
      <c r="AA1191" s="150"/>
      <c r="AB1191" s="150"/>
      <c r="AC1191" s="150"/>
      <c r="AD1191" s="150"/>
      <c r="AE1191" s="150"/>
      <c r="AF1191" s="150"/>
      <c r="AG1191" s="150" t="s">
        <v>279</v>
      </c>
      <c r="AH1191" s="150"/>
      <c r="AI1191" s="150"/>
      <c r="AJ1191" s="150"/>
      <c r="AK1191" s="150"/>
      <c r="AL1191" s="150"/>
      <c r="AM1191" s="150"/>
      <c r="AN1191" s="150"/>
      <c r="AO1191" s="150"/>
      <c r="AP1191" s="150"/>
      <c r="AQ1191" s="150"/>
      <c r="AR1191" s="150"/>
      <c r="AS1191" s="150"/>
      <c r="AT1191" s="150"/>
      <c r="AU1191" s="150"/>
      <c r="AV1191" s="150"/>
      <c r="AW1191" s="150"/>
      <c r="AX1191" s="150"/>
      <c r="AY1191" s="150"/>
      <c r="AZ1191" s="150"/>
      <c r="BA1191" s="150"/>
      <c r="BB1191" s="150"/>
      <c r="BC1191" s="150"/>
      <c r="BD1191" s="150"/>
      <c r="BE1191" s="150"/>
      <c r="BF1191" s="150"/>
      <c r="BG1191" s="150"/>
      <c r="BH1191" s="150"/>
    </row>
    <row r="1192" spans="1:60" outlineLevel="1" x14ac:dyDescent="0.2">
      <c r="A1192" s="157"/>
      <c r="B1192" s="158"/>
      <c r="C1192" s="201" t="s">
        <v>1666</v>
      </c>
      <c r="D1192" s="190"/>
      <c r="E1192" s="191">
        <v>1</v>
      </c>
      <c r="F1192" s="160"/>
      <c r="G1192" s="160"/>
      <c r="H1192" s="160"/>
      <c r="I1192" s="160"/>
      <c r="J1192" s="160"/>
      <c r="K1192" s="160"/>
      <c r="L1192" s="160"/>
      <c r="M1192" s="160"/>
      <c r="N1192" s="160"/>
      <c r="O1192" s="160"/>
      <c r="P1192" s="160"/>
      <c r="Q1192" s="160"/>
      <c r="R1192" s="160"/>
      <c r="S1192" s="160"/>
      <c r="T1192" s="160"/>
      <c r="U1192" s="160"/>
      <c r="V1192" s="160"/>
      <c r="W1192" s="160"/>
      <c r="X1192" s="150"/>
      <c r="Y1192" s="150"/>
      <c r="Z1192" s="150"/>
      <c r="AA1192" s="150"/>
      <c r="AB1192" s="150"/>
      <c r="AC1192" s="150"/>
      <c r="AD1192" s="150"/>
      <c r="AE1192" s="150"/>
      <c r="AF1192" s="150"/>
      <c r="AG1192" s="150" t="s">
        <v>264</v>
      </c>
      <c r="AH1192" s="150">
        <v>0</v>
      </c>
      <c r="AI1192" s="150"/>
      <c r="AJ1192" s="150"/>
      <c r="AK1192" s="150"/>
      <c r="AL1192" s="150"/>
      <c r="AM1192" s="150"/>
      <c r="AN1192" s="150"/>
      <c r="AO1192" s="150"/>
      <c r="AP1192" s="150"/>
      <c r="AQ1192" s="150"/>
      <c r="AR1192" s="150"/>
      <c r="AS1192" s="150"/>
      <c r="AT1192" s="150"/>
      <c r="AU1192" s="150"/>
      <c r="AV1192" s="150"/>
      <c r="AW1192" s="150"/>
      <c r="AX1192" s="150"/>
      <c r="AY1192" s="150"/>
      <c r="AZ1192" s="150"/>
      <c r="BA1192" s="150"/>
      <c r="BB1192" s="150"/>
      <c r="BC1192" s="150"/>
      <c r="BD1192" s="150"/>
      <c r="BE1192" s="150"/>
      <c r="BF1192" s="150"/>
      <c r="BG1192" s="150"/>
      <c r="BH1192" s="150"/>
    </row>
    <row r="1193" spans="1:60" ht="22.5" outlineLevel="1" x14ac:dyDescent="0.2">
      <c r="A1193" s="169">
        <v>426</v>
      </c>
      <c r="B1193" s="170" t="s">
        <v>1667</v>
      </c>
      <c r="C1193" s="186" t="s">
        <v>1668</v>
      </c>
      <c r="D1193" s="171" t="s">
        <v>298</v>
      </c>
      <c r="E1193" s="172">
        <v>2</v>
      </c>
      <c r="F1193" s="173"/>
      <c r="G1193" s="174">
        <f>ROUND(E1193*F1193,2)</f>
        <v>0</v>
      </c>
      <c r="H1193" s="173"/>
      <c r="I1193" s="174">
        <f>ROUND(E1193*H1193,2)</f>
        <v>0</v>
      </c>
      <c r="J1193" s="173"/>
      <c r="K1193" s="174">
        <f>ROUND(E1193*J1193,2)</f>
        <v>0</v>
      </c>
      <c r="L1193" s="174">
        <v>21</v>
      </c>
      <c r="M1193" s="174">
        <f>G1193*(1+L1193/100)</f>
        <v>0</v>
      </c>
      <c r="N1193" s="174">
        <v>0</v>
      </c>
      <c r="O1193" s="174">
        <f>ROUND(E1193*N1193,2)</f>
        <v>0</v>
      </c>
      <c r="P1193" s="174">
        <v>0</v>
      </c>
      <c r="Q1193" s="174">
        <f>ROUND(E1193*P1193,2)</f>
        <v>0</v>
      </c>
      <c r="R1193" s="174"/>
      <c r="S1193" s="174" t="s">
        <v>240</v>
      </c>
      <c r="T1193" s="175" t="s">
        <v>218</v>
      </c>
      <c r="U1193" s="160">
        <v>0</v>
      </c>
      <c r="V1193" s="160">
        <f>ROUND(E1193*U1193,2)</f>
        <v>0</v>
      </c>
      <c r="W1193" s="160"/>
      <c r="X1193" s="150"/>
      <c r="Y1193" s="150"/>
      <c r="Z1193" s="150"/>
      <c r="AA1193" s="150"/>
      <c r="AB1193" s="150"/>
      <c r="AC1193" s="150"/>
      <c r="AD1193" s="150"/>
      <c r="AE1193" s="150"/>
      <c r="AF1193" s="150"/>
      <c r="AG1193" s="150" t="s">
        <v>279</v>
      </c>
      <c r="AH1193" s="150"/>
      <c r="AI1193" s="150"/>
      <c r="AJ1193" s="150"/>
      <c r="AK1193" s="150"/>
      <c r="AL1193" s="150"/>
      <c r="AM1193" s="150"/>
      <c r="AN1193" s="150"/>
      <c r="AO1193" s="150"/>
      <c r="AP1193" s="150"/>
      <c r="AQ1193" s="150"/>
      <c r="AR1193" s="150"/>
      <c r="AS1193" s="150"/>
      <c r="AT1193" s="150"/>
      <c r="AU1193" s="150"/>
      <c r="AV1193" s="150"/>
      <c r="AW1193" s="150"/>
      <c r="AX1193" s="150"/>
      <c r="AY1193" s="150"/>
      <c r="AZ1193" s="150"/>
      <c r="BA1193" s="150"/>
      <c r="BB1193" s="150"/>
      <c r="BC1193" s="150"/>
      <c r="BD1193" s="150"/>
      <c r="BE1193" s="150"/>
      <c r="BF1193" s="150"/>
      <c r="BG1193" s="150"/>
      <c r="BH1193" s="150"/>
    </row>
    <row r="1194" spans="1:60" outlineLevel="1" x14ac:dyDescent="0.2">
      <c r="A1194" s="157"/>
      <c r="B1194" s="158"/>
      <c r="C1194" s="201" t="s">
        <v>1669</v>
      </c>
      <c r="D1194" s="190"/>
      <c r="E1194" s="191">
        <v>2</v>
      </c>
      <c r="F1194" s="160"/>
      <c r="G1194" s="160"/>
      <c r="H1194" s="160"/>
      <c r="I1194" s="160"/>
      <c r="J1194" s="160"/>
      <c r="K1194" s="160"/>
      <c r="L1194" s="160"/>
      <c r="M1194" s="160"/>
      <c r="N1194" s="160"/>
      <c r="O1194" s="160"/>
      <c r="P1194" s="160"/>
      <c r="Q1194" s="160"/>
      <c r="R1194" s="160"/>
      <c r="S1194" s="160"/>
      <c r="T1194" s="160"/>
      <c r="U1194" s="160"/>
      <c r="V1194" s="160"/>
      <c r="W1194" s="160"/>
      <c r="X1194" s="150"/>
      <c r="Y1194" s="150"/>
      <c r="Z1194" s="150"/>
      <c r="AA1194" s="150"/>
      <c r="AB1194" s="150"/>
      <c r="AC1194" s="150"/>
      <c r="AD1194" s="150"/>
      <c r="AE1194" s="150"/>
      <c r="AF1194" s="150"/>
      <c r="AG1194" s="150" t="s">
        <v>264</v>
      </c>
      <c r="AH1194" s="150">
        <v>0</v>
      </c>
      <c r="AI1194" s="150"/>
      <c r="AJ1194" s="150"/>
      <c r="AK1194" s="150"/>
      <c r="AL1194" s="150"/>
      <c r="AM1194" s="150"/>
      <c r="AN1194" s="150"/>
      <c r="AO1194" s="150"/>
      <c r="AP1194" s="150"/>
      <c r="AQ1194" s="150"/>
      <c r="AR1194" s="150"/>
      <c r="AS1194" s="150"/>
      <c r="AT1194" s="150"/>
      <c r="AU1194" s="150"/>
      <c r="AV1194" s="150"/>
      <c r="AW1194" s="150"/>
      <c r="AX1194" s="150"/>
      <c r="AY1194" s="150"/>
      <c r="AZ1194" s="150"/>
      <c r="BA1194" s="150"/>
      <c r="BB1194" s="150"/>
      <c r="BC1194" s="150"/>
      <c r="BD1194" s="150"/>
      <c r="BE1194" s="150"/>
      <c r="BF1194" s="150"/>
      <c r="BG1194" s="150"/>
      <c r="BH1194" s="150"/>
    </row>
    <row r="1195" spans="1:60" ht="22.5" outlineLevel="1" x14ac:dyDescent="0.2">
      <c r="A1195" s="169">
        <v>427</v>
      </c>
      <c r="B1195" s="170" t="s">
        <v>1670</v>
      </c>
      <c r="C1195" s="186" t="s">
        <v>1671</v>
      </c>
      <c r="D1195" s="171" t="s">
        <v>298</v>
      </c>
      <c r="E1195" s="172">
        <v>2</v>
      </c>
      <c r="F1195" s="173"/>
      <c r="G1195" s="174">
        <f>ROUND(E1195*F1195,2)</f>
        <v>0</v>
      </c>
      <c r="H1195" s="173"/>
      <c r="I1195" s="174">
        <f>ROUND(E1195*H1195,2)</f>
        <v>0</v>
      </c>
      <c r="J1195" s="173"/>
      <c r="K1195" s="174">
        <f>ROUND(E1195*J1195,2)</f>
        <v>0</v>
      </c>
      <c r="L1195" s="174">
        <v>21</v>
      </c>
      <c r="M1195" s="174">
        <f>G1195*(1+L1195/100)</f>
        <v>0</v>
      </c>
      <c r="N1195" s="174">
        <v>0</v>
      </c>
      <c r="O1195" s="174">
        <f>ROUND(E1195*N1195,2)</f>
        <v>0</v>
      </c>
      <c r="P1195" s="174">
        <v>0</v>
      </c>
      <c r="Q1195" s="174">
        <f>ROUND(E1195*P1195,2)</f>
        <v>0</v>
      </c>
      <c r="R1195" s="174"/>
      <c r="S1195" s="174" t="s">
        <v>240</v>
      </c>
      <c r="T1195" s="175" t="s">
        <v>218</v>
      </c>
      <c r="U1195" s="160">
        <v>0</v>
      </c>
      <c r="V1195" s="160">
        <f>ROUND(E1195*U1195,2)</f>
        <v>0</v>
      </c>
      <c r="W1195" s="160"/>
      <c r="X1195" s="150"/>
      <c r="Y1195" s="150"/>
      <c r="Z1195" s="150"/>
      <c r="AA1195" s="150"/>
      <c r="AB1195" s="150"/>
      <c r="AC1195" s="150"/>
      <c r="AD1195" s="150"/>
      <c r="AE1195" s="150"/>
      <c r="AF1195" s="150"/>
      <c r="AG1195" s="150" t="s">
        <v>279</v>
      </c>
      <c r="AH1195" s="150"/>
      <c r="AI1195" s="150"/>
      <c r="AJ1195" s="150"/>
      <c r="AK1195" s="150"/>
      <c r="AL1195" s="150"/>
      <c r="AM1195" s="150"/>
      <c r="AN1195" s="150"/>
      <c r="AO1195" s="150"/>
      <c r="AP1195" s="150"/>
      <c r="AQ1195" s="150"/>
      <c r="AR1195" s="150"/>
      <c r="AS1195" s="150"/>
      <c r="AT1195" s="150"/>
      <c r="AU1195" s="150"/>
      <c r="AV1195" s="150"/>
      <c r="AW1195" s="150"/>
      <c r="AX1195" s="150"/>
      <c r="AY1195" s="150"/>
      <c r="AZ1195" s="150"/>
      <c r="BA1195" s="150"/>
      <c r="BB1195" s="150"/>
      <c r="BC1195" s="150"/>
      <c r="BD1195" s="150"/>
      <c r="BE1195" s="150"/>
      <c r="BF1195" s="150"/>
      <c r="BG1195" s="150"/>
      <c r="BH1195" s="150"/>
    </row>
    <row r="1196" spans="1:60" outlineLevel="1" x14ac:dyDescent="0.2">
      <c r="A1196" s="157"/>
      <c r="B1196" s="158"/>
      <c r="C1196" s="201" t="s">
        <v>1672</v>
      </c>
      <c r="D1196" s="190"/>
      <c r="E1196" s="191">
        <v>2</v>
      </c>
      <c r="F1196" s="160"/>
      <c r="G1196" s="160"/>
      <c r="H1196" s="160"/>
      <c r="I1196" s="160"/>
      <c r="J1196" s="160"/>
      <c r="K1196" s="160"/>
      <c r="L1196" s="160"/>
      <c r="M1196" s="160"/>
      <c r="N1196" s="160"/>
      <c r="O1196" s="160"/>
      <c r="P1196" s="160"/>
      <c r="Q1196" s="160"/>
      <c r="R1196" s="160"/>
      <c r="S1196" s="160"/>
      <c r="T1196" s="160"/>
      <c r="U1196" s="160"/>
      <c r="V1196" s="160"/>
      <c r="W1196" s="160"/>
      <c r="X1196" s="150"/>
      <c r="Y1196" s="150"/>
      <c r="Z1196" s="150"/>
      <c r="AA1196" s="150"/>
      <c r="AB1196" s="150"/>
      <c r="AC1196" s="150"/>
      <c r="AD1196" s="150"/>
      <c r="AE1196" s="150"/>
      <c r="AF1196" s="150"/>
      <c r="AG1196" s="150" t="s">
        <v>264</v>
      </c>
      <c r="AH1196" s="150">
        <v>0</v>
      </c>
      <c r="AI1196" s="150"/>
      <c r="AJ1196" s="150"/>
      <c r="AK1196" s="150"/>
      <c r="AL1196" s="150"/>
      <c r="AM1196" s="150"/>
      <c r="AN1196" s="150"/>
      <c r="AO1196" s="150"/>
      <c r="AP1196" s="150"/>
      <c r="AQ1196" s="150"/>
      <c r="AR1196" s="150"/>
      <c r="AS1196" s="150"/>
      <c r="AT1196" s="150"/>
      <c r="AU1196" s="150"/>
      <c r="AV1196" s="150"/>
      <c r="AW1196" s="150"/>
      <c r="AX1196" s="150"/>
      <c r="AY1196" s="150"/>
      <c r="AZ1196" s="150"/>
      <c r="BA1196" s="150"/>
      <c r="BB1196" s="150"/>
      <c r="BC1196" s="150"/>
      <c r="BD1196" s="150"/>
      <c r="BE1196" s="150"/>
      <c r="BF1196" s="150"/>
      <c r="BG1196" s="150"/>
      <c r="BH1196" s="150"/>
    </row>
    <row r="1197" spans="1:60" ht="22.5" outlineLevel="1" x14ac:dyDescent="0.2">
      <c r="A1197" s="169">
        <v>428</v>
      </c>
      <c r="B1197" s="170" t="s">
        <v>1673</v>
      </c>
      <c r="C1197" s="186" t="s">
        <v>1674</v>
      </c>
      <c r="D1197" s="171" t="s">
        <v>298</v>
      </c>
      <c r="E1197" s="172">
        <v>6</v>
      </c>
      <c r="F1197" s="173"/>
      <c r="G1197" s="174">
        <f>ROUND(E1197*F1197,2)</f>
        <v>0</v>
      </c>
      <c r="H1197" s="173"/>
      <c r="I1197" s="174">
        <f>ROUND(E1197*H1197,2)</f>
        <v>0</v>
      </c>
      <c r="J1197" s="173"/>
      <c r="K1197" s="174">
        <f>ROUND(E1197*J1197,2)</f>
        <v>0</v>
      </c>
      <c r="L1197" s="174">
        <v>21</v>
      </c>
      <c r="M1197" s="174">
        <f>G1197*(1+L1197/100)</f>
        <v>0</v>
      </c>
      <c r="N1197" s="174">
        <v>0</v>
      </c>
      <c r="O1197" s="174">
        <f>ROUND(E1197*N1197,2)</f>
        <v>0</v>
      </c>
      <c r="P1197" s="174">
        <v>0</v>
      </c>
      <c r="Q1197" s="174">
        <f>ROUND(E1197*P1197,2)</f>
        <v>0</v>
      </c>
      <c r="R1197" s="174"/>
      <c r="S1197" s="174" t="s">
        <v>240</v>
      </c>
      <c r="T1197" s="175" t="s">
        <v>218</v>
      </c>
      <c r="U1197" s="160">
        <v>0</v>
      </c>
      <c r="V1197" s="160">
        <f>ROUND(E1197*U1197,2)</f>
        <v>0</v>
      </c>
      <c r="W1197" s="160"/>
      <c r="X1197" s="150"/>
      <c r="Y1197" s="150"/>
      <c r="Z1197" s="150"/>
      <c r="AA1197" s="150"/>
      <c r="AB1197" s="150"/>
      <c r="AC1197" s="150"/>
      <c r="AD1197" s="150"/>
      <c r="AE1197" s="150"/>
      <c r="AF1197" s="150"/>
      <c r="AG1197" s="150" t="s">
        <v>279</v>
      </c>
      <c r="AH1197" s="150"/>
      <c r="AI1197" s="150"/>
      <c r="AJ1197" s="150"/>
      <c r="AK1197" s="150"/>
      <c r="AL1197" s="150"/>
      <c r="AM1197" s="150"/>
      <c r="AN1197" s="150"/>
      <c r="AO1197" s="150"/>
      <c r="AP1197" s="150"/>
      <c r="AQ1197" s="150"/>
      <c r="AR1197" s="150"/>
      <c r="AS1197" s="150"/>
      <c r="AT1197" s="150"/>
      <c r="AU1197" s="150"/>
      <c r="AV1197" s="150"/>
      <c r="AW1197" s="150"/>
      <c r="AX1197" s="150"/>
      <c r="AY1197" s="150"/>
      <c r="AZ1197" s="150"/>
      <c r="BA1197" s="150"/>
      <c r="BB1197" s="150"/>
      <c r="BC1197" s="150"/>
      <c r="BD1197" s="150"/>
      <c r="BE1197" s="150"/>
      <c r="BF1197" s="150"/>
      <c r="BG1197" s="150"/>
      <c r="BH1197" s="150"/>
    </row>
    <row r="1198" spans="1:60" outlineLevel="1" x14ac:dyDescent="0.2">
      <c r="A1198" s="157"/>
      <c r="B1198" s="158"/>
      <c r="C1198" s="201" t="s">
        <v>1675</v>
      </c>
      <c r="D1198" s="190"/>
      <c r="E1198" s="191">
        <v>6</v>
      </c>
      <c r="F1198" s="160"/>
      <c r="G1198" s="160"/>
      <c r="H1198" s="160"/>
      <c r="I1198" s="160"/>
      <c r="J1198" s="160"/>
      <c r="K1198" s="160"/>
      <c r="L1198" s="160"/>
      <c r="M1198" s="160"/>
      <c r="N1198" s="160"/>
      <c r="O1198" s="160"/>
      <c r="P1198" s="160"/>
      <c r="Q1198" s="160"/>
      <c r="R1198" s="160"/>
      <c r="S1198" s="160"/>
      <c r="T1198" s="160"/>
      <c r="U1198" s="160"/>
      <c r="V1198" s="160"/>
      <c r="W1198" s="160"/>
      <c r="X1198" s="150"/>
      <c r="Y1198" s="150"/>
      <c r="Z1198" s="150"/>
      <c r="AA1198" s="150"/>
      <c r="AB1198" s="150"/>
      <c r="AC1198" s="150"/>
      <c r="AD1198" s="150"/>
      <c r="AE1198" s="150"/>
      <c r="AF1198" s="150"/>
      <c r="AG1198" s="150" t="s">
        <v>264</v>
      </c>
      <c r="AH1198" s="150">
        <v>0</v>
      </c>
      <c r="AI1198" s="150"/>
      <c r="AJ1198" s="150"/>
      <c r="AK1198" s="150"/>
      <c r="AL1198" s="150"/>
      <c r="AM1198" s="150"/>
      <c r="AN1198" s="150"/>
      <c r="AO1198" s="150"/>
      <c r="AP1198" s="150"/>
      <c r="AQ1198" s="150"/>
      <c r="AR1198" s="150"/>
      <c r="AS1198" s="150"/>
      <c r="AT1198" s="150"/>
      <c r="AU1198" s="150"/>
      <c r="AV1198" s="150"/>
      <c r="AW1198" s="150"/>
      <c r="AX1198" s="150"/>
      <c r="AY1198" s="150"/>
      <c r="AZ1198" s="150"/>
      <c r="BA1198" s="150"/>
      <c r="BB1198" s="150"/>
      <c r="BC1198" s="150"/>
      <c r="BD1198" s="150"/>
      <c r="BE1198" s="150"/>
      <c r="BF1198" s="150"/>
      <c r="BG1198" s="150"/>
      <c r="BH1198" s="150"/>
    </row>
    <row r="1199" spans="1:60" ht="22.5" outlineLevel="1" x14ac:dyDescent="0.2">
      <c r="A1199" s="169">
        <v>429</v>
      </c>
      <c r="B1199" s="170" t="s">
        <v>1676</v>
      </c>
      <c r="C1199" s="186" t="s">
        <v>1677</v>
      </c>
      <c r="D1199" s="171" t="s">
        <v>298</v>
      </c>
      <c r="E1199" s="172">
        <v>4</v>
      </c>
      <c r="F1199" s="173"/>
      <c r="G1199" s="174">
        <f>ROUND(E1199*F1199,2)</f>
        <v>0</v>
      </c>
      <c r="H1199" s="173"/>
      <c r="I1199" s="174">
        <f>ROUND(E1199*H1199,2)</f>
        <v>0</v>
      </c>
      <c r="J1199" s="173"/>
      <c r="K1199" s="174">
        <f>ROUND(E1199*J1199,2)</f>
        <v>0</v>
      </c>
      <c r="L1199" s="174">
        <v>21</v>
      </c>
      <c r="M1199" s="174">
        <f>G1199*(1+L1199/100)</f>
        <v>0</v>
      </c>
      <c r="N1199" s="174">
        <v>0</v>
      </c>
      <c r="O1199" s="174">
        <f>ROUND(E1199*N1199,2)</f>
        <v>0</v>
      </c>
      <c r="P1199" s="174">
        <v>0</v>
      </c>
      <c r="Q1199" s="174">
        <f>ROUND(E1199*P1199,2)</f>
        <v>0</v>
      </c>
      <c r="R1199" s="174"/>
      <c r="S1199" s="174" t="s">
        <v>240</v>
      </c>
      <c r="T1199" s="175" t="s">
        <v>218</v>
      </c>
      <c r="U1199" s="160">
        <v>0</v>
      </c>
      <c r="V1199" s="160">
        <f>ROUND(E1199*U1199,2)</f>
        <v>0</v>
      </c>
      <c r="W1199" s="160"/>
      <c r="X1199" s="150"/>
      <c r="Y1199" s="150"/>
      <c r="Z1199" s="150"/>
      <c r="AA1199" s="150"/>
      <c r="AB1199" s="150"/>
      <c r="AC1199" s="150"/>
      <c r="AD1199" s="150"/>
      <c r="AE1199" s="150"/>
      <c r="AF1199" s="150"/>
      <c r="AG1199" s="150" t="s">
        <v>279</v>
      </c>
      <c r="AH1199" s="150"/>
      <c r="AI1199" s="150"/>
      <c r="AJ1199" s="150"/>
      <c r="AK1199" s="150"/>
      <c r="AL1199" s="150"/>
      <c r="AM1199" s="150"/>
      <c r="AN1199" s="150"/>
      <c r="AO1199" s="150"/>
      <c r="AP1199" s="150"/>
      <c r="AQ1199" s="150"/>
      <c r="AR1199" s="150"/>
      <c r="AS1199" s="150"/>
      <c r="AT1199" s="150"/>
      <c r="AU1199" s="150"/>
      <c r="AV1199" s="150"/>
      <c r="AW1199" s="150"/>
      <c r="AX1199" s="150"/>
      <c r="AY1199" s="150"/>
      <c r="AZ1199" s="150"/>
      <c r="BA1199" s="150"/>
      <c r="BB1199" s="150"/>
      <c r="BC1199" s="150"/>
      <c r="BD1199" s="150"/>
      <c r="BE1199" s="150"/>
      <c r="BF1199" s="150"/>
      <c r="BG1199" s="150"/>
      <c r="BH1199" s="150"/>
    </row>
    <row r="1200" spans="1:60" outlineLevel="1" x14ac:dyDescent="0.2">
      <c r="A1200" s="157"/>
      <c r="B1200" s="158"/>
      <c r="C1200" s="201" t="s">
        <v>1678</v>
      </c>
      <c r="D1200" s="190"/>
      <c r="E1200" s="191">
        <v>4</v>
      </c>
      <c r="F1200" s="160"/>
      <c r="G1200" s="160"/>
      <c r="H1200" s="160"/>
      <c r="I1200" s="160"/>
      <c r="J1200" s="160"/>
      <c r="K1200" s="160"/>
      <c r="L1200" s="160"/>
      <c r="M1200" s="160"/>
      <c r="N1200" s="160"/>
      <c r="O1200" s="160"/>
      <c r="P1200" s="160"/>
      <c r="Q1200" s="160"/>
      <c r="R1200" s="160"/>
      <c r="S1200" s="160"/>
      <c r="T1200" s="160"/>
      <c r="U1200" s="160"/>
      <c r="V1200" s="160"/>
      <c r="W1200" s="160"/>
      <c r="X1200" s="150"/>
      <c r="Y1200" s="150"/>
      <c r="Z1200" s="150"/>
      <c r="AA1200" s="150"/>
      <c r="AB1200" s="150"/>
      <c r="AC1200" s="150"/>
      <c r="AD1200" s="150"/>
      <c r="AE1200" s="150"/>
      <c r="AF1200" s="150"/>
      <c r="AG1200" s="150" t="s">
        <v>264</v>
      </c>
      <c r="AH1200" s="150">
        <v>0</v>
      </c>
      <c r="AI1200" s="150"/>
      <c r="AJ1200" s="150"/>
      <c r="AK1200" s="150"/>
      <c r="AL1200" s="150"/>
      <c r="AM1200" s="150"/>
      <c r="AN1200" s="150"/>
      <c r="AO1200" s="150"/>
      <c r="AP1200" s="150"/>
      <c r="AQ1200" s="150"/>
      <c r="AR1200" s="150"/>
      <c r="AS1200" s="150"/>
      <c r="AT1200" s="150"/>
      <c r="AU1200" s="150"/>
      <c r="AV1200" s="150"/>
      <c r="AW1200" s="150"/>
      <c r="AX1200" s="150"/>
      <c r="AY1200" s="150"/>
      <c r="AZ1200" s="150"/>
      <c r="BA1200" s="150"/>
      <c r="BB1200" s="150"/>
      <c r="BC1200" s="150"/>
      <c r="BD1200" s="150"/>
      <c r="BE1200" s="150"/>
      <c r="BF1200" s="150"/>
      <c r="BG1200" s="150"/>
      <c r="BH1200" s="150"/>
    </row>
    <row r="1201" spans="1:60" ht="22.5" outlineLevel="1" x14ac:dyDescent="0.2">
      <c r="A1201" s="169">
        <v>430</v>
      </c>
      <c r="B1201" s="170" t="s">
        <v>1679</v>
      </c>
      <c r="C1201" s="186" t="s">
        <v>1680</v>
      </c>
      <c r="D1201" s="171" t="s">
        <v>298</v>
      </c>
      <c r="E1201" s="172">
        <v>1</v>
      </c>
      <c r="F1201" s="173"/>
      <c r="G1201" s="174">
        <f>ROUND(E1201*F1201,2)</f>
        <v>0</v>
      </c>
      <c r="H1201" s="173"/>
      <c r="I1201" s="174">
        <f>ROUND(E1201*H1201,2)</f>
        <v>0</v>
      </c>
      <c r="J1201" s="173"/>
      <c r="K1201" s="174">
        <f>ROUND(E1201*J1201,2)</f>
        <v>0</v>
      </c>
      <c r="L1201" s="174">
        <v>21</v>
      </c>
      <c r="M1201" s="174">
        <f>G1201*(1+L1201/100)</f>
        <v>0</v>
      </c>
      <c r="N1201" s="174">
        <v>0</v>
      </c>
      <c r="O1201" s="174">
        <f>ROUND(E1201*N1201,2)</f>
        <v>0</v>
      </c>
      <c r="P1201" s="174">
        <v>0</v>
      </c>
      <c r="Q1201" s="174">
        <f>ROUND(E1201*P1201,2)</f>
        <v>0</v>
      </c>
      <c r="R1201" s="174"/>
      <c r="S1201" s="174" t="s">
        <v>240</v>
      </c>
      <c r="T1201" s="175" t="s">
        <v>218</v>
      </c>
      <c r="U1201" s="160">
        <v>0</v>
      </c>
      <c r="V1201" s="160">
        <f>ROUND(E1201*U1201,2)</f>
        <v>0</v>
      </c>
      <c r="W1201" s="160"/>
      <c r="X1201" s="150"/>
      <c r="Y1201" s="150"/>
      <c r="Z1201" s="150"/>
      <c r="AA1201" s="150"/>
      <c r="AB1201" s="150"/>
      <c r="AC1201" s="150"/>
      <c r="AD1201" s="150"/>
      <c r="AE1201" s="150"/>
      <c r="AF1201" s="150"/>
      <c r="AG1201" s="150" t="s">
        <v>279</v>
      </c>
      <c r="AH1201" s="150"/>
      <c r="AI1201" s="150"/>
      <c r="AJ1201" s="150"/>
      <c r="AK1201" s="150"/>
      <c r="AL1201" s="150"/>
      <c r="AM1201" s="150"/>
      <c r="AN1201" s="150"/>
      <c r="AO1201" s="150"/>
      <c r="AP1201" s="150"/>
      <c r="AQ1201" s="150"/>
      <c r="AR1201" s="150"/>
      <c r="AS1201" s="150"/>
      <c r="AT1201" s="150"/>
      <c r="AU1201" s="150"/>
      <c r="AV1201" s="150"/>
      <c r="AW1201" s="150"/>
      <c r="AX1201" s="150"/>
      <c r="AY1201" s="150"/>
      <c r="AZ1201" s="150"/>
      <c r="BA1201" s="150"/>
      <c r="BB1201" s="150"/>
      <c r="BC1201" s="150"/>
      <c r="BD1201" s="150"/>
      <c r="BE1201" s="150"/>
      <c r="BF1201" s="150"/>
      <c r="BG1201" s="150"/>
      <c r="BH1201" s="150"/>
    </row>
    <row r="1202" spans="1:60" outlineLevel="1" x14ac:dyDescent="0.2">
      <c r="A1202" s="157"/>
      <c r="B1202" s="158"/>
      <c r="C1202" s="201" t="s">
        <v>1681</v>
      </c>
      <c r="D1202" s="190"/>
      <c r="E1202" s="191">
        <v>1</v>
      </c>
      <c r="F1202" s="160"/>
      <c r="G1202" s="160"/>
      <c r="H1202" s="160"/>
      <c r="I1202" s="160"/>
      <c r="J1202" s="160"/>
      <c r="K1202" s="160"/>
      <c r="L1202" s="160"/>
      <c r="M1202" s="160"/>
      <c r="N1202" s="160"/>
      <c r="O1202" s="160"/>
      <c r="P1202" s="160"/>
      <c r="Q1202" s="160"/>
      <c r="R1202" s="160"/>
      <c r="S1202" s="160"/>
      <c r="T1202" s="160"/>
      <c r="U1202" s="160"/>
      <c r="V1202" s="160"/>
      <c r="W1202" s="160"/>
      <c r="X1202" s="150"/>
      <c r="Y1202" s="150"/>
      <c r="Z1202" s="150"/>
      <c r="AA1202" s="150"/>
      <c r="AB1202" s="150"/>
      <c r="AC1202" s="150"/>
      <c r="AD1202" s="150"/>
      <c r="AE1202" s="150"/>
      <c r="AF1202" s="150"/>
      <c r="AG1202" s="150" t="s">
        <v>264</v>
      </c>
      <c r="AH1202" s="150">
        <v>0</v>
      </c>
      <c r="AI1202" s="150"/>
      <c r="AJ1202" s="150"/>
      <c r="AK1202" s="150"/>
      <c r="AL1202" s="150"/>
      <c r="AM1202" s="150"/>
      <c r="AN1202" s="150"/>
      <c r="AO1202" s="150"/>
      <c r="AP1202" s="150"/>
      <c r="AQ1202" s="150"/>
      <c r="AR1202" s="150"/>
      <c r="AS1202" s="150"/>
      <c r="AT1202" s="150"/>
      <c r="AU1202" s="150"/>
      <c r="AV1202" s="150"/>
      <c r="AW1202" s="150"/>
      <c r="AX1202" s="150"/>
      <c r="AY1202" s="150"/>
      <c r="AZ1202" s="150"/>
      <c r="BA1202" s="150"/>
      <c r="BB1202" s="150"/>
      <c r="BC1202" s="150"/>
      <c r="BD1202" s="150"/>
      <c r="BE1202" s="150"/>
      <c r="BF1202" s="150"/>
      <c r="BG1202" s="150"/>
      <c r="BH1202" s="150"/>
    </row>
    <row r="1203" spans="1:60" ht="22.5" outlineLevel="1" x14ac:dyDescent="0.2">
      <c r="A1203" s="169">
        <v>431</v>
      </c>
      <c r="B1203" s="170" t="s">
        <v>1682</v>
      </c>
      <c r="C1203" s="186" t="s">
        <v>1668</v>
      </c>
      <c r="D1203" s="171" t="s">
        <v>298</v>
      </c>
      <c r="E1203" s="172">
        <v>1</v>
      </c>
      <c r="F1203" s="173"/>
      <c r="G1203" s="174">
        <f>ROUND(E1203*F1203,2)</f>
        <v>0</v>
      </c>
      <c r="H1203" s="173"/>
      <c r="I1203" s="174">
        <f>ROUND(E1203*H1203,2)</f>
        <v>0</v>
      </c>
      <c r="J1203" s="173"/>
      <c r="K1203" s="174">
        <f>ROUND(E1203*J1203,2)</f>
        <v>0</v>
      </c>
      <c r="L1203" s="174">
        <v>21</v>
      </c>
      <c r="M1203" s="174">
        <f>G1203*(1+L1203/100)</f>
        <v>0</v>
      </c>
      <c r="N1203" s="174">
        <v>0</v>
      </c>
      <c r="O1203" s="174">
        <f>ROUND(E1203*N1203,2)</f>
        <v>0</v>
      </c>
      <c r="P1203" s="174">
        <v>0</v>
      </c>
      <c r="Q1203" s="174">
        <f>ROUND(E1203*P1203,2)</f>
        <v>0</v>
      </c>
      <c r="R1203" s="174"/>
      <c r="S1203" s="174" t="s">
        <v>240</v>
      </c>
      <c r="T1203" s="175" t="s">
        <v>218</v>
      </c>
      <c r="U1203" s="160">
        <v>0</v>
      </c>
      <c r="V1203" s="160">
        <f>ROUND(E1203*U1203,2)</f>
        <v>0</v>
      </c>
      <c r="W1203" s="160"/>
      <c r="X1203" s="150"/>
      <c r="Y1203" s="150"/>
      <c r="Z1203" s="150"/>
      <c r="AA1203" s="150"/>
      <c r="AB1203" s="150"/>
      <c r="AC1203" s="150"/>
      <c r="AD1203" s="150"/>
      <c r="AE1203" s="150"/>
      <c r="AF1203" s="150"/>
      <c r="AG1203" s="150" t="s">
        <v>279</v>
      </c>
      <c r="AH1203" s="150"/>
      <c r="AI1203" s="150"/>
      <c r="AJ1203" s="150"/>
      <c r="AK1203" s="150"/>
      <c r="AL1203" s="150"/>
      <c r="AM1203" s="150"/>
      <c r="AN1203" s="150"/>
      <c r="AO1203" s="150"/>
      <c r="AP1203" s="150"/>
      <c r="AQ1203" s="150"/>
      <c r="AR1203" s="150"/>
      <c r="AS1203" s="150"/>
      <c r="AT1203" s="150"/>
      <c r="AU1203" s="150"/>
      <c r="AV1203" s="150"/>
      <c r="AW1203" s="150"/>
      <c r="AX1203" s="150"/>
      <c r="AY1203" s="150"/>
      <c r="AZ1203" s="150"/>
      <c r="BA1203" s="150"/>
      <c r="BB1203" s="150"/>
      <c r="BC1203" s="150"/>
      <c r="BD1203" s="150"/>
      <c r="BE1203" s="150"/>
      <c r="BF1203" s="150"/>
      <c r="BG1203" s="150"/>
      <c r="BH1203" s="150"/>
    </row>
    <row r="1204" spans="1:60" outlineLevel="1" x14ac:dyDescent="0.2">
      <c r="A1204" s="157"/>
      <c r="B1204" s="158"/>
      <c r="C1204" s="201" t="s">
        <v>1683</v>
      </c>
      <c r="D1204" s="190"/>
      <c r="E1204" s="191">
        <v>1</v>
      </c>
      <c r="F1204" s="160"/>
      <c r="G1204" s="160"/>
      <c r="H1204" s="160"/>
      <c r="I1204" s="160"/>
      <c r="J1204" s="160"/>
      <c r="K1204" s="160"/>
      <c r="L1204" s="160"/>
      <c r="M1204" s="160"/>
      <c r="N1204" s="160"/>
      <c r="O1204" s="160"/>
      <c r="P1204" s="160"/>
      <c r="Q1204" s="160"/>
      <c r="R1204" s="160"/>
      <c r="S1204" s="160"/>
      <c r="T1204" s="160"/>
      <c r="U1204" s="160"/>
      <c r="V1204" s="160"/>
      <c r="W1204" s="160"/>
      <c r="X1204" s="150"/>
      <c r="Y1204" s="150"/>
      <c r="Z1204" s="150"/>
      <c r="AA1204" s="150"/>
      <c r="AB1204" s="150"/>
      <c r="AC1204" s="150"/>
      <c r="AD1204" s="150"/>
      <c r="AE1204" s="150"/>
      <c r="AF1204" s="150"/>
      <c r="AG1204" s="150" t="s">
        <v>264</v>
      </c>
      <c r="AH1204" s="150">
        <v>0</v>
      </c>
      <c r="AI1204" s="150"/>
      <c r="AJ1204" s="150"/>
      <c r="AK1204" s="150"/>
      <c r="AL1204" s="150"/>
      <c r="AM1204" s="150"/>
      <c r="AN1204" s="150"/>
      <c r="AO1204" s="150"/>
      <c r="AP1204" s="150"/>
      <c r="AQ1204" s="150"/>
      <c r="AR1204" s="150"/>
      <c r="AS1204" s="150"/>
      <c r="AT1204" s="150"/>
      <c r="AU1204" s="150"/>
      <c r="AV1204" s="150"/>
      <c r="AW1204" s="150"/>
      <c r="AX1204" s="150"/>
      <c r="AY1204" s="150"/>
      <c r="AZ1204" s="150"/>
      <c r="BA1204" s="150"/>
      <c r="BB1204" s="150"/>
      <c r="BC1204" s="150"/>
      <c r="BD1204" s="150"/>
      <c r="BE1204" s="150"/>
      <c r="BF1204" s="150"/>
      <c r="BG1204" s="150"/>
      <c r="BH1204" s="150"/>
    </row>
    <row r="1205" spans="1:60" ht="22.5" outlineLevel="1" x14ac:dyDescent="0.2">
      <c r="A1205" s="169">
        <v>432</v>
      </c>
      <c r="B1205" s="170" t="s">
        <v>1684</v>
      </c>
      <c r="C1205" s="186" t="s">
        <v>1685</v>
      </c>
      <c r="D1205" s="171" t="s">
        <v>298</v>
      </c>
      <c r="E1205" s="172">
        <v>33</v>
      </c>
      <c r="F1205" s="173"/>
      <c r="G1205" s="174">
        <f>ROUND(E1205*F1205,2)</f>
        <v>0</v>
      </c>
      <c r="H1205" s="173"/>
      <c r="I1205" s="174">
        <f>ROUND(E1205*H1205,2)</f>
        <v>0</v>
      </c>
      <c r="J1205" s="173"/>
      <c r="K1205" s="174">
        <f>ROUND(E1205*J1205,2)</f>
        <v>0</v>
      </c>
      <c r="L1205" s="174">
        <v>21</v>
      </c>
      <c r="M1205" s="174">
        <f>G1205*(1+L1205/100)</f>
        <v>0</v>
      </c>
      <c r="N1205" s="174">
        <v>0</v>
      </c>
      <c r="O1205" s="174">
        <f>ROUND(E1205*N1205,2)</f>
        <v>0</v>
      </c>
      <c r="P1205" s="174">
        <v>0</v>
      </c>
      <c r="Q1205" s="174">
        <f>ROUND(E1205*P1205,2)</f>
        <v>0</v>
      </c>
      <c r="R1205" s="174"/>
      <c r="S1205" s="174" t="s">
        <v>240</v>
      </c>
      <c r="T1205" s="175" t="s">
        <v>218</v>
      </c>
      <c r="U1205" s="160">
        <v>0</v>
      </c>
      <c r="V1205" s="160">
        <f>ROUND(E1205*U1205,2)</f>
        <v>0</v>
      </c>
      <c r="W1205" s="160"/>
      <c r="X1205" s="150"/>
      <c r="Y1205" s="150"/>
      <c r="Z1205" s="150"/>
      <c r="AA1205" s="150"/>
      <c r="AB1205" s="150"/>
      <c r="AC1205" s="150"/>
      <c r="AD1205" s="150"/>
      <c r="AE1205" s="150"/>
      <c r="AF1205" s="150"/>
      <c r="AG1205" s="150" t="s">
        <v>279</v>
      </c>
      <c r="AH1205" s="150"/>
      <c r="AI1205" s="150"/>
      <c r="AJ1205" s="150"/>
      <c r="AK1205" s="150"/>
      <c r="AL1205" s="150"/>
      <c r="AM1205" s="150"/>
      <c r="AN1205" s="150"/>
      <c r="AO1205" s="150"/>
      <c r="AP1205" s="150"/>
      <c r="AQ1205" s="150"/>
      <c r="AR1205" s="150"/>
      <c r="AS1205" s="150"/>
      <c r="AT1205" s="150"/>
      <c r="AU1205" s="150"/>
      <c r="AV1205" s="150"/>
      <c r="AW1205" s="150"/>
      <c r="AX1205" s="150"/>
      <c r="AY1205" s="150"/>
      <c r="AZ1205" s="150"/>
      <c r="BA1205" s="150"/>
      <c r="BB1205" s="150"/>
      <c r="BC1205" s="150"/>
      <c r="BD1205" s="150"/>
      <c r="BE1205" s="150"/>
      <c r="BF1205" s="150"/>
      <c r="BG1205" s="150"/>
      <c r="BH1205" s="150"/>
    </row>
    <row r="1206" spans="1:60" outlineLevel="1" x14ac:dyDescent="0.2">
      <c r="A1206" s="157"/>
      <c r="B1206" s="158"/>
      <c r="C1206" s="201" t="s">
        <v>1686</v>
      </c>
      <c r="D1206" s="190"/>
      <c r="E1206" s="191">
        <v>33</v>
      </c>
      <c r="F1206" s="160"/>
      <c r="G1206" s="160"/>
      <c r="H1206" s="160"/>
      <c r="I1206" s="160"/>
      <c r="J1206" s="160"/>
      <c r="K1206" s="160"/>
      <c r="L1206" s="160"/>
      <c r="M1206" s="160"/>
      <c r="N1206" s="160"/>
      <c r="O1206" s="160"/>
      <c r="P1206" s="160"/>
      <c r="Q1206" s="160"/>
      <c r="R1206" s="160"/>
      <c r="S1206" s="160"/>
      <c r="T1206" s="160"/>
      <c r="U1206" s="160"/>
      <c r="V1206" s="160"/>
      <c r="W1206" s="160"/>
      <c r="X1206" s="150"/>
      <c r="Y1206" s="150"/>
      <c r="Z1206" s="150"/>
      <c r="AA1206" s="150"/>
      <c r="AB1206" s="150"/>
      <c r="AC1206" s="150"/>
      <c r="AD1206" s="150"/>
      <c r="AE1206" s="150"/>
      <c r="AF1206" s="150"/>
      <c r="AG1206" s="150" t="s">
        <v>264</v>
      </c>
      <c r="AH1206" s="150">
        <v>0</v>
      </c>
      <c r="AI1206" s="150"/>
      <c r="AJ1206" s="150"/>
      <c r="AK1206" s="150"/>
      <c r="AL1206" s="150"/>
      <c r="AM1206" s="150"/>
      <c r="AN1206" s="150"/>
      <c r="AO1206" s="150"/>
      <c r="AP1206" s="150"/>
      <c r="AQ1206" s="150"/>
      <c r="AR1206" s="150"/>
      <c r="AS1206" s="150"/>
      <c r="AT1206" s="150"/>
      <c r="AU1206" s="150"/>
      <c r="AV1206" s="150"/>
      <c r="AW1206" s="150"/>
      <c r="AX1206" s="150"/>
      <c r="AY1206" s="150"/>
      <c r="AZ1206" s="150"/>
      <c r="BA1206" s="150"/>
      <c r="BB1206" s="150"/>
      <c r="BC1206" s="150"/>
      <c r="BD1206" s="150"/>
      <c r="BE1206" s="150"/>
      <c r="BF1206" s="150"/>
      <c r="BG1206" s="150"/>
      <c r="BH1206" s="150"/>
    </row>
    <row r="1207" spans="1:60" ht="33.75" outlineLevel="1" x14ac:dyDescent="0.2">
      <c r="A1207" s="169">
        <v>433</v>
      </c>
      <c r="B1207" s="170" t="s">
        <v>1687</v>
      </c>
      <c r="C1207" s="186" t="s">
        <v>1688</v>
      </c>
      <c r="D1207" s="171" t="s">
        <v>298</v>
      </c>
      <c r="E1207" s="172">
        <v>6</v>
      </c>
      <c r="F1207" s="173"/>
      <c r="G1207" s="174">
        <f>ROUND(E1207*F1207,2)</f>
        <v>0</v>
      </c>
      <c r="H1207" s="173"/>
      <c r="I1207" s="174">
        <f>ROUND(E1207*H1207,2)</f>
        <v>0</v>
      </c>
      <c r="J1207" s="173"/>
      <c r="K1207" s="174">
        <f>ROUND(E1207*J1207,2)</f>
        <v>0</v>
      </c>
      <c r="L1207" s="174">
        <v>21</v>
      </c>
      <c r="M1207" s="174">
        <f>G1207*(1+L1207/100)</f>
        <v>0</v>
      </c>
      <c r="N1207" s="174">
        <v>0</v>
      </c>
      <c r="O1207" s="174">
        <f>ROUND(E1207*N1207,2)</f>
        <v>0</v>
      </c>
      <c r="P1207" s="174">
        <v>0</v>
      </c>
      <c r="Q1207" s="174">
        <f>ROUND(E1207*P1207,2)</f>
        <v>0</v>
      </c>
      <c r="R1207" s="174"/>
      <c r="S1207" s="174" t="s">
        <v>240</v>
      </c>
      <c r="T1207" s="175" t="s">
        <v>218</v>
      </c>
      <c r="U1207" s="160">
        <v>0</v>
      </c>
      <c r="V1207" s="160">
        <f>ROUND(E1207*U1207,2)</f>
        <v>0</v>
      </c>
      <c r="W1207" s="160"/>
      <c r="X1207" s="150"/>
      <c r="Y1207" s="150"/>
      <c r="Z1207" s="150"/>
      <c r="AA1207" s="150"/>
      <c r="AB1207" s="150"/>
      <c r="AC1207" s="150"/>
      <c r="AD1207" s="150"/>
      <c r="AE1207" s="150"/>
      <c r="AF1207" s="150"/>
      <c r="AG1207" s="150" t="s">
        <v>279</v>
      </c>
      <c r="AH1207" s="150"/>
      <c r="AI1207" s="150"/>
      <c r="AJ1207" s="150"/>
      <c r="AK1207" s="150"/>
      <c r="AL1207" s="150"/>
      <c r="AM1207" s="150"/>
      <c r="AN1207" s="150"/>
      <c r="AO1207" s="150"/>
      <c r="AP1207" s="150"/>
      <c r="AQ1207" s="150"/>
      <c r="AR1207" s="150"/>
      <c r="AS1207" s="150"/>
      <c r="AT1207" s="150"/>
      <c r="AU1207" s="150"/>
      <c r="AV1207" s="150"/>
      <c r="AW1207" s="150"/>
      <c r="AX1207" s="150"/>
      <c r="AY1207" s="150"/>
      <c r="AZ1207" s="150"/>
      <c r="BA1207" s="150"/>
      <c r="BB1207" s="150"/>
      <c r="BC1207" s="150"/>
      <c r="BD1207" s="150"/>
      <c r="BE1207" s="150"/>
      <c r="BF1207" s="150"/>
      <c r="BG1207" s="150"/>
      <c r="BH1207" s="150"/>
    </row>
    <row r="1208" spans="1:60" outlineLevel="1" x14ac:dyDescent="0.2">
      <c r="A1208" s="157"/>
      <c r="B1208" s="158"/>
      <c r="C1208" s="201" t="s">
        <v>1689</v>
      </c>
      <c r="D1208" s="190"/>
      <c r="E1208" s="191">
        <v>6</v>
      </c>
      <c r="F1208" s="160"/>
      <c r="G1208" s="160"/>
      <c r="H1208" s="160"/>
      <c r="I1208" s="160"/>
      <c r="J1208" s="160"/>
      <c r="K1208" s="160"/>
      <c r="L1208" s="160"/>
      <c r="M1208" s="160"/>
      <c r="N1208" s="160"/>
      <c r="O1208" s="160"/>
      <c r="P1208" s="160"/>
      <c r="Q1208" s="160"/>
      <c r="R1208" s="160"/>
      <c r="S1208" s="160"/>
      <c r="T1208" s="160"/>
      <c r="U1208" s="160"/>
      <c r="V1208" s="160"/>
      <c r="W1208" s="160"/>
      <c r="X1208" s="150"/>
      <c r="Y1208" s="150"/>
      <c r="Z1208" s="150"/>
      <c r="AA1208" s="150"/>
      <c r="AB1208" s="150"/>
      <c r="AC1208" s="150"/>
      <c r="AD1208" s="150"/>
      <c r="AE1208" s="150"/>
      <c r="AF1208" s="150"/>
      <c r="AG1208" s="150" t="s">
        <v>264</v>
      </c>
      <c r="AH1208" s="150">
        <v>0</v>
      </c>
      <c r="AI1208" s="150"/>
      <c r="AJ1208" s="150"/>
      <c r="AK1208" s="150"/>
      <c r="AL1208" s="150"/>
      <c r="AM1208" s="150"/>
      <c r="AN1208" s="150"/>
      <c r="AO1208" s="150"/>
      <c r="AP1208" s="150"/>
      <c r="AQ1208" s="150"/>
      <c r="AR1208" s="150"/>
      <c r="AS1208" s="150"/>
      <c r="AT1208" s="150"/>
      <c r="AU1208" s="150"/>
      <c r="AV1208" s="150"/>
      <c r="AW1208" s="150"/>
      <c r="AX1208" s="150"/>
      <c r="AY1208" s="150"/>
      <c r="AZ1208" s="150"/>
      <c r="BA1208" s="150"/>
      <c r="BB1208" s="150"/>
      <c r="BC1208" s="150"/>
      <c r="BD1208" s="150"/>
      <c r="BE1208" s="150"/>
      <c r="BF1208" s="150"/>
      <c r="BG1208" s="150"/>
      <c r="BH1208" s="150"/>
    </row>
    <row r="1209" spans="1:60" ht="22.5" outlineLevel="1" x14ac:dyDescent="0.2">
      <c r="A1209" s="169">
        <v>434</v>
      </c>
      <c r="B1209" s="170" t="s">
        <v>1690</v>
      </c>
      <c r="C1209" s="186" t="s">
        <v>1691</v>
      </c>
      <c r="D1209" s="171" t="s">
        <v>298</v>
      </c>
      <c r="E1209" s="172">
        <v>2</v>
      </c>
      <c r="F1209" s="173"/>
      <c r="G1209" s="174">
        <f>ROUND(E1209*F1209,2)</f>
        <v>0</v>
      </c>
      <c r="H1209" s="173"/>
      <c r="I1209" s="174">
        <f>ROUND(E1209*H1209,2)</f>
        <v>0</v>
      </c>
      <c r="J1209" s="173"/>
      <c r="K1209" s="174">
        <f>ROUND(E1209*J1209,2)</f>
        <v>0</v>
      </c>
      <c r="L1209" s="174">
        <v>21</v>
      </c>
      <c r="M1209" s="174">
        <f>G1209*(1+L1209/100)</f>
        <v>0</v>
      </c>
      <c r="N1209" s="174">
        <v>0</v>
      </c>
      <c r="O1209" s="174">
        <f>ROUND(E1209*N1209,2)</f>
        <v>0</v>
      </c>
      <c r="P1209" s="174">
        <v>0</v>
      </c>
      <c r="Q1209" s="174">
        <f>ROUND(E1209*P1209,2)</f>
        <v>0</v>
      </c>
      <c r="R1209" s="174"/>
      <c r="S1209" s="174" t="s">
        <v>240</v>
      </c>
      <c r="T1209" s="175" t="s">
        <v>218</v>
      </c>
      <c r="U1209" s="160">
        <v>0</v>
      </c>
      <c r="V1209" s="160">
        <f>ROUND(E1209*U1209,2)</f>
        <v>0</v>
      </c>
      <c r="W1209" s="160"/>
      <c r="X1209" s="150"/>
      <c r="Y1209" s="150"/>
      <c r="Z1209" s="150"/>
      <c r="AA1209" s="150"/>
      <c r="AB1209" s="150"/>
      <c r="AC1209" s="150"/>
      <c r="AD1209" s="150"/>
      <c r="AE1209" s="150"/>
      <c r="AF1209" s="150"/>
      <c r="AG1209" s="150" t="s">
        <v>279</v>
      </c>
      <c r="AH1209" s="150"/>
      <c r="AI1209" s="150"/>
      <c r="AJ1209" s="150"/>
      <c r="AK1209" s="150"/>
      <c r="AL1209" s="150"/>
      <c r="AM1209" s="150"/>
      <c r="AN1209" s="150"/>
      <c r="AO1209" s="150"/>
      <c r="AP1209" s="150"/>
      <c r="AQ1209" s="150"/>
      <c r="AR1209" s="150"/>
      <c r="AS1209" s="150"/>
      <c r="AT1209" s="150"/>
      <c r="AU1209" s="150"/>
      <c r="AV1209" s="150"/>
      <c r="AW1209" s="150"/>
      <c r="AX1209" s="150"/>
      <c r="AY1209" s="150"/>
      <c r="AZ1209" s="150"/>
      <c r="BA1209" s="150"/>
      <c r="BB1209" s="150"/>
      <c r="BC1209" s="150"/>
      <c r="BD1209" s="150"/>
      <c r="BE1209" s="150"/>
      <c r="BF1209" s="150"/>
      <c r="BG1209" s="150"/>
      <c r="BH1209" s="150"/>
    </row>
    <row r="1210" spans="1:60" outlineLevel="1" x14ac:dyDescent="0.2">
      <c r="A1210" s="157"/>
      <c r="B1210" s="158"/>
      <c r="C1210" s="201" t="s">
        <v>1692</v>
      </c>
      <c r="D1210" s="190"/>
      <c r="E1210" s="191">
        <v>2</v>
      </c>
      <c r="F1210" s="160"/>
      <c r="G1210" s="160"/>
      <c r="H1210" s="160"/>
      <c r="I1210" s="160"/>
      <c r="J1210" s="160"/>
      <c r="K1210" s="160"/>
      <c r="L1210" s="160"/>
      <c r="M1210" s="160"/>
      <c r="N1210" s="160"/>
      <c r="O1210" s="160"/>
      <c r="P1210" s="160"/>
      <c r="Q1210" s="160"/>
      <c r="R1210" s="160"/>
      <c r="S1210" s="160"/>
      <c r="T1210" s="160"/>
      <c r="U1210" s="160"/>
      <c r="V1210" s="160"/>
      <c r="W1210" s="160"/>
      <c r="X1210" s="150"/>
      <c r="Y1210" s="150"/>
      <c r="Z1210" s="150"/>
      <c r="AA1210" s="150"/>
      <c r="AB1210" s="150"/>
      <c r="AC1210" s="150"/>
      <c r="AD1210" s="150"/>
      <c r="AE1210" s="150"/>
      <c r="AF1210" s="150"/>
      <c r="AG1210" s="150" t="s">
        <v>264</v>
      </c>
      <c r="AH1210" s="150">
        <v>0</v>
      </c>
      <c r="AI1210" s="150"/>
      <c r="AJ1210" s="150"/>
      <c r="AK1210" s="150"/>
      <c r="AL1210" s="150"/>
      <c r="AM1210" s="150"/>
      <c r="AN1210" s="150"/>
      <c r="AO1210" s="150"/>
      <c r="AP1210" s="150"/>
      <c r="AQ1210" s="150"/>
      <c r="AR1210" s="150"/>
      <c r="AS1210" s="150"/>
      <c r="AT1210" s="150"/>
      <c r="AU1210" s="150"/>
      <c r="AV1210" s="150"/>
      <c r="AW1210" s="150"/>
      <c r="AX1210" s="150"/>
      <c r="AY1210" s="150"/>
      <c r="AZ1210" s="150"/>
      <c r="BA1210" s="150"/>
      <c r="BB1210" s="150"/>
      <c r="BC1210" s="150"/>
      <c r="BD1210" s="150"/>
      <c r="BE1210" s="150"/>
      <c r="BF1210" s="150"/>
      <c r="BG1210" s="150"/>
      <c r="BH1210" s="150"/>
    </row>
    <row r="1211" spans="1:60" ht="22.5" outlineLevel="1" x14ac:dyDescent="0.2">
      <c r="A1211" s="169">
        <v>435</v>
      </c>
      <c r="B1211" s="170" t="s">
        <v>1693</v>
      </c>
      <c r="C1211" s="186" t="s">
        <v>1694</v>
      </c>
      <c r="D1211" s="171" t="s">
        <v>298</v>
      </c>
      <c r="E1211" s="172">
        <v>3</v>
      </c>
      <c r="F1211" s="173"/>
      <c r="G1211" s="174">
        <f>ROUND(E1211*F1211,2)</f>
        <v>0</v>
      </c>
      <c r="H1211" s="173"/>
      <c r="I1211" s="174">
        <f>ROUND(E1211*H1211,2)</f>
        <v>0</v>
      </c>
      <c r="J1211" s="173"/>
      <c r="K1211" s="174">
        <f>ROUND(E1211*J1211,2)</f>
        <v>0</v>
      </c>
      <c r="L1211" s="174">
        <v>21</v>
      </c>
      <c r="M1211" s="174">
        <f>G1211*(1+L1211/100)</f>
        <v>0</v>
      </c>
      <c r="N1211" s="174">
        <v>0</v>
      </c>
      <c r="O1211" s="174">
        <f>ROUND(E1211*N1211,2)</f>
        <v>0</v>
      </c>
      <c r="P1211" s="174">
        <v>0</v>
      </c>
      <c r="Q1211" s="174">
        <f>ROUND(E1211*P1211,2)</f>
        <v>0</v>
      </c>
      <c r="R1211" s="174"/>
      <c r="S1211" s="174" t="s">
        <v>240</v>
      </c>
      <c r="T1211" s="175" t="s">
        <v>218</v>
      </c>
      <c r="U1211" s="160">
        <v>0</v>
      </c>
      <c r="V1211" s="160">
        <f>ROUND(E1211*U1211,2)</f>
        <v>0</v>
      </c>
      <c r="W1211" s="160"/>
      <c r="X1211" s="150"/>
      <c r="Y1211" s="150"/>
      <c r="Z1211" s="150"/>
      <c r="AA1211" s="150"/>
      <c r="AB1211" s="150"/>
      <c r="AC1211" s="150"/>
      <c r="AD1211" s="150"/>
      <c r="AE1211" s="150"/>
      <c r="AF1211" s="150"/>
      <c r="AG1211" s="150" t="s">
        <v>279</v>
      </c>
      <c r="AH1211" s="150"/>
      <c r="AI1211" s="150"/>
      <c r="AJ1211" s="150"/>
      <c r="AK1211" s="150"/>
      <c r="AL1211" s="150"/>
      <c r="AM1211" s="150"/>
      <c r="AN1211" s="150"/>
      <c r="AO1211" s="150"/>
      <c r="AP1211" s="150"/>
      <c r="AQ1211" s="150"/>
      <c r="AR1211" s="150"/>
      <c r="AS1211" s="150"/>
      <c r="AT1211" s="150"/>
      <c r="AU1211" s="150"/>
      <c r="AV1211" s="150"/>
      <c r="AW1211" s="150"/>
      <c r="AX1211" s="150"/>
      <c r="AY1211" s="150"/>
      <c r="AZ1211" s="150"/>
      <c r="BA1211" s="150"/>
      <c r="BB1211" s="150"/>
      <c r="BC1211" s="150"/>
      <c r="BD1211" s="150"/>
      <c r="BE1211" s="150"/>
      <c r="BF1211" s="150"/>
      <c r="BG1211" s="150"/>
      <c r="BH1211" s="150"/>
    </row>
    <row r="1212" spans="1:60" outlineLevel="1" x14ac:dyDescent="0.2">
      <c r="A1212" s="157"/>
      <c r="B1212" s="158"/>
      <c r="C1212" s="201" t="s">
        <v>1695</v>
      </c>
      <c r="D1212" s="190"/>
      <c r="E1212" s="191">
        <v>3</v>
      </c>
      <c r="F1212" s="160"/>
      <c r="G1212" s="160"/>
      <c r="H1212" s="160"/>
      <c r="I1212" s="160"/>
      <c r="J1212" s="160"/>
      <c r="K1212" s="160"/>
      <c r="L1212" s="160"/>
      <c r="M1212" s="160"/>
      <c r="N1212" s="160"/>
      <c r="O1212" s="160"/>
      <c r="P1212" s="160"/>
      <c r="Q1212" s="160"/>
      <c r="R1212" s="160"/>
      <c r="S1212" s="160"/>
      <c r="T1212" s="160"/>
      <c r="U1212" s="160"/>
      <c r="V1212" s="160"/>
      <c r="W1212" s="160"/>
      <c r="X1212" s="150"/>
      <c r="Y1212" s="150"/>
      <c r="Z1212" s="150"/>
      <c r="AA1212" s="150"/>
      <c r="AB1212" s="150"/>
      <c r="AC1212" s="150"/>
      <c r="AD1212" s="150"/>
      <c r="AE1212" s="150"/>
      <c r="AF1212" s="150"/>
      <c r="AG1212" s="150" t="s">
        <v>264</v>
      </c>
      <c r="AH1212" s="150">
        <v>0</v>
      </c>
      <c r="AI1212" s="150"/>
      <c r="AJ1212" s="150"/>
      <c r="AK1212" s="150"/>
      <c r="AL1212" s="150"/>
      <c r="AM1212" s="150"/>
      <c r="AN1212" s="150"/>
      <c r="AO1212" s="150"/>
      <c r="AP1212" s="150"/>
      <c r="AQ1212" s="150"/>
      <c r="AR1212" s="150"/>
      <c r="AS1212" s="150"/>
      <c r="AT1212" s="150"/>
      <c r="AU1212" s="150"/>
      <c r="AV1212" s="150"/>
      <c r="AW1212" s="150"/>
      <c r="AX1212" s="150"/>
      <c r="AY1212" s="150"/>
      <c r="AZ1212" s="150"/>
      <c r="BA1212" s="150"/>
      <c r="BB1212" s="150"/>
      <c r="BC1212" s="150"/>
      <c r="BD1212" s="150"/>
      <c r="BE1212" s="150"/>
      <c r="BF1212" s="150"/>
      <c r="BG1212" s="150"/>
      <c r="BH1212" s="150"/>
    </row>
    <row r="1213" spans="1:60" outlineLevel="1" x14ac:dyDescent="0.2">
      <c r="A1213" s="157">
        <v>436</v>
      </c>
      <c r="B1213" s="158" t="s">
        <v>1696</v>
      </c>
      <c r="C1213" s="206" t="s">
        <v>1697</v>
      </c>
      <c r="D1213" s="159" t="s">
        <v>0</v>
      </c>
      <c r="E1213" s="200"/>
      <c r="F1213" s="161"/>
      <c r="G1213" s="160">
        <f>ROUND(E1213*F1213,2)</f>
        <v>0</v>
      </c>
      <c r="H1213" s="161"/>
      <c r="I1213" s="160">
        <f>ROUND(E1213*H1213,2)</f>
        <v>0</v>
      </c>
      <c r="J1213" s="161"/>
      <c r="K1213" s="160">
        <f>ROUND(E1213*J1213,2)</f>
        <v>0</v>
      </c>
      <c r="L1213" s="160">
        <v>21</v>
      </c>
      <c r="M1213" s="160">
        <f>G1213*(1+L1213/100)</f>
        <v>0</v>
      </c>
      <c r="N1213" s="160">
        <v>0</v>
      </c>
      <c r="O1213" s="160">
        <f>ROUND(E1213*N1213,2)</f>
        <v>0</v>
      </c>
      <c r="P1213" s="160">
        <v>0</v>
      </c>
      <c r="Q1213" s="160">
        <f>ROUND(E1213*P1213,2)</f>
        <v>0</v>
      </c>
      <c r="R1213" s="160"/>
      <c r="S1213" s="160" t="s">
        <v>240</v>
      </c>
      <c r="T1213" s="160" t="s">
        <v>218</v>
      </c>
      <c r="U1213" s="160">
        <v>0</v>
      </c>
      <c r="V1213" s="160">
        <f>ROUND(E1213*U1213,2)</f>
        <v>0</v>
      </c>
      <c r="W1213" s="160"/>
      <c r="X1213" s="150"/>
      <c r="Y1213" s="150"/>
      <c r="Z1213" s="150"/>
      <c r="AA1213" s="150"/>
      <c r="AB1213" s="150"/>
      <c r="AC1213" s="150"/>
      <c r="AD1213" s="150"/>
      <c r="AE1213" s="150"/>
      <c r="AF1213" s="150"/>
      <c r="AG1213" s="150" t="s">
        <v>1161</v>
      </c>
      <c r="AH1213" s="150"/>
      <c r="AI1213" s="150"/>
      <c r="AJ1213" s="150"/>
      <c r="AK1213" s="150"/>
      <c r="AL1213" s="150"/>
      <c r="AM1213" s="150"/>
      <c r="AN1213" s="150"/>
      <c r="AO1213" s="150"/>
      <c r="AP1213" s="150"/>
      <c r="AQ1213" s="150"/>
      <c r="AR1213" s="150"/>
      <c r="AS1213" s="150"/>
      <c r="AT1213" s="150"/>
      <c r="AU1213" s="150"/>
      <c r="AV1213" s="150"/>
      <c r="AW1213" s="150"/>
      <c r="AX1213" s="150"/>
      <c r="AY1213" s="150"/>
      <c r="AZ1213" s="150"/>
      <c r="BA1213" s="150"/>
      <c r="BB1213" s="150"/>
      <c r="BC1213" s="150"/>
      <c r="BD1213" s="150"/>
      <c r="BE1213" s="150"/>
      <c r="BF1213" s="150"/>
      <c r="BG1213" s="150"/>
      <c r="BH1213" s="150"/>
    </row>
    <row r="1214" spans="1:60" x14ac:dyDescent="0.2">
      <c r="A1214" s="163" t="s">
        <v>211</v>
      </c>
      <c r="B1214" s="164" t="s">
        <v>153</v>
      </c>
      <c r="C1214" s="184" t="s">
        <v>154</v>
      </c>
      <c r="D1214" s="165"/>
      <c r="E1214" s="166"/>
      <c r="F1214" s="167"/>
      <c r="G1214" s="167">
        <f>SUMIF(AG1215:AG1254,"&lt;&gt;NOR",G1215:G1254)</f>
        <v>0</v>
      </c>
      <c r="H1214" s="167"/>
      <c r="I1214" s="167">
        <f>SUM(I1215:I1254)</f>
        <v>0</v>
      </c>
      <c r="J1214" s="167"/>
      <c r="K1214" s="167">
        <f>SUM(K1215:K1254)</f>
        <v>0</v>
      </c>
      <c r="L1214" s="167"/>
      <c r="M1214" s="167">
        <f>SUM(M1215:M1254)</f>
        <v>0</v>
      </c>
      <c r="N1214" s="167"/>
      <c r="O1214" s="167">
        <f>SUM(O1215:O1254)</f>
        <v>0</v>
      </c>
      <c r="P1214" s="167"/>
      <c r="Q1214" s="167">
        <f>SUM(Q1215:Q1254)</f>
        <v>0</v>
      </c>
      <c r="R1214" s="167"/>
      <c r="S1214" s="167"/>
      <c r="T1214" s="168"/>
      <c r="U1214" s="162"/>
      <c r="V1214" s="162">
        <f>SUM(V1215:V1254)</f>
        <v>0</v>
      </c>
      <c r="W1214" s="162"/>
      <c r="AG1214" t="s">
        <v>212</v>
      </c>
    </row>
    <row r="1215" spans="1:60" ht="22.5" outlineLevel="1" x14ac:dyDescent="0.2">
      <c r="A1215" s="169">
        <v>437</v>
      </c>
      <c r="B1215" s="170" t="s">
        <v>1698</v>
      </c>
      <c r="C1215" s="186" t="s">
        <v>1699</v>
      </c>
      <c r="D1215" s="171" t="s">
        <v>285</v>
      </c>
      <c r="E1215" s="172">
        <v>305.98079999999999</v>
      </c>
      <c r="F1215" s="173"/>
      <c r="G1215" s="174">
        <f>ROUND(E1215*F1215,2)</f>
        <v>0</v>
      </c>
      <c r="H1215" s="173"/>
      <c r="I1215" s="174">
        <f>ROUND(E1215*H1215,2)</f>
        <v>0</v>
      </c>
      <c r="J1215" s="173"/>
      <c r="K1215" s="174">
        <f>ROUND(E1215*J1215,2)</f>
        <v>0</v>
      </c>
      <c r="L1215" s="174">
        <v>21</v>
      </c>
      <c r="M1215" s="174">
        <f>G1215*(1+L1215/100)</f>
        <v>0</v>
      </c>
      <c r="N1215" s="174">
        <v>0</v>
      </c>
      <c r="O1215" s="174">
        <f>ROUND(E1215*N1215,2)</f>
        <v>0</v>
      </c>
      <c r="P1215" s="174">
        <v>0</v>
      </c>
      <c r="Q1215" s="174">
        <f>ROUND(E1215*P1215,2)</f>
        <v>0</v>
      </c>
      <c r="R1215" s="174"/>
      <c r="S1215" s="174" t="s">
        <v>217</v>
      </c>
      <c r="T1215" s="175" t="s">
        <v>218</v>
      </c>
      <c r="U1215" s="160">
        <v>0</v>
      </c>
      <c r="V1215" s="160">
        <f>ROUND(E1215*U1215,2)</f>
        <v>0</v>
      </c>
      <c r="W1215" s="160"/>
      <c r="X1215" s="150"/>
      <c r="Y1215" s="150"/>
      <c r="Z1215" s="150"/>
      <c r="AA1215" s="150"/>
      <c r="AB1215" s="150"/>
      <c r="AC1215" s="150"/>
      <c r="AD1215" s="150"/>
      <c r="AE1215" s="150"/>
      <c r="AF1215" s="150"/>
      <c r="AG1215" s="150" t="s">
        <v>1102</v>
      </c>
      <c r="AH1215" s="150"/>
      <c r="AI1215" s="150"/>
      <c r="AJ1215" s="150"/>
      <c r="AK1215" s="150"/>
      <c r="AL1215" s="150"/>
      <c r="AM1215" s="150"/>
      <c r="AN1215" s="150"/>
      <c r="AO1215" s="150"/>
      <c r="AP1215" s="150"/>
      <c r="AQ1215" s="150"/>
      <c r="AR1215" s="150"/>
      <c r="AS1215" s="150"/>
      <c r="AT1215" s="150"/>
      <c r="AU1215" s="150"/>
      <c r="AV1215" s="150"/>
      <c r="AW1215" s="150"/>
      <c r="AX1215" s="150"/>
      <c r="AY1215" s="150"/>
      <c r="AZ1215" s="150"/>
      <c r="BA1215" s="150"/>
      <c r="BB1215" s="150"/>
      <c r="BC1215" s="150"/>
      <c r="BD1215" s="150"/>
      <c r="BE1215" s="150"/>
      <c r="BF1215" s="150"/>
      <c r="BG1215" s="150"/>
      <c r="BH1215" s="150"/>
    </row>
    <row r="1216" spans="1:60" outlineLevel="1" x14ac:dyDescent="0.2">
      <c r="A1216" s="157"/>
      <c r="B1216" s="158"/>
      <c r="C1216" s="201" t="s">
        <v>1700</v>
      </c>
      <c r="D1216" s="190"/>
      <c r="E1216" s="191">
        <v>225.1</v>
      </c>
      <c r="F1216" s="160"/>
      <c r="G1216" s="160"/>
      <c r="H1216" s="160"/>
      <c r="I1216" s="160"/>
      <c r="J1216" s="160"/>
      <c r="K1216" s="160"/>
      <c r="L1216" s="160"/>
      <c r="M1216" s="160"/>
      <c r="N1216" s="160"/>
      <c r="O1216" s="160"/>
      <c r="P1216" s="160"/>
      <c r="Q1216" s="160"/>
      <c r="R1216" s="160"/>
      <c r="S1216" s="160"/>
      <c r="T1216" s="160"/>
      <c r="U1216" s="160"/>
      <c r="V1216" s="160"/>
      <c r="W1216" s="160"/>
      <c r="X1216" s="150"/>
      <c r="Y1216" s="150"/>
      <c r="Z1216" s="150"/>
      <c r="AA1216" s="150"/>
      <c r="AB1216" s="150"/>
      <c r="AC1216" s="150"/>
      <c r="AD1216" s="150"/>
      <c r="AE1216" s="150"/>
      <c r="AF1216" s="150"/>
      <c r="AG1216" s="150" t="s">
        <v>264</v>
      </c>
      <c r="AH1216" s="150">
        <v>0</v>
      </c>
      <c r="AI1216" s="150"/>
      <c r="AJ1216" s="150"/>
      <c r="AK1216" s="150"/>
      <c r="AL1216" s="150"/>
      <c r="AM1216" s="150"/>
      <c r="AN1216" s="150"/>
      <c r="AO1216" s="150"/>
      <c r="AP1216" s="150"/>
      <c r="AQ1216" s="150"/>
      <c r="AR1216" s="150"/>
      <c r="AS1216" s="150"/>
      <c r="AT1216" s="150"/>
      <c r="AU1216" s="150"/>
      <c r="AV1216" s="150"/>
      <c r="AW1216" s="150"/>
      <c r="AX1216" s="150"/>
      <c r="AY1216" s="150"/>
      <c r="AZ1216" s="150"/>
      <c r="BA1216" s="150"/>
      <c r="BB1216" s="150"/>
      <c r="BC1216" s="150"/>
      <c r="BD1216" s="150"/>
      <c r="BE1216" s="150"/>
      <c r="BF1216" s="150"/>
      <c r="BG1216" s="150"/>
      <c r="BH1216" s="150"/>
    </row>
    <row r="1217" spans="1:60" outlineLevel="1" x14ac:dyDescent="0.2">
      <c r="A1217" s="157"/>
      <c r="B1217" s="158"/>
      <c r="C1217" s="201" t="s">
        <v>1701</v>
      </c>
      <c r="D1217" s="190"/>
      <c r="E1217" s="191">
        <v>28.026800000000001</v>
      </c>
      <c r="F1217" s="160"/>
      <c r="G1217" s="160"/>
      <c r="H1217" s="160"/>
      <c r="I1217" s="160"/>
      <c r="J1217" s="160"/>
      <c r="K1217" s="160"/>
      <c r="L1217" s="160"/>
      <c r="M1217" s="160"/>
      <c r="N1217" s="160"/>
      <c r="O1217" s="160"/>
      <c r="P1217" s="160"/>
      <c r="Q1217" s="160"/>
      <c r="R1217" s="160"/>
      <c r="S1217" s="160"/>
      <c r="T1217" s="160"/>
      <c r="U1217" s="160"/>
      <c r="V1217" s="160"/>
      <c r="W1217" s="160"/>
      <c r="X1217" s="150"/>
      <c r="Y1217" s="150"/>
      <c r="Z1217" s="150"/>
      <c r="AA1217" s="150"/>
      <c r="AB1217" s="150"/>
      <c r="AC1217" s="150"/>
      <c r="AD1217" s="150"/>
      <c r="AE1217" s="150"/>
      <c r="AF1217" s="150"/>
      <c r="AG1217" s="150" t="s">
        <v>264</v>
      </c>
      <c r="AH1217" s="150">
        <v>0</v>
      </c>
      <c r="AI1217" s="150"/>
      <c r="AJ1217" s="150"/>
      <c r="AK1217" s="150"/>
      <c r="AL1217" s="150"/>
      <c r="AM1217" s="150"/>
      <c r="AN1217" s="150"/>
      <c r="AO1217" s="150"/>
      <c r="AP1217" s="150"/>
      <c r="AQ1217" s="150"/>
      <c r="AR1217" s="150"/>
      <c r="AS1217" s="150"/>
      <c r="AT1217" s="150"/>
      <c r="AU1217" s="150"/>
      <c r="AV1217" s="150"/>
      <c r="AW1217" s="150"/>
      <c r="AX1217" s="150"/>
      <c r="AY1217" s="150"/>
      <c r="AZ1217" s="150"/>
      <c r="BA1217" s="150"/>
      <c r="BB1217" s="150"/>
      <c r="BC1217" s="150"/>
      <c r="BD1217" s="150"/>
      <c r="BE1217" s="150"/>
      <c r="BF1217" s="150"/>
      <c r="BG1217" s="150"/>
      <c r="BH1217" s="150"/>
    </row>
    <row r="1218" spans="1:60" outlineLevel="1" x14ac:dyDescent="0.2">
      <c r="A1218" s="157"/>
      <c r="B1218" s="158"/>
      <c r="C1218" s="201" t="s">
        <v>1702</v>
      </c>
      <c r="D1218" s="190"/>
      <c r="E1218" s="191">
        <v>52.853999999999999</v>
      </c>
      <c r="F1218" s="160"/>
      <c r="G1218" s="160"/>
      <c r="H1218" s="160"/>
      <c r="I1218" s="160"/>
      <c r="J1218" s="160"/>
      <c r="K1218" s="160"/>
      <c r="L1218" s="160"/>
      <c r="M1218" s="160"/>
      <c r="N1218" s="160"/>
      <c r="O1218" s="160"/>
      <c r="P1218" s="160"/>
      <c r="Q1218" s="160"/>
      <c r="R1218" s="160"/>
      <c r="S1218" s="160"/>
      <c r="T1218" s="160"/>
      <c r="U1218" s="160"/>
      <c r="V1218" s="160"/>
      <c r="W1218" s="160"/>
      <c r="X1218" s="150"/>
      <c r="Y1218" s="150"/>
      <c r="Z1218" s="150"/>
      <c r="AA1218" s="150"/>
      <c r="AB1218" s="150"/>
      <c r="AC1218" s="150"/>
      <c r="AD1218" s="150"/>
      <c r="AE1218" s="150"/>
      <c r="AF1218" s="150"/>
      <c r="AG1218" s="150" t="s">
        <v>264</v>
      </c>
      <c r="AH1218" s="150">
        <v>0</v>
      </c>
      <c r="AI1218" s="150"/>
      <c r="AJ1218" s="150"/>
      <c r="AK1218" s="150"/>
      <c r="AL1218" s="150"/>
      <c r="AM1218" s="150"/>
      <c r="AN1218" s="150"/>
      <c r="AO1218" s="150"/>
      <c r="AP1218" s="150"/>
      <c r="AQ1218" s="150"/>
      <c r="AR1218" s="150"/>
      <c r="AS1218" s="150"/>
      <c r="AT1218" s="150"/>
      <c r="AU1218" s="150"/>
      <c r="AV1218" s="150"/>
      <c r="AW1218" s="150"/>
      <c r="AX1218" s="150"/>
      <c r="AY1218" s="150"/>
      <c r="AZ1218" s="150"/>
      <c r="BA1218" s="150"/>
      <c r="BB1218" s="150"/>
      <c r="BC1218" s="150"/>
      <c r="BD1218" s="150"/>
      <c r="BE1218" s="150"/>
      <c r="BF1218" s="150"/>
      <c r="BG1218" s="150"/>
      <c r="BH1218" s="150"/>
    </row>
    <row r="1219" spans="1:60" ht="22.5" outlineLevel="1" x14ac:dyDescent="0.2">
      <c r="A1219" s="169">
        <v>438</v>
      </c>
      <c r="B1219" s="170" t="s">
        <v>1703</v>
      </c>
      <c r="C1219" s="186" t="s">
        <v>1704</v>
      </c>
      <c r="D1219" s="171" t="s">
        <v>285</v>
      </c>
      <c r="E1219" s="172">
        <v>225.1</v>
      </c>
      <c r="F1219" s="173"/>
      <c r="G1219" s="174">
        <f>ROUND(E1219*F1219,2)</f>
        <v>0</v>
      </c>
      <c r="H1219" s="173"/>
      <c r="I1219" s="174">
        <f>ROUND(E1219*H1219,2)</f>
        <v>0</v>
      </c>
      <c r="J1219" s="173"/>
      <c r="K1219" s="174">
        <f>ROUND(E1219*J1219,2)</f>
        <v>0</v>
      </c>
      <c r="L1219" s="174">
        <v>21</v>
      </c>
      <c r="M1219" s="174">
        <f>G1219*(1+L1219/100)</f>
        <v>0</v>
      </c>
      <c r="N1219" s="174">
        <v>0</v>
      </c>
      <c r="O1219" s="174">
        <f>ROUND(E1219*N1219,2)</f>
        <v>0</v>
      </c>
      <c r="P1219" s="174">
        <v>0</v>
      </c>
      <c r="Q1219" s="174">
        <f>ROUND(E1219*P1219,2)</f>
        <v>0</v>
      </c>
      <c r="R1219" s="174"/>
      <c r="S1219" s="174" t="s">
        <v>217</v>
      </c>
      <c r="T1219" s="175" t="s">
        <v>218</v>
      </c>
      <c r="U1219" s="160">
        <v>0</v>
      </c>
      <c r="V1219" s="160">
        <f>ROUND(E1219*U1219,2)</f>
        <v>0</v>
      </c>
      <c r="W1219" s="160"/>
      <c r="X1219" s="150"/>
      <c r="Y1219" s="150"/>
      <c r="Z1219" s="150"/>
      <c r="AA1219" s="150"/>
      <c r="AB1219" s="150"/>
      <c r="AC1219" s="150"/>
      <c r="AD1219" s="150"/>
      <c r="AE1219" s="150"/>
      <c r="AF1219" s="150"/>
      <c r="AG1219" s="150" t="s">
        <v>1102</v>
      </c>
      <c r="AH1219" s="150"/>
      <c r="AI1219" s="150"/>
      <c r="AJ1219" s="150"/>
      <c r="AK1219" s="150"/>
      <c r="AL1219" s="150"/>
      <c r="AM1219" s="150"/>
      <c r="AN1219" s="150"/>
      <c r="AO1219" s="150"/>
      <c r="AP1219" s="150"/>
      <c r="AQ1219" s="150"/>
      <c r="AR1219" s="150"/>
      <c r="AS1219" s="150"/>
      <c r="AT1219" s="150"/>
      <c r="AU1219" s="150"/>
      <c r="AV1219" s="150"/>
      <c r="AW1219" s="150"/>
      <c r="AX1219" s="150"/>
      <c r="AY1219" s="150"/>
      <c r="AZ1219" s="150"/>
      <c r="BA1219" s="150"/>
      <c r="BB1219" s="150"/>
      <c r="BC1219" s="150"/>
      <c r="BD1219" s="150"/>
      <c r="BE1219" s="150"/>
      <c r="BF1219" s="150"/>
      <c r="BG1219" s="150"/>
      <c r="BH1219" s="150"/>
    </row>
    <row r="1220" spans="1:60" ht="33.75" outlineLevel="1" x14ac:dyDescent="0.2">
      <c r="A1220" s="157"/>
      <c r="B1220" s="158"/>
      <c r="C1220" s="201" t="s">
        <v>1705</v>
      </c>
      <c r="D1220" s="190"/>
      <c r="E1220" s="191">
        <v>131.69999999999999</v>
      </c>
      <c r="F1220" s="160"/>
      <c r="G1220" s="160"/>
      <c r="H1220" s="160"/>
      <c r="I1220" s="160"/>
      <c r="J1220" s="160"/>
      <c r="K1220" s="160"/>
      <c r="L1220" s="160"/>
      <c r="M1220" s="160"/>
      <c r="N1220" s="160"/>
      <c r="O1220" s="160"/>
      <c r="P1220" s="160"/>
      <c r="Q1220" s="160"/>
      <c r="R1220" s="160"/>
      <c r="S1220" s="160"/>
      <c r="T1220" s="160"/>
      <c r="U1220" s="160"/>
      <c r="V1220" s="160"/>
      <c r="W1220" s="160"/>
      <c r="X1220" s="150"/>
      <c r="Y1220" s="150"/>
      <c r="Z1220" s="150"/>
      <c r="AA1220" s="150"/>
      <c r="AB1220" s="150"/>
      <c r="AC1220" s="150"/>
      <c r="AD1220" s="150"/>
      <c r="AE1220" s="150"/>
      <c r="AF1220" s="150"/>
      <c r="AG1220" s="150" t="s">
        <v>264</v>
      </c>
      <c r="AH1220" s="150">
        <v>0</v>
      </c>
      <c r="AI1220" s="150"/>
      <c r="AJ1220" s="150"/>
      <c r="AK1220" s="150"/>
      <c r="AL1220" s="150"/>
      <c r="AM1220" s="150"/>
      <c r="AN1220" s="150"/>
      <c r="AO1220" s="150"/>
      <c r="AP1220" s="150"/>
      <c r="AQ1220" s="150"/>
      <c r="AR1220" s="150"/>
      <c r="AS1220" s="150"/>
      <c r="AT1220" s="150"/>
      <c r="AU1220" s="150"/>
      <c r="AV1220" s="150"/>
      <c r="AW1220" s="150"/>
      <c r="AX1220" s="150"/>
      <c r="AY1220" s="150"/>
      <c r="AZ1220" s="150"/>
      <c r="BA1220" s="150"/>
      <c r="BB1220" s="150"/>
      <c r="BC1220" s="150"/>
      <c r="BD1220" s="150"/>
      <c r="BE1220" s="150"/>
      <c r="BF1220" s="150"/>
      <c r="BG1220" s="150"/>
      <c r="BH1220" s="150"/>
    </row>
    <row r="1221" spans="1:60" ht="33.75" outlineLevel="1" x14ac:dyDescent="0.2">
      <c r="A1221" s="157"/>
      <c r="B1221" s="158"/>
      <c r="C1221" s="201" t="s">
        <v>1706</v>
      </c>
      <c r="D1221" s="190"/>
      <c r="E1221" s="191">
        <v>93.4</v>
      </c>
      <c r="F1221" s="160"/>
      <c r="G1221" s="160"/>
      <c r="H1221" s="160"/>
      <c r="I1221" s="160"/>
      <c r="J1221" s="160"/>
      <c r="K1221" s="160"/>
      <c r="L1221" s="160"/>
      <c r="M1221" s="160"/>
      <c r="N1221" s="160"/>
      <c r="O1221" s="160"/>
      <c r="P1221" s="160"/>
      <c r="Q1221" s="160"/>
      <c r="R1221" s="160"/>
      <c r="S1221" s="160"/>
      <c r="T1221" s="160"/>
      <c r="U1221" s="160"/>
      <c r="V1221" s="160"/>
      <c r="W1221" s="160"/>
      <c r="X1221" s="150"/>
      <c r="Y1221" s="150"/>
      <c r="Z1221" s="150"/>
      <c r="AA1221" s="150"/>
      <c r="AB1221" s="150"/>
      <c r="AC1221" s="150"/>
      <c r="AD1221" s="150"/>
      <c r="AE1221" s="150"/>
      <c r="AF1221" s="150"/>
      <c r="AG1221" s="150" t="s">
        <v>264</v>
      </c>
      <c r="AH1221" s="150">
        <v>0</v>
      </c>
      <c r="AI1221" s="150"/>
      <c r="AJ1221" s="150"/>
      <c r="AK1221" s="150"/>
      <c r="AL1221" s="150"/>
      <c r="AM1221" s="150"/>
      <c r="AN1221" s="150"/>
      <c r="AO1221" s="150"/>
      <c r="AP1221" s="150"/>
      <c r="AQ1221" s="150"/>
      <c r="AR1221" s="150"/>
      <c r="AS1221" s="150"/>
      <c r="AT1221" s="150"/>
      <c r="AU1221" s="150"/>
      <c r="AV1221" s="150"/>
      <c r="AW1221" s="150"/>
      <c r="AX1221" s="150"/>
      <c r="AY1221" s="150"/>
      <c r="AZ1221" s="150"/>
      <c r="BA1221" s="150"/>
      <c r="BB1221" s="150"/>
      <c r="BC1221" s="150"/>
      <c r="BD1221" s="150"/>
      <c r="BE1221" s="150"/>
      <c r="BF1221" s="150"/>
      <c r="BG1221" s="150"/>
      <c r="BH1221" s="150"/>
    </row>
    <row r="1222" spans="1:60" ht="22.5" outlineLevel="1" x14ac:dyDescent="0.2">
      <c r="A1222" s="169">
        <v>439</v>
      </c>
      <c r="B1222" s="170" t="s">
        <v>1707</v>
      </c>
      <c r="C1222" s="186" t="s">
        <v>1708</v>
      </c>
      <c r="D1222" s="171" t="s">
        <v>291</v>
      </c>
      <c r="E1222" s="172">
        <v>214.5</v>
      </c>
      <c r="F1222" s="173"/>
      <c r="G1222" s="174">
        <f>ROUND(E1222*F1222,2)</f>
        <v>0</v>
      </c>
      <c r="H1222" s="173"/>
      <c r="I1222" s="174">
        <f>ROUND(E1222*H1222,2)</f>
        <v>0</v>
      </c>
      <c r="J1222" s="173"/>
      <c r="K1222" s="174">
        <f>ROUND(E1222*J1222,2)</f>
        <v>0</v>
      </c>
      <c r="L1222" s="174">
        <v>21</v>
      </c>
      <c r="M1222" s="174">
        <f>G1222*(1+L1222/100)</f>
        <v>0</v>
      </c>
      <c r="N1222" s="174">
        <v>0</v>
      </c>
      <c r="O1222" s="174">
        <f>ROUND(E1222*N1222,2)</f>
        <v>0</v>
      </c>
      <c r="P1222" s="174">
        <v>0</v>
      </c>
      <c r="Q1222" s="174">
        <f>ROUND(E1222*P1222,2)</f>
        <v>0</v>
      </c>
      <c r="R1222" s="174"/>
      <c r="S1222" s="174" t="s">
        <v>217</v>
      </c>
      <c r="T1222" s="175" t="s">
        <v>218</v>
      </c>
      <c r="U1222" s="160">
        <v>0</v>
      </c>
      <c r="V1222" s="160">
        <f>ROUND(E1222*U1222,2)</f>
        <v>0</v>
      </c>
      <c r="W1222" s="160"/>
      <c r="X1222" s="150"/>
      <c r="Y1222" s="150"/>
      <c r="Z1222" s="150"/>
      <c r="AA1222" s="150"/>
      <c r="AB1222" s="150"/>
      <c r="AC1222" s="150"/>
      <c r="AD1222" s="150"/>
      <c r="AE1222" s="150"/>
      <c r="AF1222" s="150"/>
      <c r="AG1222" s="150" t="s">
        <v>1102</v>
      </c>
      <c r="AH1222" s="150"/>
      <c r="AI1222" s="150"/>
      <c r="AJ1222" s="150"/>
      <c r="AK1222" s="150"/>
      <c r="AL1222" s="150"/>
      <c r="AM1222" s="150"/>
      <c r="AN1222" s="150"/>
      <c r="AO1222" s="150"/>
      <c r="AP1222" s="150"/>
      <c r="AQ1222" s="150"/>
      <c r="AR1222" s="150"/>
      <c r="AS1222" s="150"/>
      <c r="AT1222" s="150"/>
      <c r="AU1222" s="150"/>
      <c r="AV1222" s="150"/>
      <c r="AW1222" s="150"/>
      <c r="AX1222" s="150"/>
      <c r="AY1222" s="150"/>
      <c r="AZ1222" s="150"/>
      <c r="BA1222" s="150"/>
      <c r="BB1222" s="150"/>
      <c r="BC1222" s="150"/>
      <c r="BD1222" s="150"/>
      <c r="BE1222" s="150"/>
      <c r="BF1222" s="150"/>
      <c r="BG1222" s="150"/>
      <c r="BH1222" s="150"/>
    </row>
    <row r="1223" spans="1:60" outlineLevel="1" x14ac:dyDescent="0.2">
      <c r="A1223" s="157"/>
      <c r="B1223" s="158"/>
      <c r="C1223" s="201" t="s">
        <v>1709</v>
      </c>
      <c r="D1223" s="190"/>
      <c r="E1223" s="191">
        <v>133.69999999999999</v>
      </c>
      <c r="F1223" s="160"/>
      <c r="G1223" s="160"/>
      <c r="H1223" s="160"/>
      <c r="I1223" s="160"/>
      <c r="J1223" s="160"/>
      <c r="K1223" s="160"/>
      <c r="L1223" s="160"/>
      <c r="M1223" s="160"/>
      <c r="N1223" s="160"/>
      <c r="O1223" s="160"/>
      <c r="P1223" s="160"/>
      <c r="Q1223" s="160"/>
      <c r="R1223" s="160"/>
      <c r="S1223" s="160"/>
      <c r="T1223" s="160"/>
      <c r="U1223" s="160"/>
      <c r="V1223" s="160"/>
      <c r="W1223" s="160"/>
      <c r="X1223" s="150"/>
      <c r="Y1223" s="150"/>
      <c r="Z1223" s="150"/>
      <c r="AA1223" s="150"/>
      <c r="AB1223" s="150"/>
      <c r="AC1223" s="150"/>
      <c r="AD1223" s="150"/>
      <c r="AE1223" s="150"/>
      <c r="AF1223" s="150"/>
      <c r="AG1223" s="150" t="s">
        <v>264</v>
      </c>
      <c r="AH1223" s="150">
        <v>0</v>
      </c>
      <c r="AI1223" s="150"/>
      <c r="AJ1223" s="150"/>
      <c r="AK1223" s="150"/>
      <c r="AL1223" s="150"/>
      <c r="AM1223" s="150"/>
      <c r="AN1223" s="150"/>
      <c r="AO1223" s="150"/>
      <c r="AP1223" s="150"/>
      <c r="AQ1223" s="150"/>
      <c r="AR1223" s="150"/>
      <c r="AS1223" s="150"/>
      <c r="AT1223" s="150"/>
      <c r="AU1223" s="150"/>
      <c r="AV1223" s="150"/>
      <c r="AW1223" s="150"/>
      <c r="AX1223" s="150"/>
      <c r="AY1223" s="150"/>
      <c r="AZ1223" s="150"/>
      <c r="BA1223" s="150"/>
      <c r="BB1223" s="150"/>
      <c r="BC1223" s="150"/>
      <c r="BD1223" s="150"/>
      <c r="BE1223" s="150"/>
      <c r="BF1223" s="150"/>
      <c r="BG1223" s="150"/>
      <c r="BH1223" s="150"/>
    </row>
    <row r="1224" spans="1:60" outlineLevel="1" x14ac:dyDescent="0.2">
      <c r="A1224" s="157"/>
      <c r="B1224" s="158"/>
      <c r="C1224" s="201" t="s">
        <v>1710</v>
      </c>
      <c r="D1224" s="190"/>
      <c r="E1224" s="191">
        <v>80.8</v>
      </c>
      <c r="F1224" s="160"/>
      <c r="G1224" s="160"/>
      <c r="H1224" s="160"/>
      <c r="I1224" s="160"/>
      <c r="J1224" s="160"/>
      <c r="K1224" s="160"/>
      <c r="L1224" s="160"/>
      <c r="M1224" s="160"/>
      <c r="N1224" s="160"/>
      <c r="O1224" s="160"/>
      <c r="P1224" s="160"/>
      <c r="Q1224" s="160"/>
      <c r="R1224" s="160"/>
      <c r="S1224" s="160"/>
      <c r="T1224" s="160"/>
      <c r="U1224" s="160"/>
      <c r="V1224" s="160"/>
      <c r="W1224" s="160"/>
      <c r="X1224" s="150"/>
      <c r="Y1224" s="150"/>
      <c r="Z1224" s="150"/>
      <c r="AA1224" s="150"/>
      <c r="AB1224" s="150"/>
      <c r="AC1224" s="150"/>
      <c r="AD1224" s="150"/>
      <c r="AE1224" s="150"/>
      <c r="AF1224" s="150"/>
      <c r="AG1224" s="150" t="s">
        <v>264</v>
      </c>
      <c r="AH1224" s="150">
        <v>0</v>
      </c>
      <c r="AI1224" s="150"/>
      <c r="AJ1224" s="150"/>
      <c r="AK1224" s="150"/>
      <c r="AL1224" s="150"/>
      <c r="AM1224" s="150"/>
      <c r="AN1224" s="150"/>
      <c r="AO1224" s="150"/>
      <c r="AP1224" s="150"/>
      <c r="AQ1224" s="150"/>
      <c r="AR1224" s="150"/>
      <c r="AS1224" s="150"/>
      <c r="AT1224" s="150"/>
      <c r="AU1224" s="150"/>
      <c r="AV1224" s="150"/>
      <c r="AW1224" s="150"/>
      <c r="AX1224" s="150"/>
      <c r="AY1224" s="150"/>
      <c r="AZ1224" s="150"/>
      <c r="BA1224" s="150"/>
      <c r="BB1224" s="150"/>
      <c r="BC1224" s="150"/>
      <c r="BD1224" s="150"/>
      <c r="BE1224" s="150"/>
      <c r="BF1224" s="150"/>
      <c r="BG1224" s="150"/>
      <c r="BH1224" s="150"/>
    </row>
    <row r="1225" spans="1:60" ht="33.75" outlineLevel="1" x14ac:dyDescent="0.2">
      <c r="A1225" s="169">
        <v>440</v>
      </c>
      <c r="B1225" s="170" t="s">
        <v>1711</v>
      </c>
      <c r="C1225" s="186" t="s">
        <v>1712</v>
      </c>
      <c r="D1225" s="171" t="s">
        <v>291</v>
      </c>
      <c r="E1225" s="172">
        <v>65.768000000000001</v>
      </c>
      <c r="F1225" s="173"/>
      <c r="G1225" s="174">
        <f>ROUND(E1225*F1225,2)</f>
        <v>0</v>
      </c>
      <c r="H1225" s="173"/>
      <c r="I1225" s="174">
        <f>ROUND(E1225*H1225,2)</f>
        <v>0</v>
      </c>
      <c r="J1225" s="173"/>
      <c r="K1225" s="174">
        <f>ROUND(E1225*J1225,2)</f>
        <v>0</v>
      </c>
      <c r="L1225" s="174">
        <v>21</v>
      </c>
      <c r="M1225" s="174">
        <f>G1225*(1+L1225/100)</f>
        <v>0</v>
      </c>
      <c r="N1225" s="174">
        <v>0</v>
      </c>
      <c r="O1225" s="174">
        <f>ROUND(E1225*N1225,2)</f>
        <v>0</v>
      </c>
      <c r="P1225" s="174">
        <v>0</v>
      </c>
      <c r="Q1225" s="174">
        <f>ROUND(E1225*P1225,2)</f>
        <v>0</v>
      </c>
      <c r="R1225" s="174"/>
      <c r="S1225" s="174" t="s">
        <v>217</v>
      </c>
      <c r="T1225" s="175" t="s">
        <v>218</v>
      </c>
      <c r="U1225" s="160">
        <v>0</v>
      </c>
      <c r="V1225" s="160">
        <f>ROUND(E1225*U1225,2)</f>
        <v>0</v>
      </c>
      <c r="W1225" s="160"/>
      <c r="X1225" s="150"/>
      <c r="Y1225" s="150"/>
      <c r="Z1225" s="150"/>
      <c r="AA1225" s="150"/>
      <c r="AB1225" s="150"/>
      <c r="AC1225" s="150"/>
      <c r="AD1225" s="150"/>
      <c r="AE1225" s="150"/>
      <c r="AF1225" s="150"/>
      <c r="AG1225" s="150" t="s">
        <v>1102</v>
      </c>
      <c r="AH1225" s="150"/>
      <c r="AI1225" s="150"/>
      <c r="AJ1225" s="150"/>
      <c r="AK1225" s="150"/>
      <c r="AL1225" s="150"/>
      <c r="AM1225" s="150"/>
      <c r="AN1225" s="150"/>
      <c r="AO1225" s="150"/>
      <c r="AP1225" s="150"/>
      <c r="AQ1225" s="150"/>
      <c r="AR1225" s="150"/>
      <c r="AS1225" s="150"/>
      <c r="AT1225" s="150"/>
      <c r="AU1225" s="150"/>
      <c r="AV1225" s="150"/>
      <c r="AW1225" s="150"/>
      <c r="AX1225" s="150"/>
      <c r="AY1225" s="150"/>
      <c r="AZ1225" s="150"/>
      <c r="BA1225" s="150"/>
      <c r="BB1225" s="150"/>
      <c r="BC1225" s="150"/>
      <c r="BD1225" s="150"/>
      <c r="BE1225" s="150"/>
      <c r="BF1225" s="150"/>
      <c r="BG1225" s="150"/>
      <c r="BH1225" s="150"/>
    </row>
    <row r="1226" spans="1:60" outlineLevel="1" x14ac:dyDescent="0.2">
      <c r="A1226" s="157"/>
      <c r="B1226" s="158"/>
      <c r="C1226" s="201" t="s">
        <v>1713</v>
      </c>
      <c r="D1226" s="190"/>
      <c r="E1226" s="191"/>
      <c r="F1226" s="160"/>
      <c r="G1226" s="160"/>
      <c r="H1226" s="160"/>
      <c r="I1226" s="160"/>
      <c r="J1226" s="160"/>
      <c r="K1226" s="160"/>
      <c r="L1226" s="160"/>
      <c r="M1226" s="160"/>
      <c r="N1226" s="160"/>
      <c r="O1226" s="160"/>
      <c r="P1226" s="160"/>
      <c r="Q1226" s="160"/>
      <c r="R1226" s="160"/>
      <c r="S1226" s="160"/>
      <c r="T1226" s="160"/>
      <c r="U1226" s="160"/>
      <c r="V1226" s="160"/>
      <c r="W1226" s="160"/>
      <c r="X1226" s="150"/>
      <c r="Y1226" s="150"/>
      <c r="Z1226" s="150"/>
      <c r="AA1226" s="150"/>
      <c r="AB1226" s="150"/>
      <c r="AC1226" s="150"/>
      <c r="AD1226" s="150"/>
      <c r="AE1226" s="150"/>
      <c r="AF1226" s="150"/>
      <c r="AG1226" s="150" t="s">
        <v>264</v>
      </c>
      <c r="AH1226" s="150">
        <v>0</v>
      </c>
      <c r="AI1226" s="150"/>
      <c r="AJ1226" s="150"/>
      <c r="AK1226" s="150"/>
      <c r="AL1226" s="150"/>
      <c r="AM1226" s="150"/>
      <c r="AN1226" s="150"/>
      <c r="AO1226" s="150"/>
      <c r="AP1226" s="150"/>
      <c r="AQ1226" s="150"/>
      <c r="AR1226" s="150"/>
      <c r="AS1226" s="150"/>
      <c r="AT1226" s="150"/>
      <c r="AU1226" s="150"/>
      <c r="AV1226" s="150"/>
      <c r="AW1226" s="150"/>
      <c r="AX1226" s="150"/>
      <c r="AY1226" s="150"/>
      <c r="AZ1226" s="150"/>
      <c r="BA1226" s="150"/>
      <c r="BB1226" s="150"/>
      <c r="BC1226" s="150"/>
      <c r="BD1226" s="150"/>
      <c r="BE1226" s="150"/>
      <c r="BF1226" s="150"/>
      <c r="BG1226" s="150"/>
      <c r="BH1226" s="150"/>
    </row>
    <row r="1227" spans="1:60" outlineLevel="1" x14ac:dyDescent="0.2">
      <c r="A1227" s="157"/>
      <c r="B1227" s="158"/>
      <c r="C1227" s="201" t="s">
        <v>1714</v>
      </c>
      <c r="D1227" s="190"/>
      <c r="E1227" s="191">
        <v>4.5999999999999996</v>
      </c>
      <c r="F1227" s="160"/>
      <c r="G1227" s="160"/>
      <c r="H1227" s="160"/>
      <c r="I1227" s="160"/>
      <c r="J1227" s="160"/>
      <c r="K1227" s="160"/>
      <c r="L1227" s="160"/>
      <c r="M1227" s="160"/>
      <c r="N1227" s="160"/>
      <c r="O1227" s="160"/>
      <c r="P1227" s="160"/>
      <c r="Q1227" s="160"/>
      <c r="R1227" s="160"/>
      <c r="S1227" s="160"/>
      <c r="T1227" s="160"/>
      <c r="U1227" s="160"/>
      <c r="V1227" s="160"/>
      <c r="W1227" s="160"/>
      <c r="X1227" s="150"/>
      <c r="Y1227" s="150"/>
      <c r="Z1227" s="150"/>
      <c r="AA1227" s="150"/>
      <c r="AB1227" s="150"/>
      <c r="AC1227" s="150"/>
      <c r="AD1227" s="150"/>
      <c r="AE1227" s="150"/>
      <c r="AF1227" s="150"/>
      <c r="AG1227" s="150" t="s">
        <v>264</v>
      </c>
      <c r="AH1227" s="150">
        <v>0</v>
      </c>
      <c r="AI1227" s="150"/>
      <c r="AJ1227" s="150"/>
      <c r="AK1227" s="150"/>
      <c r="AL1227" s="150"/>
      <c r="AM1227" s="150"/>
      <c r="AN1227" s="150"/>
      <c r="AO1227" s="150"/>
      <c r="AP1227" s="150"/>
      <c r="AQ1227" s="150"/>
      <c r="AR1227" s="150"/>
      <c r="AS1227" s="150"/>
      <c r="AT1227" s="150"/>
      <c r="AU1227" s="150"/>
      <c r="AV1227" s="150"/>
      <c r="AW1227" s="150"/>
      <c r="AX1227" s="150"/>
      <c r="AY1227" s="150"/>
      <c r="AZ1227" s="150"/>
      <c r="BA1227" s="150"/>
      <c r="BB1227" s="150"/>
      <c r="BC1227" s="150"/>
      <c r="BD1227" s="150"/>
      <c r="BE1227" s="150"/>
      <c r="BF1227" s="150"/>
      <c r="BG1227" s="150"/>
      <c r="BH1227" s="150"/>
    </row>
    <row r="1228" spans="1:60" outlineLevel="1" x14ac:dyDescent="0.2">
      <c r="A1228" s="157"/>
      <c r="B1228" s="158"/>
      <c r="C1228" s="201" t="s">
        <v>1715</v>
      </c>
      <c r="D1228" s="190"/>
      <c r="E1228" s="191">
        <v>41.676000000000002</v>
      </c>
      <c r="F1228" s="160"/>
      <c r="G1228" s="160"/>
      <c r="H1228" s="160"/>
      <c r="I1228" s="160"/>
      <c r="J1228" s="160"/>
      <c r="K1228" s="160"/>
      <c r="L1228" s="160"/>
      <c r="M1228" s="160"/>
      <c r="N1228" s="160"/>
      <c r="O1228" s="160"/>
      <c r="P1228" s="160"/>
      <c r="Q1228" s="160"/>
      <c r="R1228" s="160"/>
      <c r="S1228" s="160"/>
      <c r="T1228" s="160"/>
      <c r="U1228" s="160"/>
      <c r="V1228" s="160"/>
      <c r="W1228" s="160"/>
      <c r="X1228" s="150"/>
      <c r="Y1228" s="150"/>
      <c r="Z1228" s="150"/>
      <c r="AA1228" s="150"/>
      <c r="AB1228" s="150"/>
      <c r="AC1228" s="150"/>
      <c r="AD1228" s="150"/>
      <c r="AE1228" s="150"/>
      <c r="AF1228" s="150"/>
      <c r="AG1228" s="150" t="s">
        <v>264</v>
      </c>
      <c r="AH1228" s="150">
        <v>0</v>
      </c>
      <c r="AI1228" s="150"/>
      <c r="AJ1228" s="150"/>
      <c r="AK1228" s="150"/>
      <c r="AL1228" s="150"/>
      <c r="AM1228" s="150"/>
      <c r="AN1228" s="150"/>
      <c r="AO1228" s="150"/>
      <c r="AP1228" s="150"/>
      <c r="AQ1228" s="150"/>
      <c r="AR1228" s="150"/>
      <c r="AS1228" s="150"/>
      <c r="AT1228" s="150"/>
      <c r="AU1228" s="150"/>
      <c r="AV1228" s="150"/>
      <c r="AW1228" s="150"/>
      <c r="AX1228" s="150"/>
      <c r="AY1228" s="150"/>
      <c r="AZ1228" s="150"/>
      <c r="BA1228" s="150"/>
      <c r="BB1228" s="150"/>
      <c r="BC1228" s="150"/>
      <c r="BD1228" s="150"/>
      <c r="BE1228" s="150"/>
      <c r="BF1228" s="150"/>
      <c r="BG1228" s="150"/>
      <c r="BH1228" s="150"/>
    </row>
    <row r="1229" spans="1:60" outlineLevel="1" x14ac:dyDescent="0.2">
      <c r="A1229" s="157"/>
      <c r="B1229" s="158"/>
      <c r="C1229" s="201" t="s">
        <v>1716</v>
      </c>
      <c r="D1229" s="190"/>
      <c r="E1229" s="191">
        <v>19.492000000000001</v>
      </c>
      <c r="F1229" s="160"/>
      <c r="G1229" s="160"/>
      <c r="H1229" s="160"/>
      <c r="I1229" s="160"/>
      <c r="J1229" s="160"/>
      <c r="K1229" s="160"/>
      <c r="L1229" s="160"/>
      <c r="M1229" s="160"/>
      <c r="N1229" s="160"/>
      <c r="O1229" s="160"/>
      <c r="P1229" s="160"/>
      <c r="Q1229" s="160"/>
      <c r="R1229" s="160"/>
      <c r="S1229" s="160"/>
      <c r="T1229" s="160"/>
      <c r="U1229" s="160"/>
      <c r="V1229" s="160"/>
      <c r="W1229" s="160"/>
      <c r="X1229" s="150"/>
      <c r="Y1229" s="150"/>
      <c r="Z1229" s="150"/>
      <c r="AA1229" s="150"/>
      <c r="AB1229" s="150"/>
      <c r="AC1229" s="150"/>
      <c r="AD1229" s="150"/>
      <c r="AE1229" s="150"/>
      <c r="AF1229" s="150"/>
      <c r="AG1229" s="150" t="s">
        <v>264</v>
      </c>
      <c r="AH1229" s="150">
        <v>0</v>
      </c>
      <c r="AI1229" s="150"/>
      <c r="AJ1229" s="150"/>
      <c r="AK1229" s="150"/>
      <c r="AL1229" s="150"/>
      <c r="AM1229" s="150"/>
      <c r="AN1229" s="150"/>
      <c r="AO1229" s="150"/>
      <c r="AP1229" s="150"/>
      <c r="AQ1229" s="150"/>
      <c r="AR1229" s="150"/>
      <c r="AS1229" s="150"/>
      <c r="AT1229" s="150"/>
      <c r="AU1229" s="150"/>
      <c r="AV1229" s="150"/>
      <c r="AW1229" s="150"/>
      <c r="AX1229" s="150"/>
      <c r="AY1229" s="150"/>
      <c r="AZ1229" s="150"/>
      <c r="BA1229" s="150"/>
      <c r="BB1229" s="150"/>
      <c r="BC1229" s="150"/>
      <c r="BD1229" s="150"/>
      <c r="BE1229" s="150"/>
      <c r="BF1229" s="150"/>
      <c r="BG1229" s="150"/>
      <c r="BH1229" s="150"/>
    </row>
    <row r="1230" spans="1:60" ht="45" outlineLevel="1" x14ac:dyDescent="0.2">
      <c r="A1230" s="169">
        <v>441</v>
      </c>
      <c r="B1230" s="170" t="s">
        <v>1717</v>
      </c>
      <c r="C1230" s="186" t="s">
        <v>1718</v>
      </c>
      <c r="D1230" s="171" t="s">
        <v>291</v>
      </c>
      <c r="E1230" s="172">
        <v>40.1</v>
      </c>
      <c r="F1230" s="173"/>
      <c r="G1230" s="174">
        <f>ROUND(E1230*F1230,2)</f>
        <v>0</v>
      </c>
      <c r="H1230" s="173"/>
      <c r="I1230" s="174">
        <f>ROUND(E1230*H1230,2)</f>
        <v>0</v>
      </c>
      <c r="J1230" s="173"/>
      <c r="K1230" s="174">
        <f>ROUND(E1230*J1230,2)</f>
        <v>0</v>
      </c>
      <c r="L1230" s="174">
        <v>21</v>
      </c>
      <c r="M1230" s="174">
        <f>G1230*(1+L1230/100)</f>
        <v>0</v>
      </c>
      <c r="N1230" s="174">
        <v>0</v>
      </c>
      <c r="O1230" s="174">
        <f>ROUND(E1230*N1230,2)</f>
        <v>0</v>
      </c>
      <c r="P1230" s="174">
        <v>0</v>
      </c>
      <c r="Q1230" s="174">
        <f>ROUND(E1230*P1230,2)</f>
        <v>0</v>
      </c>
      <c r="R1230" s="174"/>
      <c r="S1230" s="174" t="s">
        <v>217</v>
      </c>
      <c r="T1230" s="175" t="s">
        <v>218</v>
      </c>
      <c r="U1230" s="160">
        <v>0</v>
      </c>
      <c r="V1230" s="160">
        <f>ROUND(E1230*U1230,2)</f>
        <v>0</v>
      </c>
      <c r="W1230" s="160"/>
      <c r="X1230" s="150"/>
      <c r="Y1230" s="150"/>
      <c r="Z1230" s="150"/>
      <c r="AA1230" s="150"/>
      <c r="AB1230" s="150"/>
      <c r="AC1230" s="150"/>
      <c r="AD1230" s="150"/>
      <c r="AE1230" s="150"/>
      <c r="AF1230" s="150"/>
      <c r="AG1230" s="150" t="s">
        <v>1102</v>
      </c>
      <c r="AH1230" s="150"/>
      <c r="AI1230" s="150"/>
      <c r="AJ1230" s="150"/>
      <c r="AK1230" s="150"/>
      <c r="AL1230" s="150"/>
      <c r="AM1230" s="150"/>
      <c r="AN1230" s="150"/>
      <c r="AO1230" s="150"/>
      <c r="AP1230" s="150"/>
      <c r="AQ1230" s="150"/>
      <c r="AR1230" s="150"/>
      <c r="AS1230" s="150"/>
      <c r="AT1230" s="150"/>
      <c r="AU1230" s="150"/>
      <c r="AV1230" s="150"/>
      <c r="AW1230" s="150"/>
      <c r="AX1230" s="150"/>
      <c r="AY1230" s="150"/>
      <c r="AZ1230" s="150"/>
      <c r="BA1230" s="150"/>
      <c r="BB1230" s="150"/>
      <c r="BC1230" s="150"/>
      <c r="BD1230" s="150"/>
      <c r="BE1230" s="150"/>
      <c r="BF1230" s="150"/>
      <c r="BG1230" s="150"/>
      <c r="BH1230" s="150"/>
    </row>
    <row r="1231" spans="1:60" ht="22.5" outlineLevel="1" x14ac:dyDescent="0.2">
      <c r="A1231" s="157"/>
      <c r="B1231" s="158"/>
      <c r="C1231" s="201" t="s">
        <v>1719</v>
      </c>
      <c r="D1231" s="190"/>
      <c r="E1231" s="191">
        <v>40.1</v>
      </c>
      <c r="F1231" s="160"/>
      <c r="G1231" s="160"/>
      <c r="H1231" s="160"/>
      <c r="I1231" s="160"/>
      <c r="J1231" s="160"/>
      <c r="K1231" s="160"/>
      <c r="L1231" s="160"/>
      <c r="M1231" s="160"/>
      <c r="N1231" s="160"/>
      <c r="O1231" s="160"/>
      <c r="P1231" s="160"/>
      <c r="Q1231" s="160"/>
      <c r="R1231" s="160"/>
      <c r="S1231" s="160"/>
      <c r="T1231" s="160"/>
      <c r="U1231" s="160"/>
      <c r="V1231" s="160"/>
      <c r="W1231" s="160"/>
      <c r="X1231" s="150"/>
      <c r="Y1231" s="150"/>
      <c r="Z1231" s="150"/>
      <c r="AA1231" s="150"/>
      <c r="AB1231" s="150"/>
      <c r="AC1231" s="150"/>
      <c r="AD1231" s="150"/>
      <c r="AE1231" s="150"/>
      <c r="AF1231" s="150"/>
      <c r="AG1231" s="150" t="s">
        <v>264</v>
      </c>
      <c r="AH1231" s="150">
        <v>0</v>
      </c>
      <c r="AI1231" s="150"/>
      <c r="AJ1231" s="150"/>
      <c r="AK1231" s="150"/>
      <c r="AL1231" s="150"/>
      <c r="AM1231" s="150"/>
      <c r="AN1231" s="150"/>
      <c r="AO1231" s="150"/>
      <c r="AP1231" s="150"/>
      <c r="AQ1231" s="150"/>
      <c r="AR1231" s="150"/>
      <c r="AS1231" s="150"/>
      <c r="AT1231" s="150"/>
      <c r="AU1231" s="150"/>
      <c r="AV1231" s="150"/>
      <c r="AW1231" s="150"/>
      <c r="AX1231" s="150"/>
      <c r="AY1231" s="150"/>
      <c r="AZ1231" s="150"/>
      <c r="BA1231" s="150"/>
      <c r="BB1231" s="150"/>
      <c r="BC1231" s="150"/>
      <c r="BD1231" s="150"/>
      <c r="BE1231" s="150"/>
      <c r="BF1231" s="150"/>
      <c r="BG1231" s="150"/>
      <c r="BH1231" s="150"/>
    </row>
    <row r="1232" spans="1:60" outlineLevel="1" x14ac:dyDescent="0.2">
      <c r="A1232" s="169">
        <v>442</v>
      </c>
      <c r="B1232" s="170" t="s">
        <v>1720</v>
      </c>
      <c r="C1232" s="186" t="s">
        <v>1721</v>
      </c>
      <c r="D1232" s="171" t="s">
        <v>291</v>
      </c>
      <c r="E1232" s="172">
        <v>358.1</v>
      </c>
      <c r="F1232" s="173"/>
      <c r="G1232" s="174">
        <f>ROUND(E1232*F1232,2)</f>
        <v>0</v>
      </c>
      <c r="H1232" s="173"/>
      <c r="I1232" s="174">
        <f>ROUND(E1232*H1232,2)</f>
        <v>0</v>
      </c>
      <c r="J1232" s="173"/>
      <c r="K1232" s="174">
        <f>ROUND(E1232*J1232,2)</f>
        <v>0</v>
      </c>
      <c r="L1232" s="174">
        <v>21</v>
      </c>
      <c r="M1232" s="174">
        <f>G1232*(1+L1232/100)</f>
        <v>0</v>
      </c>
      <c r="N1232" s="174">
        <v>0</v>
      </c>
      <c r="O1232" s="174">
        <f>ROUND(E1232*N1232,2)</f>
        <v>0</v>
      </c>
      <c r="P1232" s="174">
        <v>0</v>
      </c>
      <c r="Q1232" s="174">
        <f>ROUND(E1232*P1232,2)</f>
        <v>0</v>
      </c>
      <c r="R1232" s="174"/>
      <c r="S1232" s="174" t="s">
        <v>217</v>
      </c>
      <c r="T1232" s="175" t="s">
        <v>218</v>
      </c>
      <c r="U1232" s="160">
        <v>0</v>
      </c>
      <c r="V1232" s="160">
        <f>ROUND(E1232*U1232,2)</f>
        <v>0</v>
      </c>
      <c r="W1232" s="160"/>
      <c r="X1232" s="150"/>
      <c r="Y1232" s="150"/>
      <c r="Z1232" s="150"/>
      <c r="AA1232" s="150"/>
      <c r="AB1232" s="150"/>
      <c r="AC1232" s="150"/>
      <c r="AD1232" s="150"/>
      <c r="AE1232" s="150"/>
      <c r="AF1232" s="150"/>
      <c r="AG1232" s="150" t="s">
        <v>1102</v>
      </c>
      <c r="AH1232" s="150"/>
      <c r="AI1232" s="150"/>
      <c r="AJ1232" s="150"/>
      <c r="AK1232" s="150"/>
      <c r="AL1232" s="150"/>
      <c r="AM1232" s="150"/>
      <c r="AN1232" s="150"/>
      <c r="AO1232" s="150"/>
      <c r="AP1232" s="150"/>
      <c r="AQ1232" s="150"/>
      <c r="AR1232" s="150"/>
      <c r="AS1232" s="150"/>
      <c r="AT1232" s="150"/>
      <c r="AU1232" s="150"/>
      <c r="AV1232" s="150"/>
      <c r="AW1232" s="150"/>
      <c r="AX1232" s="150"/>
      <c r="AY1232" s="150"/>
      <c r="AZ1232" s="150"/>
      <c r="BA1232" s="150"/>
      <c r="BB1232" s="150"/>
      <c r="BC1232" s="150"/>
      <c r="BD1232" s="150"/>
      <c r="BE1232" s="150"/>
      <c r="BF1232" s="150"/>
      <c r="BG1232" s="150"/>
      <c r="BH1232" s="150"/>
    </row>
    <row r="1233" spans="1:60" ht="33.75" outlineLevel="1" x14ac:dyDescent="0.2">
      <c r="A1233" s="157"/>
      <c r="B1233" s="158"/>
      <c r="C1233" s="201" t="s">
        <v>1722</v>
      </c>
      <c r="D1233" s="190"/>
      <c r="E1233" s="191">
        <v>208.6</v>
      </c>
      <c r="F1233" s="160"/>
      <c r="G1233" s="160"/>
      <c r="H1233" s="160"/>
      <c r="I1233" s="160"/>
      <c r="J1233" s="160"/>
      <c r="K1233" s="160"/>
      <c r="L1233" s="160"/>
      <c r="M1233" s="160"/>
      <c r="N1233" s="160"/>
      <c r="O1233" s="160"/>
      <c r="P1233" s="160"/>
      <c r="Q1233" s="160"/>
      <c r="R1233" s="160"/>
      <c r="S1233" s="160"/>
      <c r="T1233" s="160"/>
      <c r="U1233" s="160"/>
      <c r="V1233" s="160"/>
      <c r="W1233" s="160"/>
      <c r="X1233" s="150"/>
      <c r="Y1233" s="150"/>
      <c r="Z1233" s="150"/>
      <c r="AA1233" s="150"/>
      <c r="AB1233" s="150"/>
      <c r="AC1233" s="150"/>
      <c r="AD1233" s="150"/>
      <c r="AE1233" s="150"/>
      <c r="AF1233" s="150"/>
      <c r="AG1233" s="150" t="s">
        <v>264</v>
      </c>
      <c r="AH1233" s="150">
        <v>0</v>
      </c>
      <c r="AI1233" s="150"/>
      <c r="AJ1233" s="150"/>
      <c r="AK1233" s="150"/>
      <c r="AL1233" s="150"/>
      <c r="AM1233" s="150"/>
      <c r="AN1233" s="150"/>
      <c r="AO1233" s="150"/>
      <c r="AP1233" s="150"/>
      <c r="AQ1233" s="150"/>
      <c r="AR1233" s="150"/>
      <c r="AS1233" s="150"/>
      <c r="AT1233" s="150"/>
      <c r="AU1233" s="150"/>
      <c r="AV1233" s="150"/>
      <c r="AW1233" s="150"/>
      <c r="AX1233" s="150"/>
      <c r="AY1233" s="150"/>
      <c r="AZ1233" s="150"/>
      <c r="BA1233" s="150"/>
      <c r="BB1233" s="150"/>
      <c r="BC1233" s="150"/>
      <c r="BD1233" s="150"/>
      <c r="BE1233" s="150"/>
      <c r="BF1233" s="150"/>
      <c r="BG1233" s="150"/>
      <c r="BH1233" s="150"/>
    </row>
    <row r="1234" spans="1:60" ht="33.75" outlineLevel="1" x14ac:dyDescent="0.2">
      <c r="A1234" s="157"/>
      <c r="B1234" s="158"/>
      <c r="C1234" s="201" t="s">
        <v>1723</v>
      </c>
      <c r="D1234" s="190"/>
      <c r="E1234" s="191">
        <v>149.5</v>
      </c>
      <c r="F1234" s="160"/>
      <c r="G1234" s="160"/>
      <c r="H1234" s="160"/>
      <c r="I1234" s="160"/>
      <c r="J1234" s="160"/>
      <c r="K1234" s="160"/>
      <c r="L1234" s="160"/>
      <c r="M1234" s="160"/>
      <c r="N1234" s="160"/>
      <c r="O1234" s="160"/>
      <c r="P1234" s="160"/>
      <c r="Q1234" s="160"/>
      <c r="R1234" s="160"/>
      <c r="S1234" s="160"/>
      <c r="T1234" s="160"/>
      <c r="U1234" s="160"/>
      <c r="V1234" s="160"/>
      <c r="W1234" s="160"/>
      <c r="X1234" s="150"/>
      <c r="Y1234" s="150"/>
      <c r="Z1234" s="150"/>
      <c r="AA1234" s="150"/>
      <c r="AB1234" s="150"/>
      <c r="AC1234" s="150"/>
      <c r="AD1234" s="150"/>
      <c r="AE1234" s="150"/>
      <c r="AF1234" s="150"/>
      <c r="AG1234" s="150" t="s">
        <v>264</v>
      </c>
      <c r="AH1234" s="150">
        <v>0</v>
      </c>
      <c r="AI1234" s="150"/>
      <c r="AJ1234" s="150"/>
      <c r="AK1234" s="150"/>
      <c r="AL1234" s="150"/>
      <c r="AM1234" s="150"/>
      <c r="AN1234" s="150"/>
      <c r="AO1234" s="150"/>
      <c r="AP1234" s="150"/>
      <c r="AQ1234" s="150"/>
      <c r="AR1234" s="150"/>
      <c r="AS1234" s="150"/>
      <c r="AT1234" s="150"/>
      <c r="AU1234" s="150"/>
      <c r="AV1234" s="150"/>
      <c r="AW1234" s="150"/>
      <c r="AX1234" s="150"/>
      <c r="AY1234" s="150"/>
      <c r="AZ1234" s="150"/>
      <c r="BA1234" s="150"/>
      <c r="BB1234" s="150"/>
      <c r="BC1234" s="150"/>
      <c r="BD1234" s="150"/>
      <c r="BE1234" s="150"/>
      <c r="BF1234" s="150"/>
      <c r="BG1234" s="150"/>
      <c r="BH1234" s="150"/>
    </row>
    <row r="1235" spans="1:60" ht="22.5" outlineLevel="1" x14ac:dyDescent="0.2">
      <c r="A1235" s="169">
        <v>443</v>
      </c>
      <c r="B1235" s="170" t="s">
        <v>1724</v>
      </c>
      <c r="C1235" s="186" t="s">
        <v>1725</v>
      </c>
      <c r="D1235" s="171" t="s">
        <v>285</v>
      </c>
      <c r="E1235" s="172">
        <v>305.98079999999999</v>
      </c>
      <c r="F1235" s="173"/>
      <c r="G1235" s="174">
        <f>ROUND(E1235*F1235,2)</f>
        <v>0</v>
      </c>
      <c r="H1235" s="173"/>
      <c r="I1235" s="174">
        <f>ROUND(E1235*H1235,2)</f>
        <v>0</v>
      </c>
      <c r="J1235" s="173"/>
      <c r="K1235" s="174">
        <f>ROUND(E1235*J1235,2)</f>
        <v>0</v>
      </c>
      <c r="L1235" s="174">
        <v>21</v>
      </c>
      <c r="M1235" s="174">
        <f>G1235*(1+L1235/100)</f>
        <v>0</v>
      </c>
      <c r="N1235" s="174">
        <v>0</v>
      </c>
      <c r="O1235" s="174">
        <f>ROUND(E1235*N1235,2)</f>
        <v>0</v>
      </c>
      <c r="P1235" s="174">
        <v>0</v>
      </c>
      <c r="Q1235" s="174">
        <f>ROUND(E1235*P1235,2)</f>
        <v>0</v>
      </c>
      <c r="R1235" s="174"/>
      <c r="S1235" s="174" t="s">
        <v>217</v>
      </c>
      <c r="T1235" s="175" t="s">
        <v>218</v>
      </c>
      <c r="U1235" s="160">
        <v>0</v>
      </c>
      <c r="V1235" s="160">
        <f>ROUND(E1235*U1235,2)</f>
        <v>0</v>
      </c>
      <c r="W1235" s="160"/>
      <c r="X1235" s="150"/>
      <c r="Y1235" s="150"/>
      <c r="Z1235" s="150"/>
      <c r="AA1235" s="150"/>
      <c r="AB1235" s="150"/>
      <c r="AC1235" s="150"/>
      <c r="AD1235" s="150"/>
      <c r="AE1235" s="150"/>
      <c r="AF1235" s="150"/>
      <c r="AG1235" s="150" t="s">
        <v>1102</v>
      </c>
      <c r="AH1235" s="150"/>
      <c r="AI1235" s="150"/>
      <c r="AJ1235" s="150"/>
      <c r="AK1235" s="150"/>
      <c r="AL1235" s="150"/>
      <c r="AM1235" s="150"/>
      <c r="AN1235" s="150"/>
      <c r="AO1235" s="150"/>
      <c r="AP1235" s="150"/>
      <c r="AQ1235" s="150"/>
      <c r="AR1235" s="150"/>
      <c r="AS1235" s="150"/>
      <c r="AT1235" s="150"/>
      <c r="AU1235" s="150"/>
      <c r="AV1235" s="150"/>
      <c r="AW1235" s="150"/>
      <c r="AX1235" s="150"/>
      <c r="AY1235" s="150"/>
      <c r="AZ1235" s="150"/>
      <c r="BA1235" s="150"/>
      <c r="BB1235" s="150"/>
      <c r="BC1235" s="150"/>
      <c r="BD1235" s="150"/>
      <c r="BE1235" s="150"/>
      <c r="BF1235" s="150"/>
      <c r="BG1235" s="150"/>
      <c r="BH1235" s="150"/>
    </row>
    <row r="1236" spans="1:60" outlineLevel="1" x14ac:dyDescent="0.2">
      <c r="A1236" s="157"/>
      <c r="B1236" s="158"/>
      <c r="C1236" s="201" t="s">
        <v>1700</v>
      </c>
      <c r="D1236" s="190"/>
      <c r="E1236" s="191">
        <v>225.1</v>
      </c>
      <c r="F1236" s="160"/>
      <c r="G1236" s="160"/>
      <c r="H1236" s="160"/>
      <c r="I1236" s="160"/>
      <c r="J1236" s="160"/>
      <c r="K1236" s="160"/>
      <c r="L1236" s="160"/>
      <c r="M1236" s="160"/>
      <c r="N1236" s="160"/>
      <c r="O1236" s="160"/>
      <c r="P1236" s="160"/>
      <c r="Q1236" s="160"/>
      <c r="R1236" s="160"/>
      <c r="S1236" s="160"/>
      <c r="T1236" s="160"/>
      <c r="U1236" s="160"/>
      <c r="V1236" s="160"/>
      <c r="W1236" s="160"/>
      <c r="X1236" s="150"/>
      <c r="Y1236" s="150"/>
      <c r="Z1236" s="150"/>
      <c r="AA1236" s="150"/>
      <c r="AB1236" s="150"/>
      <c r="AC1236" s="150"/>
      <c r="AD1236" s="150"/>
      <c r="AE1236" s="150"/>
      <c r="AF1236" s="150"/>
      <c r="AG1236" s="150" t="s">
        <v>264</v>
      </c>
      <c r="AH1236" s="150">
        <v>0</v>
      </c>
      <c r="AI1236" s="150"/>
      <c r="AJ1236" s="150"/>
      <c r="AK1236" s="150"/>
      <c r="AL1236" s="150"/>
      <c r="AM1236" s="150"/>
      <c r="AN1236" s="150"/>
      <c r="AO1236" s="150"/>
      <c r="AP1236" s="150"/>
      <c r="AQ1236" s="150"/>
      <c r="AR1236" s="150"/>
      <c r="AS1236" s="150"/>
      <c r="AT1236" s="150"/>
      <c r="AU1236" s="150"/>
      <c r="AV1236" s="150"/>
      <c r="AW1236" s="150"/>
      <c r="AX1236" s="150"/>
      <c r="AY1236" s="150"/>
      <c r="AZ1236" s="150"/>
      <c r="BA1236" s="150"/>
      <c r="BB1236" s="150"/>
      <c r="BC1236" s="150"/>
      <c r="BD1236" s="150"/>
      <c r="BE1236" s="150"/>
      <c r="BF1236" s="150"/>
      <c r="BG1236" s="150"/>
      <c r="BH1236" s="150"/>
    </row>
    <row r="1237" spans="1:60" outlineLevel="1" x14ac:dyDescent="0.2">
      <c r="A1237" s="157"/>
      <c r="B1237" s="158"/>
      <c r="C1237" s="201" t="s">
        <v>1701</v>
      </c>
      <c r="D1237" s="190"/>
      <c r="E1237" s="191">
        <v>28.026800000000001</v>
      </c>
      <c r="F1237" s="160"/>
      <c r="G1237" s="160"/>
      <c r="H1237" s="160"/>
      <c r="I1237" s="160"/>
      <c r="J1237" s="160"/>
      <c r="K1237" s="160"/>
      <c r="L1237" s="160"/>
      <c r="M1237" s="160"/>
      <c r="N1237" s="160"/>
      <c r="O1237" s="160"/>
      <c r="P1237" s="160"/>
      <c r="Q1237" s="160"/>
      <c r="R1237" s="160"/>
      <c r="S1237" s="160"/>
      <c r="T1237" s="160"/>
      <c r="U1237" s="160"/>
      <c r="V1237" s="160"/>
      <c r="W1237" s="160"/>
      <c r="X1237" s="150"/>
      <c r="Y1237" s="150"/>
      <c r="Z1237" s="150"/>
      <c r="AA1237" s="150"/>
      <c r="AB1237" s="150"/>
      <c r="AC1237" s="150"/>
      <c r="AD1237" s="150"/>
      <c r="AE1237" s="150"/>
      <c r="AF1237" s="150"/>
      <c r="AG1237" s="150" t="s">
        <v>264</v>
      </c>
      <c r="AH1237" s="150">
        <v>0</v>
      </c>
      <c r="AI1237" s="150"/>
      <c r="AJ1237" s="150"/>
      <c r="AK1237" s="150"/>
      <c r="AL1237" s="150"/>
      <c r="AM1237" s="150"/>
      <c r="AN1237" s="150"/>
      <c r="AO1237" s="150"/>
      <c r="AP1237" s="150"/>
      <c r="AQ1237" s="150"/>
      <c r="AR1237" s="150"/>
      <c r="AS1237" s="150"/>
      <c r="AT1237" s="150"/>
      <c r="AU1237" s="150"/>
      <c r="AV1237" s="150"/>
      <c r="AW1237" s="150"/>
      <c r="AX1237" s="150"/>
      <c r="AY1237" s="150"/>
      <c r="AZ1237" s="150"/>
      <c r="BA1237" s="150"/>
      <c r="BB1237" s="150"/>
      <c r="BC1237" s="150"/>
      <c r="BD1237" s="150"/>
      <c r="BE1237" s="150"/>
      <c r="BF1237" s="150"/>
      <c r="BG1237" s="150"/>
      <c r="BH1237" s="150"/>
    </row>
    <row r="1238" spans="1:60" outlineLevel="1" x14ac:dyDescent="0.2">
      <c r="A1238" s="157"/>
      <c r="B1238" s="158"/>
      <c r="C1238" s="201" t="s">
        <v>1702</v>
      </c>
      <c r="D1238" s="190"/>
      <c r="E1238" s="191">
        <v>52.853999999999999</v>
      </c>
      <c r="F1238" s="160"/>
      <c r="G1238" s="160"/>
      <c r="H1238" s="160"/>
      <c r="I1238" s="160"/>
      <c r="J1238" s="160"/>
      <c r="K1238" s="160"/>
      <c r="L1238" s="160"/>
      <c r="M1238" s="160"/>
      <c r="N1238" s="160"/>
      <c r="O1238" s="160"/>
      <c r="P1238" s="160"/>
      <c r="Q1238" s="160"/>
      <c r="R1238" s="160"/>
      <c r="S1238" s="160"/>
      <c r="T1238" s="160"/>
      <c r="U1238" s="160"/>
      <c r="V1238" s="160"/>
      <c r="W1238" s="160"/>
      <c r="X1238" s="150"/>
      <c r="Y1238" s="150"/>
      <c r="Z1238" s="150"/>
      <c r="AA1238" s="150"/>
      <c r="AB1238" s="150"/>
      <c r="AC1238" s="150"/>
      <c r="AD1238" s="150"/>
      <c r="AE1238" s="150"/>
      <c r="AF1238" s="150"/>
      <c r="AG1238" s="150" t="s">
        <v>264</v>
      </c>
      <c r="AH1238" s="150">
        <v>0</v>
      </c>
      <c r="AI1238" s="150"/>
      <c r="AJ1238" s="150"/>
      <c r="AK1238" s="150"/>
      <c r="AL1238" s="150"/>
      <c r="AM1238" s="150"/>
      <c r="AN1238" s="150"/>
      <c r="AO1238" s="150"/>
      <c r="AP1238" s="150"/>
      <c r="AQ1238" s="150"/>
      <c r="AR1238" s="150"/>
      <c r="AS1238" s="150"/>
      <c r="AT1238" s="150"/>
      <c r="AU1238" s="150"/>
      <c r="AV1238" s="150"/>
      <c r="AW1238" s="150"/>
      <c r="AX1238" s="150"/>
      <c r="AY1238" s="150"/>
      <c r="AZ1238" s="150"/>
      <c r="BA1238" s="150"/>
      <c r="BB1238" s="150"/>
      <c r="BC1238" s="150"/>
      <c r="BD1238" s="150"/>
      <c r="BE1238" s="150"/>
      <c r="BF1238" s="150"/>
      <c r="BG1238" s="150"/>
      <c r="BH1238" s="150"/>
    </row>
    <row r="1239" spans="1:60" ht="22.5" outlineLevel="1" x14ac:dyDescent="0.2">
      <c r="A1239" s="169">
        <v>444</v>
      </c>
      <c r="B1239" s="170" t="s">
        <v>1726</v>
      </c>
      <c r="C1239" s="186" t="s">
        <v>1727</v>
      </c>
      <c r="D1239" s="171" t="s">
        <v>291</v>
      </c>
      <c r="E1239" s="172">
        <v>114.9</v>
      </c>
      <c r="F1239" s="173"/>
      <c r="G1239" s="174">
        <f>ROUND(E1239*F1239,2)</f>
        <v>0</v>
      </c>
      <c r="H1239" s="173"/>
      <c r="I1239" s="174">
        <f>ROUND(E1239*H1239,2)</f>
        <v>0</v>
      </c>
      <c r="J1239" s="173"/>
      <c r="K1239" s="174">
        <f>ROUND(E1239*J1239,2)</f>
        <v>0</v>
      </c>
      <c r="L1239" s="174">
        <v>21</v>
      </c>
      <c r="M1239" s="174">
        <f>G1239*(1+L1239/100)</f>
        <v>0</v>
      </c>
      <c r="N1239" s="174">
        <v>0</v>
      </c>
      <c r="O1239" s="174">
        <f>ROUND(E1239*N1239,2)</f>
        <v>0</v>
      </c>
      <c r="P1239" s="174">
        <v>0</v>
      </c>
      <c r="Q1239" s="174">
        <f>ROUND(E1239*P1239,2)</f>
        <v>0</v>
      </c>
      <c r="R1239" s="174"/>
      <c r="S1239" s="174" t="s">
        <v>240</v>
      </c>
      <c r="T1239" s="175" t="s">
        <v>218</v>
      </c>
      <c r="U1239" s="160">
        <v>0</v>
      </c>
      <c r="V1239" s="160">
        <f>ROUND(E1239*U1239,2)</f>
        <v>0</v>
      </c>
      <c r="W1239" s="160"/>
      <c r="X1239" s="150"/>
      <c r="Y1239" s="150"/>
      <c r="Z1239" s="150"/>
      <c r="AA1239" s="150"/>
      <c r="AB1239" s="150"/>
      <c r="AC1239" s="150"/>
      <c r="AD1239" s="150"/>
      <c r="AE1239" s="150"/>
      <c r="AF1239" s="150"/>
      <c r="AG1239" s="150" t="s">
        <v>279</v>
      </c>
      <c r="AH1239" s="150"/>
      <c r="AI1239" s="150"/>
      <c r="AJ1239" s="150"/>
      <c r="AK1239" s="150"/>
      <c r="AL1239" s="150"/>
      <c r="AM1239" s="150"/>
      <c r="AN1239" s="150"/>
      <c r="AO1239" s="150"/>
      <c r="AP1239" s="150"/>
      <c r="AQ1239" s="150"/>
      <c r="AR1239" s="150"/>
      <c r="AS1239" s="150"/>
      <c r="AT1239" s="150"/>
      <c r="AU1239" s="150"/>
      <c r="AV1239" s="150"/>
      <c r="AW1239" s="150"/>
      <c r="AX1239" s="150"/>
      <c r="AY1239" s="150"/>
      <c r="AZ1239" s="150"/>
      <c r="BA1239" s="150"/>
      <c r="BB1239" s="150"/>
      <c r="BC1239" s="150"/>
      <c r="BD1239" s="150"/>
      <c r="BE1239" s="150"/>
      <c r="BF1239" s="150"/>
      <c r="BG1239" s="150"/>
      <c r="BH1239" s="150"/>
    </row>
    <row r="1240" spans="1:60" outlineLevel="1" x14ac:dyDescent="0.2">
      <c r="A1240" s="157"/>
      <c r="B1240" s="158"/>
      <c r="C1240" s="201" t="s">
        <v>1713</v>
      </c>
      <c r="D1240" s="190"/>
      <c r="E1240" s="191"/>
      <c r="F1240" s="160"/>
      <c r="G1240" s="160"/>
      <c r="H1240" s="160"/>
      <c r="I1240" s="160"/>
      <c r="J1240" s="160"/>
      <c r="K1240" s="160"/>
      <c r="L1240" s="160"/>
      <c r="M1240" s="160"/>
      <c r="N1240" s="160"/>
      <c r="O1240" s="160"/>
      <c r="P1240" s="160"/>
      <c r="Q1240" s="160"/>
      <c r="R1240" s="160"/>
      <c r="S1240" s="160"/>
      <c r="T1240" s="160"/>
      <c r="U1240" s="160"/>
      <c r="V1240" s="160"/>
      <c r="W1240" s="160"/>
      <c r="X1240" s="150"/>
      <c r="Y1240" s="150"/>
      <c r="Z1240" s="150"/>
      <c r="AA1240" s="150"/>
      <c r="AB1240" s="150"/>
      <c r="AC1240" s="150"/>
      <c r="AD1240" s="150"/>
      <c r="AE1240" s="150"/>
      <c r="AF1240" s="150"/>
      <c r="AG1240" s="150" t="s">
        <v>264</v>
      </c>
      <c r="AH1240" s="150">
        <v>0</v>
      </c>
      <c r="AI1240" s="150"/>
      <c r="AJ1240" s="150"/>
      <c r="AK1240" s="150"/>
      <c r="AL1240" s="150"/>
      <c r="AM1240" s="150"/>
      <c r="AN1240" s="150"/>
      <c r="AO1240" s="150"/>
      <c r="AP1240" s="150"/>
      <c r="AQ1240" s="150"/>
      <c r="AR1240" s="150"/>
      <c r="AS1240" s="150"/>
      <c r="AT1240" s="150"/>
      <c r="AU1240" s="150"/>
      <c r="AV1240" s="150"/>
      <c r="AW1240" s="150"/>
      <c r="AX1240" s="150"/>
      <c r="AY1240" s="150"/>
      <c r="AZ1240" s="150"/>
      <c r="BA1240" s="150"/>
      <c r="BB1240" s="150"/>
      <c r="BC1240" s="150"/>
      <c r="BD1240" s="150"/>
      <c r="BE1240" s="150"/>
      <c r="BF1240" s="150"/>
      <c r="BG1240" s="150"/>
      <c r="BH1240" s="150"/>
    </row>
    <row r="1241" spans="1:60" outlineLevel="1" x14ac:dyDescent="0.2">
      <c r="A1241" s="157"/>
      <c r="B1241" s="158"/>
      <c r="C1241" s="201" t="s">
        <v>1728</v>
      </c>
      <c r="D1241" s="190"/>
      <c r="E1241" s="191">
        <v>8.5</v>
      </c>
      <c r="F1241" s="160"/>
      <c r="G1241" s="160"/>
      <c r="H1241" s="160"/>
      <c r="I1241" s="160"/>
      <c r="J1241" s="160"/>
      <c r="K1241" s="160"/>
      <c r="L1241" s="160"/>
      <c r="M1241" s="160"/>
      <c r="N1241" s="160"/>
      <c r="O1241" s="160"/>
      <c r="P1241" s="160"/>
      <c r="Q1241" s="160"/>
      <c r="R1241" s="160"/>
      <c r="S1241" s="160"/>
      <c r="T1241" s="160"/>
      <c r="U1241" s="160"/>
      <c r="V1241" s="160"/>
      <c r="W1241" s="160"/>
      <c r="X1241" s="150"/>
      <c r="Y1241" s="150"/>
      <c r="Z1241" s="150"/>
      <c r="AA1241" s="150"/>
      <c r="AB1241" s="150"/>
      <c r="AC1241" s="150"/>
      <c r="AD1241" s="150"/>
      <c r="AE1241" s="150"/>
      <c r="AF1241" s="150"/>
      <c r="AG1241" s="150" t="s">
        <v>264</v>
      </c>
      <c r="AH1241" s="150">
        <v>0</v>
      </c>
      <c r="AI1241" s="150"/>
      <c r="AJ1241" s="150"/>
      <c r="AK1241" s="150"/>
      <c r="AL1241" s="150"/>
      <c r="AM1241" s="150"/>
      <c r="AN1241" s="150"/>
      <c r="AO1241" s="150"/>
      <c r="AP1241" s="150"/>
      <c r="AQ1241" s="150"/>
      <c r="AR1241" s="150"/>
      <c r="AS1241" s="150"/>
      <c r="AT1241" s="150"/>
      <c r="AU1241" s="150"/>
      <c r="AV1241" s="150"/>
      <c r="AW1241" s="150"/>
      <c r="AX1241" s="150"/>
      <c r="AY1241" s="150"/>
      <c r="AZ1241" s="150"/>
      <c r="BA1241" s="150"/>
      <c r="BB1241" s="150"/>
      <c r="BC1241" s="150"/>
      <c r="BD1241" s="150"/>
      <c r="BE1241" s="150"/>
      <c r="BF1241" s="150"/>
      <c r="BG1241" s="150"/>
      <c r="BH1241" s="150"/>
    </row>
    <row r="1242" spans="1:60" outlineLevel="1" x14ac:dyDescent="0.2">
      <c r="A1242" s="157"/>
      <c r="B1242" s="158"/>
      <c r="C1242" s="201" t="s">
        <v>1729</v>
      </c>
      <c r="D1242" s="190"/>
      <c r="E1242" s="191">
        <v>69</v>
      </c>
      <c r="F1242" s="160"/>
      <c r="G1242" s="160"/>
      <c r="H1242" s="160"/>
      <c r="I1242" s="160"/>
      <c r="J1242" s="160"/>
      <c r="K1242" s="160"/>
      <c r="L1242" s="160"/>
      <c r="M1242" s="160"/>
      <c r="N1242" s="160"/>
      <c r="O1242" s="160"/>
      <c r="P1242" s="160"/>
      <c r="Q1242" s="160"/>
      <c r="R1242" s="160"/>
      <c r="S1242" s="160"/>
      <c r="T1242" s="160"/>
      <c r="U1242" s="160"/>
      <c r="V1242" s="160"/>
      <c r="W1242" s="160"/>
      <c r="X1242" s="150"/>
      <c r="Y1242" s="150"/>
      <c r="Z1242" s="150"/>
      <c r="AA1242" s="150"/>
      <c r="AB1242" s="150"/>
      <c r="AC1242" s="150"/>
      <c r="AD1242" s="150"/>
      <c r="AE1242" s="150"/>
      <c r="AF1242" s="150"/>
      <c r="AG1242" s="150" t="s">
        <v>264</v>
      </c>
      <c r="AH1242" s="150">
        <v>0</v>
      </c>
      <c r="AI1242" s="150"/>
      <c r="AJ1242" s="150"/>
      <c r="AK1242" s="150"/>
      <c r="AL1242" s="150"/>
      <c r="AM1242" s="150"/>
      <c r="AN1242" s="150"/>
      <c r="AO1242" s="150"/>
      <c r="AP1242" s="150"/>
      <c r="AQ1242" s="150"/>
      <c r="AR1242" s="150"/>
      <c r="AS1242" s="150"/>
      <c r="AT1242" s="150"/>
      <c r="AU1242" s="150"/>
      <c r="AV1242" s="150"/>
      <c r="AW1242" s="150"/>
      <c r="AX1242" s="150"/>
      <c r="AY1242" s="150"/>
      <c r="AZ1242" s="150"/>
      <c r="BA1242" s="150"/>
      <c r="BB1242" s="150"/>
      <c r="BC1242" s="150"/>
      <c r="BD1242" s="150"/>
      <c r="BE1242" s="150"/>
      <c r="BF1242" s="150"/>
      <c r="BG1242" s="150"/>
      <c r="BH1242" s="150"/>
    </row>
    <row r="1243" spans="1:60" outlineLevel="1" x14ac:dyDescent="0.2">
      <c r="A1243" s="157"/>
      <c r="B1243" s="158"/>
      <c r="C1243" s="201" t="s">
        <v>1730</v>
      </c>
      <c r="D1243" s="190"/>
      <c r="E1243" s="191">
        <v>37.4</v>
      </c>
      <c r="F1243" s="160"/>
      <c r="G1243" s="160"/>
      <c r="H1243" s="160"/>
      <c r="I1243" s="160"/>
      <c r="J1243" s="160"/>
      <c r="K1243" s="160"/>
      <c r="L1243" s="160"/>
      <c r="M1243" s="160"/>
      <c r="N1243" s="160"/>
      <c r="O1243" s="160"/>
      <c r="P1243" s="160"/>
      <c r="Q1243" s="160"/>
      <c r="R1243" s="160"/>
      <c r="S1243" s="160"/>
      <c r="T1243" s="160"/>
      <c r="U1243" s="160"/>
      <c r="V1243" s="160"/>
      <c r="W1243" s="160"/>
      <c r="X1243" s="150"/>
      <c r="Y1243" s="150"/>
      <c r="Z1243" s="150"/>
      <c r="AA1243" s="150"/>
      <c r="AB1243" s="150"/>
      <c r="AC1243" s="150"/>
      <c r="AD1243" s="150"/>
      <c r="AE1243" s="150"/>
      <c r="AF1243" s="150"/>
      <c r="AG1243" s="150" t="s">
        <v>264</v>
      </c>
      <c r="AH1243" s="150">
        <v>0</v>
      </c>
      <c r="AI1243" s="150"/>
      <c r="AJ1243" s="150"/>
      <c r="AK1243" s="150"/>
      <c r="AL1243" s="150"/>
      <c r="AM1243" s="150"/>
      <c r="AN1243" s="150"/>
      <c r="AO1243" s="150"/>
      <c r="AP1243" s="150"/>
      <c r="AQ1243" s="150"/>
      <c r="AR1243" s="150"/>
      <c r="AS1243" s="150"/>
      <c r="AT1243" s="150"/>
      <c r="AU1243" s="150"/>
      <c r="AV1243" s="150"/>
      <c r="AW1243" s="150"/>
      <c r="AX1243" s="150"/>
      <c r="AY1243" s="150"/>
      <c r="AZ1243" s="150"/>
      <c r="BA1243" s="150"/>
      <c r="BB1243" s="150"/>
      <c r="BC1243" s="150"/>
      <c r="BD1243" s="150"/>
      <c r="BE1243" s="150"/>
      <c r="BF1243" s="150"/>
      <c r="BG1243" s="150"/>
      <c r="BH1243" s="150"/>
    </row>
    <row r="1244" spans="1:60" ht="22.5" outlineLevel="1" x14ac:dyDescent="0.2">
      <c r="A1244" s="176">
        <v>445</v>
      </c>
      <c r="B1244" s="177" t="s">
        <v>1731</v>
      </c>
      <c r="C1244" s="185" t="s">
        <v>1732</v>
      </c>
      <c r="D1244" s="178" t="s">
        <v>291</v>
      </c>
      <c r="E1244" s="179">
        <v>114.9</v>
      </c>
      <c r="F1244" s="180"/>
      <c r="G1244" s="181">
        <f>ROUND(E1244*F1244,2)</f>
        <v>0</v>
      </c>
      <c r="H1244" s="180"/>
      <c r="I1244" s="181">
        <f>ROUND(E1244*H1244,2)</f>
        <v>0</v>
      </c>
      <c r="J1244" s="180"/>
      <c r="K1244" s="181">
        <f>ROUND(E1244*J1244,2)</f>
        <v>0</v>
      </c>
      <c r="L1244" s="181">
        <v>21</v>
      </c>
      <c r="M1244" s="181">
        <f>G1244*(1+L1244/100)</f>
        <v>0</v>
      </c>
      <c r="N1244" s="181">
        <v>0</v>
      </c>
      <c r="O1244" s="181">
        <f>ROUND(E1244*N1244,2)</f>
        <v>0</v>
      </c>
      <c r="P1244" s="181">
        <v>0</v>
      </c>
      <c r="Q1244" s="181">
        <f>ROUND(E1244*P1244,2)</f>
        <v>0</v>
      </c>
      <c r="R1244" s="181"/>
      <c r="S1244" s="181" t="s">
        <v>240</v>
      </c>
      <c r="T1244" s="182" t="s">
        <v>218</v>
      </c>
      <c r="U1244" s="160">
        <v>0</v>
      </c>
      <c r="V1244" s="160">
        <f>ROUND(E1244*U1244,2)</f>
        <v>0</v>
      </c>
      <c r="W1244" s="160"/>
      <c r="X1244" s="150"/>
      <c r="Y1244" s="150"/>
      <c r="Z1244" s="150"/>
      <c r="AA1244" s="150"/>
      <c r="AB1244" s="150"/>
      <c r="AC1244" s="150"/>
      <c r="AD1244" s="150"/>
      <c r="AE1244" s="150"/>
      <c r="AF1244" s="150"/>
      <c r="AG1244" s="150" t="s">
        <v>279</v>
      </c>
      <c r="AH1244" s="150"/>
      <c r="AI1244" s="150"/>
      <c r="AJ1244" s="150"/>
      <c r="AK1244" s="150"/>
      <c r="AL1244" s="150"/>
      <c r="AM1244" s="150"/>
      <c r="AN1244" s="150"/>
      <c r="AO1244" s="150"/>
      <c r="AP1244" s="150"/>
      <c r="AQ1244" s="150"/>
      <c r="AR1244" s="150"/>
      <c r="AS1244" s="150"/>
      <c r="AT1244" s="150"/>
      <c r="AU1244" s="150"/>
      <c r="AV1244" s="150"/>
      <c r="AW1244" s="150"/>
      <c r="AX1244" s="150"/>
      <c r="AY1244" s="150"/>
      <c r="AZ1244" s="150"/>
      <c r="BA1244" s="150"/>
      <c r="BB1244" s="150"/>
      <c r="BC1244" s="150"/>
      <c r="BD1244" s="150"/>
      <c r="BE1244" s="150"/>
      <c r="BF1244" s="150"/>
      <c r="BG1244" s="150"/>
      <c r="BH1244" s="150"/>
    </row>
    <row r="1245" spans="1:60" outlineLevel="1" x14ac:dyDescent="0.2">
      <c r="A1245" s="169">
        <v>446</v>
      </c>
      <c r="B1245" s="170" t="s">
        <v>1733</v>
      </c>
      <c r="C1245" s="186" t="s">
        <v>1734</v>
      </c>
      <c r="D1245" s="171" t="s">
        <v>285</v>
      </c>
      <c r="E1245" s="172">
        <v>247.61</v>
      </c>
      <c r="F1245" s="173"/>
      <c r="G1245" s="174">
        <f>ROUND(E1245*F1245,2)</f>
        <v>0</v>
      </c>
      <c r="H1245" s="173"/>
      <c r="I1245" s="174">
        <f>ROUND(E1245*H1245,2)</f>
        <v>0</v>
      </c>
      <c r="J1245" s="173"/>
      <c r="K1245" s="174">
        <f>ROUND(E1245*J1245,2)</f>
        <v>0</v>
      </c>
      <c r="L1245" s="174">
        <v>21</v>
      </c>
      <c r="M1245" s="174">
        <f>G1245*(1+L1245/100)</f>
        <v>0</v>
      </c>
      <c r="N1245" s="174">
        <v>0</v>
      </c>
      <c r="O1245" s="174">
        <f>ROUND(E1245*N1245,2)</f>
        <v>0</v>
      </c>
      <c r="P1245" s="174">
        <v>0</v>
      </c>
      <c r="Q1245" s="174">
        <f>ROUND(E1245*P1245,2)</f>
        <v>0</v>
      </c>
      <c r="R1245" s="174"/>
      <c r="S1245" s="174" t="s">
        <v>240</v>
      </c>
      <c r="T1245" s="175" t="s">
        <v>218</v>
      </c>
      <c r="U1245" s="160">
        <v>0</v>
      </c>
      <c r="V1245" s="160">
        <f>ROUND(E1245*U1245,2)</f>
        <v>0</v>
      </c>
      <c r="W1245" s="160"/>
      <c r="X1245" s="150"/>
      <c r="Y1245" s="150"/>
      <c r="Z1245" s="150"/>
      <c r="AA1245" s="150"/>
      <c r="AB1245" s="150"/>
      <c r="AC1245" s="150"/>
      <c r="AD1245" s="150"/>
      <c r="AE1245" s="150"/>
      <c r="AF1245" s="150"/>
      <c r="AG1245" s="150" t="s">
        <v>818</v>
      </c>
      <c r="AH1245" s="150"/>
      <c r="AI1245" s="150"/>
      <c r="AJ1245" s="150"/>
      <c r="AK1245" s="150"/>
      <c r="AL1245" s="150"/>
      <c r="AM1245" s="150"/>
      <c r="AN1245" s="150"/>
      <c r="AO1245" s="150"/>
      <c r="AP1245" s="150"/>
      <c r="AQ1245" s="150"/>
      <c r="AR1245" s="150"/>
      <c r="AS1245" s="150"/>
      <c r="AT1245" s="150"/>
      <c r="AU1245" s="150"/>
      <c r="AV1245" s="150"/>
      <c r="AW1245" s="150"/>
      <c r="AX1245" s="150"/>
      <c r="AY1245" s="150"/>
      <c r="AZ1245" s="150"/>
      <c r="BA1245" s="150"/>
      <c r="BB1245" s="150"/>
      <c r="BC1245" s="150"/>
      <c r="BD1245" s="150"/>
      <c r="BE1245" s="150"/>
      <c r="BF1245" s="150"/>
      <c r="BG1245" s="150"/>
      <c r="BH1245" s="150"/>
    </row>
    <row r="1246" spans="1:60" outlineLevel="1" x14ac:dyDescent="0.2">
      <c r="A1246" s="157"/>
      <c r="B1246" s="158"/>
      <c r="C1246" s="201" t="s">
        <v>1735</v>
      </c>
      <c r="D1246" s="190"/>
      <c r="E1246" s="191">
        <v>247.61</v>
      </c>
      <c r="F1246" s="160"/>
      <c r="G1246" s="160"/>
      <c r="H1246" s="160"/>
      <c r="I1246" s="160"/>
      <c r="J1246" s="160"/>
      <c r="K1246" s="160"/>
      <c r="L1246" s="160"/>
      <c r="M1246" s="160"/>
      <c r="N1246" s="160"/>
      <c r="O1246" s="160"/>
      <c r="P1246" s="160"/>
      <c r="Q1246" s="160"/>
      <c r="R1246" s="160"/>
      <c r="S1246" s="160"/>
      <c r="T1246" s="160"/>
      <c r="U1246" s="160"/>
      <c r="V1246" s="160"/>
      <c r="W1246" s="160"/>
      <c r="X1246" s="150"/>
      <c r="Y1246" s="150"/>
      <c r="Z1246" s="150"/>
      <c r="AA1246" s="150"/>
      <c r="AB1246" s="150"/>
      <c r="AC1246" s="150"/>
      <c r="AD1246" s="150"/>
      <c r="AE1246" s="150"/>
      <c r="AF1246" s="150"/>
      <c r="AG1246" s="150" t="s">
        <v>264</v>
      </c>
      <c r="AH1246" s="150">
        <v>0</v>
      </c>
      <c r="AI1246" s="150"/>
      <c r="AJ1246" s="150"/>
      <c r="AK1246" s="150"/>
      <c r="AL1246" s="150"/>
      <c r="AM1246" s="150"/>
      <c r="AN1246" s="150"/>
      <c r="AO1246" s="150"/>
      <c r="AP1246" s="150"/>
      <c r="AQ1246" s="150"/>
      <c r="AR1246" s="150"/>
      <c r="AS1246" s="150"/>
      <c r="AT1246" s="150"/>
      <c r="AU1246" s="150"/>
      <c r="AV1246" s="150"/>
      <c r="AW1246" s="150"/>
      <c r="AX1246" s="150"/>
      <c r="AY1246" s="150"/>
      <c r="AZ1246" s="150"/>
      <c r="BA1246" s="150"/>
      <c r="BB1246" s="150"/>
      <c r="BC1246" s="150"/>
      <c r="BD1246" s="150"/>
      <c r="BE1246" s="150"/>
      <c r="BF1246" s="150"/>
      <c r="BG1246" s="150"/>
      <c r="BH1246" s="150"/>
    </row>
    <row r="1247" spans="1:60" ht="22.5" outlineLevel="1" x14ac:dyDescent="0.2">
      <c r="A1247" s="169">
        <v>447</v>
      </c>
      <c r="B1247" s="170" t="s">
        <v>1736</v>
      </c>
      <c r="C1247" s="186" t="s">
        <v>1737</v>
      </c>
      <c r="D1247" s="171" t="s">
        <v>285</v>
      </c>
      <c r="E1247" s="172">
        <v>58.139400000000002</v>
      </c>
      <c r="F1247" s="173"/>
      <c r="G1247" s="174">
        <f>ROUND(E1247*F1247,2)</f>
        <v>0</v>
      </c>
      <c r="H1247" s="173"/>
      <c r="I1247" s="174">
        <f>ROUND(E1247*H1247,2)</f>
        <v>0</v>
      </c>
      <c r="J1247" s="173"/>
      <c r="K1247" s="174">
        <f>ROUND(E1247*J1247,2)</f>
        <v>0</v>
      </c>
      <c r="L1247" s="174">
        <v>21</v>
      </c>
      <c r="M1247" s="174">
        <f>G1247*(1+L1247/100)</f>
        <v>0</v>
      </c>
      <c r="N1247" s="174">
        <v>0</v>
      </c>
      <c r="O1247" s="174">
        <f>ROUND(E1247*N1247,2)</f>
        <v>0</v>
      </c>
      <c r="P1247" s="174">
        <v>0</v>
      </c>
      <c r="Q1247" s="174">
        <f>ROUND(E1247*P1247,2)</f>
        <v>0</v>
      </c>
      <c r="R1247" s="174" t="s">
        <v>216</v>
      </c>
      <c r="S1247" s="174" t="s">
        <v>217</v>
      </c>
      <c r="T1247" s="175" t="s">
        <v>218</v>
      </c>
      <c r="U1247" s="160">
        <v>0</v>
      </c>
      <c r="V1247" s="160">
        <f>ROUND(E1247*U1247,2)</f>
        <v>0</v>
      </c>
      <c r="W1247" s="160"/>
      <c r="X1247" s="150"/>
      <c r="Y1247" s="150"/>
      <c r="Z1247" s="150"/>
      <c r="AA1247" s="150"/>
      <c r="AB1247" s="150"/>
      <c r="AC1247" s="150"/>
      <c r="AD1247" s="150"/>
      <c r="AE1247" s="150"/>
      <c r="AF1247" s="150"/>
      <c r="AG1247" s="150" t="s">
        <v>219</v>
      </c>
      <c r="AH1247" s="150"/>
      <c r="AI1247" s="150"/>
      <c r="AJ1247" s="150"/>
      <c r="AK1247" s="150"/>
      <c r="AL1247" s="150"/>
      <c r="AM1247" s="150"/>
      <c r="AN1247" s="150"/>
      <c r="AO1247" s="150"/>
      <c r="AP1247" s="150"/>
      <c r="AQ1247" s="150"/>
      <c r="AR1247" s="150"/>
      <c r="AS1247" s="150"/>
      <c r="AT1247" s="150"/>
      <c r="AU1247" s="150"/>
      <c r="AV1247" s="150"/>
      <c r="AW1247" s="150"/>
      <c r="AX1247" s="150"/>
      <c r="AY1247" s="150"/>
      <c r="AZ1247" s="150"/>
      <c r="BA1247" s="150"/>
      <c r="BB1247" s="150"/>
      <c r="BC1247" s="150"/>
      <c r="BD1247" s="150"/>
      <c r="BE1247" s="150"/>
      <c r="BF1247" s="150"/>
      <c r="BG1247" s="150"/>
      <c r="BH1247" s="150"/>
    </row>
    <row r="1248" spans="1:60" outlineLevel="1" x14ac:dyDescent="0.2">
      <c r="A1248" s="157"/>
      <c r="B1248" s="158"/>
      <c r="C1248" s="201" t="s">
        <v>1738</v>
      </c>
      <c r="D1248" s="190"/>
      <c r="E1248" s="191">
        <v>58.139400000000002</v>
      </c>
      <c r="F1248" s="160"/>
      <c r="G1248" s="160"/>
      <c r="H1248" s="160"/>
      <c r="I1248" s="160"/>
      <c r="J1248" s="160"/>
      <c r="K1248" s="160"/>
      <c r="L1248" s="160"/>
      <c r="M1248" s="160"/>
      <c r="N1248" s="160"/>
      <c r="O1248" s="160"/>
      <c r="P1248" s="160"/>
      <c r="Q1248" s="160"/>
      <c r="R1248" s="160"/>
      <c r="S1248" s="160"/>
      <c r="T1248" s="160"/>
      <c r="U1248" s="160"/>
      <c r="V1248" s="160"/>
      <c r="W1248" s="160"/>
      <c r="X1248" s="150"/>
      <c r="Y1248" s="150"/>
      <c r="Z1248" s="150"/>
      <c r="AA1248" s="150"/>
      <c r="AB1248" s="150"/>
      <c r="AC1248" s="150"/>
      <c r="AD1248" s="150"/>
      <c r="AE1248" s="150"/>
      <c r="AF1248" s="150"/>
      <c r="AG1248" s="150" t="s">
        <v>264</v>
      </c>
      <c r="AH1248" s="150">
        <v>0</v>
      </c>
      <c r="AI1248" s="150"/>
      <c r="AJ1248" s="150"/>
      <c r="AK1248" s="150"/>
      <c r="AL1248" s="150"/>
      <c r="AM1248" s="150"/>
      <c r="AN1248" s="150"/>
      <c r="AO1248" s="150"/>
      <c r="AP1248" s="150"/>
      <c r="AQ1248" s="150"/>
      <c r="AR1248" s="150"/>
      <c r="AS1248" s="150"/>
      <c r="AT1248" s="150"/>
      <c r="AU1248" s="150"/>
      <c r="AV1248" s="150"/>
      <c r="AW1248" s="150"/>
      <c r="AX1248" s="150"/>
      <c r="AY1248" s="150"/>
      <c r="AZ1248" s="150"/>
      <c r="BA1248" s="150"/>
      <c r="BB1248" s="150"/>
      <c r="BC1248" s="150"/>
      <c r="BD1248" s="150"/>
      <c r="BE1248" s="150"/>
      <c r="BF1248" s="150"/>
      <c r="BG1248" s="150"/>
      <c r="BH1248" s="150"/>
    </row>
    <row r="1249" spans="1:60" outlineLevel="1" x14ac:dyDescent="0.2">
      <c r="A1249" s="169">
        <v>448</v>
      </c>
      <c r="B1249" s="170" t="s">
        <v>1739</v>
      </c>
      <c r="C1249" s="186" t="s">
        <v>1740</v>
      </c>
      <c r="D1249" s="171" t="s">
        <v>298</v>
      </c>
      <c r="E1249" s="172">
        <v>1000</v>
      </c>
      <c r="F1249" s="173"/>
      <c r="G1249" s="174">
        <f>ROUND(E1249*F1249,2)</f>
        <v>0</v>
      </c>
      <c r="H1249" s="173"/>
      <c r="I1249" s="174">
        <f>ROUND(E1249*H1249,2)</f>
        <v>0</v>
      </c>
      <c r="J1249" s="173"/>
      <c r="K1249" s="174">
        <f>ROUND(E1249*J1249,2)</f>
        <v>0</v>
      </c>
      <c r="L1249" s="174">
        <v>21</v>
      </c>
      <c r="M1249" s="174">
        <f>G1249*(1+L1249/100)</f>
        <v>0</v>
      </c>
      <c r="N1249" s="174">
        <v>0</v>
      </c>
      <c r="O1249" s="174">
        <f>ROUND(E1249*N1249,2)</f>
        <v>0</v>
      </c>
      <c r="P1249" s="174">
        <v>0</v>
      </c>
      <c r="Q1249" s="174">
        <f>ROUND(E1249*P1249,2)</f>
        <v>0</v>
      </c>
      <c r="R1249" s="174"/>
      <c r="S1249" s="174" t="s">
        <v>240</v>
      </c>
      <c r="T1249" s="175" t="s">
        <v>218</v>
      </c>
      <c r="U1249" s="160">
        <v>0</v>
      </c>
      <c r="V1249" s="160">
        <f>ROUND(E1249*U1249,2)</f>
        <v>0</v>
      </c>
      <c r="W1249" s="160"/>
      <c r="X1249" s="150"/>
      <c r="Y1249" s="150"/>
      <c r="Z1249" s="150"/>
      <c r="AA1249" s="150"/>
      <c r="AB1249" s="150"/>
      <c r="AC1249" s="150"/>
      <c r="AD1249" s="150"/>
      <c r="AE1249" s="150"/>
      <c r="AF1249" s="150"/>
      <c r="AG1249" s="150" t="s">
        <v>818</v>
      </c>
      <c r="AH1249" s="150"/>
      <c r="AI1249" s="150"/>
      <c r="AJ1249" s="150"/>
      <c r="AK1249" s="150"/>
      <c r="AL1249" s="150"/>
      <c r="AM1249" s="150"/>
      <c r="AN1249" s="150"/>
      <c r="AO1249" s="150"/>
      <c r="AP1249" s="150"/>
      <c r="AQ1249" s="150"/>
      <c r="AR1249" s="150"/>
      <c r="AS1249" s="150"/>
      <c r="AT1249" s="150"/>
      <c r="AU1249" s="150"/>
      <c r="AV1249" s="150"/>
      <c r="AW1249" s="150"/>
      <c r="AX1249" s="150"/>
      <c r="AY1249" s="150"/>
      <c r="AZ1249" s="150"/>
      <c r="BA1249" s="150"/>
      <c r="BB1249" s="150"/>
      <c r="BC1249" s="150"/>
      <c r="BD1249" s="150"/>
      <c r="BE1249" s="150"/>
      <c r="BF1249" s="150"/>
      <c r="BG1249" s="150"/>
      <c r="BH1249" s="150"/>
    </row>
    <row r="1250" spans="1:60" outlineLevel="1" x14ac:dyDescent="0.2">
      <c r="A1250" s="157"/>
      <c r="B1250" s="158"/>
      <c r="C1250" s="202" t="s">
        <v>325</v>
      </c>
      <c r="D1250" s="192"/>
      <c r="E1250" s="193"/>
      <c r="F1250" s="160"/>
      <c r="G1250" s="160"/>
      <c r="H1250" s="160"/>
      <c r="I1250" s="160"/>
      <c r="J1250" s="160"/>
      <c r="K1250" s="160"/>
      <c r="L1250" s="160"/>
      <c r="M1250" s="160"/>
      <c r="N1250" s="160"/>
      <c r="O1250" s="160"/>
      <c r="P1250" s="160"/>
      <c r="Q1250" s="160"/>
      <c r="R1250" s="160"/>
      <c r="S1250" s="160"/>
      <c r="T1250" s="160"/>
      <c r="U1250" s="160"/>
      <c r="V1250" s="160"/>
      <c r="W1250" s="160"/>
      <c r="X1250" s="150"/>
      <c r="Y1250" s="150"/>
      <c r="Z1250" s="150"/>
      <c r="AA1250" s="150"/>
      <c r="AB1250" s="150"/>
      <c r="AC1250" s="150"/>
      <c r="AD1250" s="150"/>
      <c r="AE1250" s="150"/>
      <c r="AF1250" s="150"/>
      <c r="AG1250" s="150" t="s">
        <v>264</v>
      </c>
      <c r="AH1250" s="150"/>
      <c r="AI1250" s="150"/>
      <c r="AJ1250" s="150"/>
      <c r="AK1250" s="150"/>
      <c r="AL1250" s="150"/>
      <c r="AM1250" s="150"/>
      <c r="AN1250" s="150"/>
      <c r="AO1250" s="150"/>
      <c r="AP1250" s="150"/>
      <c r="AQ1250" s="150"/>
      <c r="AR1250" s="150"/>
      <c r="AS1250" s="150"/>
      <c r="AT1250" s="150"/>
      <c r="AU1250" s="150"/>
      <c r="AV1250" s="150"/>
      <c r="AW1250" s="150"/>
      <c r="AX1250" s="150"/>
      <c r="AY1250" s="150"/>
      <c r="AZ1250" s="150"/>
      <c r="BA1250" s="150"/>
      <c r="BB1250" s="150"/>
      <c r="BC1250" s="150"/>
      <c r="BD1250" s="150"/>
      <c r="BE1250" s="150"/>
      <c r="BF1250" s="150"/>
      <c r="BG1250" s="150"/>
      <c r="BH1250" s="150"/>
    </row>
    <row r="1251" spans="1:60" outlineLevel="1" x14ac:dyDescent="0.2">
      <c r="A1251" s="157"/>
      <c r="B1251" s="158"/>
      <c r="C1251" s="203" t="s">
        <v>1741</v>
      </c>
      <c r="D1251" s="192"/>
      <c r="E1251" s="193">
        <v>999.62252999999998</v>
      </c>
      <c r="F1251" s="160"/>
      <c r="G1251" s="160"/>
      <c r="H1251" s="160"/>
      <c r="I1251" s="160"/>
      <c r="J1251" s="160"/>
      <c r="K1251" s="160"/>
      <c r="L1251" s="160"/>
      <c r="M1251" s="160"/>
      <c r="N1251" s="160"/>
      <c r="O1251" s="160"/>
      <c r="P1251" s="160"/>
      <c r="Q1251" s="160"/>
      <c r="R1251" s="160"/>
      <c r="S1251" s="160"/>
      <c r="T1251" s="160"/>
      <c r="U1251" s="160"/>
      <c r="V1251" s="160"/>
      <c r="W1251" s="160"/>
      <c r="X1251" s="150"/>
      <c r="Y1251" s="150"/>
      <c r="Z1251" s="150"/>
      <c r="AA1251" s="150"/>
      <c r="AB1251" s="150"/>
      <c r="AC1251" s="150"/>
      <c r="AD1251" s="150"/>
      <c r="AE1251" s="150"/>
      <c r="AF1251" s="150"/>
      <c r="AG1251" s="150" t="s">
        <v>264</v>
      </c>
      <c r="AH1251" s="150">
        <v>2</v>
      </c>
      <c r="AI1251" s="150"/>
      <c r="AJ1251" s="150"/>
      <c r="AK1251" s="150"/>
      <c r="AL1251" s="150"/>
      <c r="AM1251" s="150"/>
      <c r="AN1251" s="150"/>
      <c r="AO1251" s="150"/>
      <c r="AP1251" s="150"/>
      <c r="AQ1251" s="150"/>
      <c r="AR1251" s="150"/>
      <c r="AS1251" s="150"/>
      <c r="AT1251" s="150"/>
      <c r="AU1251" s="150"/>
      <c r="AV1251" s="150"/>
      <c r="AW1251" s="150"/>
      <c r="AX1251" s="150"/>
      <c r="AY1251" s="150"/>
      <c r="AZ1251" s="150"/>
      <c r="BA1251" s="150"/>
      <c r="BB1251" s="150"/>
      <c r="BC1251" s="150"/>
      <c r="BD1251" s="150"/>
      <c r="BE1251" s="150"/>
      <c r="BF1251" s="150"/>
      <c r="BG1251" s="150"/>
      <c r="BH1251" s="150"/>
    </row>
    <row r="1252" spans="1:60" outlineLevel="1" x14ac:dyDescent="0.2">
      <c r="A1252" s="157"/>
      <c r="B1252" s="158"/>
      <c r="C1252" s="202" t="s">
        <v>332</v>
      </c>
      <c r="D1252" s="192"/>
      <c r="E1252" s="193"/>
      <c r="F1252" s="160"/>
      <c r="G1252" s="160"/>
      <c r="H1252" s="160"/>
      <c r="I1252" s="160"/>
      <c r="J1252" s="160"/>
      <c r="K1252" s="160"/>
      <c r="L1252" s="160"/>
      <c r="M1252" s="160"/>
      <c r="N1252" s="160"/>
      <c r="O1252" s="160"/>
      <c r="P1252" s="160"/>
      <c r="Q1252" s="160"/>
      <c r="R1252" s="160"/>
      <c r="S1252" s="160"/>
      <c r="T1252" s="160"/>
      <c r="U1252" s="160"/>
      <c r="V1252" s="160"/>
      <c r="W1252" s="160"/>
      <c r="X1252" s="150"/>
      <c r="Y1252" s="150"/>
      <c r="Z1252" s="150"/>
      <c r="AA1252" s="150"/>
      <c r="AB1252" s="150"/>
      <c r="AC1252" s="150"/>
      <c r="AD1252" s="150"/>
      <c r="AE1252" s="150"/>
      <c r="AF1252" s="150"/>
      <c r="AG1252" s="150" t="s">
        <v>264</v>
      </c>
      <c r="AH1252" s="150"/>
      <c r="AI1252" s="150"/>
      <c r="AJ1252" s="150"/>
      <c r="AK1252" s="150"/>
      <c r="AL1252" s="150"/>
      <c r="AM1252" s="150"/>
      <c r="AN1252" s="150"/>
      <c r="AO1252" s="150"/>
      <c r="AP1252" s="150"/>
      <c r="AQ1252" s="150"/>
      <c r="AR1252" s="150"/>
      <c r="AS1252" s="150"/>
      <c r="AT1252" s="150"/>
      <c r="AU1252" s="150"/>
      <c r="AV1252" s="150"/>
      <c r="AW1252" s="150"/>
      <c r="AX1252" s="150"/>
      <c r="AY1252" s="150"/>
      <c r="AZ1252" s="150"/>
      <c r="BA1252" s="150"/>
      <c r="BB1252" s="150"/>
      <c r="BC1252" s="150"/>
      <c r="BD1252" s="150"/>
      <c r="BE1252" s="150"/>
      <c r="BF1252" s="150"/>
      <c r="BG1252" s="150"/>
      <c r="BH1252" s="150"/>
    </row>
    <row r="1253" spans="1:60" outlineLevel="1" x14ac:dyDescent="0.2">
      <c r="A1253" s="157"/>
      <c r="B1253" s="158"/>
      <c r="C1253" s="201" t="s">
        <v>1742</v>
      </c>
      <c r="D1253" s="190"/>
      <c r="E1253" s="191">
        <v>1000</v>
      </c>
      <c r="F1253" s="160"/>
      <c r="G1253" s="160"/>
      <c r="H1253" s="160"/>
      <c r="I1253" s="160"/>
      <c r="J1253" s="160"/>
      <c r="K1253" s="160"/>
      <c r="L1253" s="160"/>
      <c r="M1253" s="160"/>
      <c r="N1253" s="160"/>
      <c r="O1253" s="160"/>
      <c r="P1253" s="160"/>
      <c r="Q1253" s="160"/>
      <c r="R1253" s="160"/>
      <c r="S1253" s="160"/>
      <c r="T1253" s="160"/>
      <c r="U1253" s="160"/>
      <c r="V1253" s="160"/>
      <c r="W1253" s="160"/>
      <c r="X1253" s="150"/>
      <c r="Y1253" s="150"/>
      <c r="Z1253" s="150"/>
      <c r="AA1253" s="150"/>
      <c r="AB1253" s="150"/>
      <c r="AC1253" s="150"/>
      <c r="AD1253" s="150"/>
      <c r="AE1253" s="150"/>
      <c r="AF1253" s="150"/>
      <c r="AG1253" s="150" t="s">
        <v>264</v>
      </c>
      <c r="AH1253" s="150">
        <v>0</v>
      </c>
      <c r="AI1253" s="150"/>
      <c r="AJ1253" s="150"/>
      <c r="AK1253" s="150"/>
      <c r="AL1253" s="150"/>
      <c r="AM1253" s="150"/>
      <c r="AN1253" s="150"/>
      <c r="AO1253" s="150"/>
      <c r="AP1253" s="150"/>
      <c r="AQ1253" s="150"/>
      <c r="AR1253" s="150"/>
      <c r="AS1253" s="150"/>
      <c r="AT1253" s="150"/>
      <c r="AU1253" s="150"/>
      <c r="AV1253" s="150"/>
      <c r="AW1253" s="150"/>
      <c r="AX1253" s="150"/>
      <c r="AY1253" s="150"/>
      <c r="AZ1253" s="150"/>
      <c r="BA1253" s="150"/>
      <c r="BB1253" s="150"/>
      <c r="BC1253" s="150"/>
      <c r="BD1253" s="150"/>
      <c r="BE1253" s="150"/>
      <c r="BF1253" s="150"/>
      <c r="BG1253" s="150"/>
      <c r="BH1253" s="150"/>
    </row>
    <row r="1254" spans="1:60" outlineLevel="1" x14ac:dyDescent="0.2">
      <c r="A1254" s="157">
        <v>449</v>
      </c>
      <c r="B1254" s="158" t="s">
        <v>1743</v>
      </c>
      <c r="C1254" s="206" t="s">
        <v>1744</v>
      </c>
      <c r="D1254" s="159" t="s">
        <v>0</v>
      </c>
      <c r="E1254" s="200"/>
      <c r="F1254" s="161"/>
      <c r="G1254" s="160">
        <f>ROUND(E1254*F1254,2)</f>
        <v>0</v>
      </c>
      <c r="H1254" s="161"/>
      <c r="I1254" s="160">
        <f>ROUND(E1254*H1254,2)</f>
        <v>0</v>
      </c>
      <c r="J1254" s="161"/>
      <c r="K1254" s="160">
        <f>ROUND(E1254*J1254,2)</f>
        <v>0</v>
      </c>
      <c r="L1254" s="160">
        <v>21</v>
      </c>
      <c r="M1254" s="160">
        <f>G1254*(1+L1254/100)</f>
        <v>0</v>
      </c>
      <c r="N1254" s="160">
        <v>0</v>
      </c>
      <c r="O1254" s="160">
        <f>ROUND(E1254*N1254,2)</f>
        <v>0</v>
      </c>
      <c r="P1254" s="160">
        <v>0</v>
      </c>
      <c r="Q1254" s="160">
        <f>ROUND(E1254*P1254,2)</f>
        <v>0</v>
      </c>
      <c r="R1254" s="160"/>
      <c r="S1254" s="160" t="s">
        <v>217</v>
      </c>
      <c r="T1254" s="160" t="s">
        <v>292</v>
      </c>
      <c r="U1254" s="160">
        <v>0</v>
      </c>
      <c r="V1254" s="160">
        <f>ROUND(E1254*U1254,2)</f>
        <v>0</v>
      </c>
      <c r="W1254" s="160"/>
      <c r="X1254" s="150"/>
      <c r="Y1254" s="150"/>
      <c r="Z1254" s="150"/>
      <c r="AA1254" s="150"/>
      <c r="AB1254" s="150"/>
      <c r="AC1254" s="150"/>
      <c r="AD1254" s="150"/>
      <c r="AE1254" s="150"/>
      <c r="AF1254" s="150"/>
      <c r="AG1254" s="150" t="s">
        <v>1161</v>
      </c>
      <c r="AH1254" s="150"/>
      <c r="AI1254" s="150"/>
      <c r="AJ1254" s="150"/>
      <c r="AK1254" s="150"/>
      <c r="AL1254" s="150"/>
      <c r="AM1254" s="150"/>
      <c r="AN1254" s="150"/>
      <c r="AO1254" s="150"/>
      <c r="AP1254" s="150"/>
      <c r="AQ1254" s="150"/>
      <c r="AR1254" s="150"/>
      <c r="AS1254" s="150"/>
      <c r="AT1254" s="150"/>
      <c r="AU1254" s="150"/>
      <c r="AV1254" s="150"/>
      <c r="AW1254" s="150"/>
      <c r="AX1254" s="150"/>
      <c r="AY1254" s="150"/>
      <c r="AZ1254" s="150"/>
      <c r="BA1254" s="150"/>
      <c r="BB1254" s="150"/>
      <c r="BC1254" s="150"/>
      <c r="BD1254" s="150"/>
      <c r="BE1254" s="150"/>
      <c r="BF1254" s="150"/>
      <c r="BG1254" s="150"/>
      <c r="BH1254" s="150"/>
    </row>
    <row r="1255" spans="1:60" x14ac:dyDescent="0.2">
      <c r="A1255" s="163" t="s">
        <v>211</v>
      </c>
      <c r="B1255" s="164" t="s">
        <v>155</v>
      </c>
      <c r="C1255" s="184" t="s">
        <v>156</v>
      </c>
      <c r="D1255" s="165"/>
      <c r="E1255" s="166"/>
      <c r="F1255" s="167"/>
      <c r="G1255" s="167">
        <f>SUMIF(AG1256:AG1287,"&lt;&gt;NOR",G1256:G1287)</f>
        <v>0</v>
      </c>
      <c r="H1255" s="167"/>
      <c r="I1255" s="167">
        <f>SUM(I1256:I1287)</f>
        <v>0</v>
      </c>
      <c r="J1255" s="167"/>
      <c r="K1255" s="167">
        <f>SUM(K1256:K1287)</f>
        <v>0</v>
      </c>
      <c r="L1255" s="167"/>
      <c r="M1255" s="167">
        <f>SUM(M1256:M1287)</f>
        <v>0</v>
      </c>
      <c r="N1255" s="167"/>
      <c r="O1255" s="167">
        <f>SUM(O1256:O1287)</f>
        <v>0</v>
      </c>
      <c r="P1255" s="167"/>
      <c r="Q1255" s="167">
        <f>SUM(Q1256:Q1287)</f>
        <v>0</v>
      </c>
      <c r="R1255" s="167"/>
      <c r="S1255" s="167"/>
      <c r="T1255" s="168"/>
      <c r="U1255" s="162"/>
      <c r="V1255" s="162">
        <f>SUM(V1256:V1287)</f>
        <v>0</v>
      </c>
      <c r="W1255" s="162"/>
      <c r="AG1255" t="s">
        <v>212</v>
      </c>
    </row>
    <row r="1256" spans="1:60" outlineLevel="1" x14ac:dyDescent="0.2">
      <c r="A1256" s="169">
        <v>450</v>
      </c>
      <c r="B1256" s="170" t="s">
        <v>1745</v>
      </c>
      <c r="C1256" s="186" t="s">
        <v>1746</v>
      </c>
      <c r="D1256" s="171" t="s">
        <v>285</v>
      </c>
      <c r="E1256" s="172">
        <v>652</v>
      </c>
      <c r="F1256" s="173"/>
      <c r="G1256" s="174">
        <f>ROUND(E1256*F1256,2)</f>
        <v>0</v>
      </c>
      <c r="H1256" s="173"/>
      <c r="I1256" s="174">
        <f>ROUND(E1256*H1256,2)</f>
        <v>0</v>
      </c>
      <c r="J1256" s="173"/>
      <c r="K1256" s="174">
        <f>ROUND(E1256*J1256,2)</f>
        <v>0</v>
      </c>
      <c r="L1256" s="174">
        <v>21</v>
      </c>
      <c r="M1256" s="174">
        <f>G1256*(1+L1256/100)</f>
        <v>0</v>
      </c>
      <c r="N1256" s="174">
        <v>0</v>
      </c>
      <c r="O1256" s="174">
        <f>ROUND(E1256*N1256,2)</f>
        <v>0</v>
      </c>
      <c r="P1256" s="174">
        <v>0</v>
      </c>
      <c r="Q1256" s="174">
        <f>ROUND(E1256*P1256,2)</f>
        <v>0</v>
      </c>
      <c r="R1256" s="174"/>
      <c r="S1256" s="174" t="s">
        <v>217</v>
      </c>
      <c r="T1256" s="175" t="s">
        <v>218</v>
      </c>
      <c r="U1256" s="160">
        <v>0</v>
      </c>
      <c r="V1256" s="160">
        <f>ROUND(E1256*U1256,2)</f>
        <v>0</v>
      </c>
      <c r="W1256" s="160"/>
      <c r="X1256" s="150"/>
      <c r="Y1256" s="150"/>
      <c r="Z1256" s="150"/>
      <c r="AA1256" s="150"/>
      <c r="AB1256" s="150"/>
      <c r="AC1256" s="150"/>
      <c r="AD1256" s="150"/>
      <c r="AE1256" s="150"/>
      <c r="AF1256" s="150"/>
      <c r="AG1256" s="150" t="s">
        <v>1102</v>
      </c>
      <c r="AH1256" s="150"/>
      <c r="AI1256" s="150"/>
      <c r="AJ1256" s="150"/>
      <c r="AK1256" s="150"/>
      <c r="AL1256" s="150"/>
      <c r="AM1256" s="150"/>
      <c r="AN1256" s="150"/>
      <c r="AO1256" s="150"/>
      <c r="AP1256" s="150"/>
      <c r="AQ1256" s="150"/>
      <c r="AR1256" s="150"/>
      <c r="AS1256" s="150"/>
      <c r="AT1256" s="150"/>
      <c r="AU1256" s="150"/>
      <c r="AV1256" s="150"/>
      <c r="AW1256" s="150"/>
      <c r="AX1256" s="150"/>
      <c r="AY1256" s="150"/>
      <c r="AZ1256" s="150"/>
      <c r="BA1256" s="150"/>
      <c r="BB1256" s="150"/>
      <c r="BC1256" s="150"/>
      <c r="BD1256" s="150"/>
      <c r="BE1256" s="150"/>
      <c r="BF1256" s="150"/>
      <c r="BG1256" s="150"/>
      <c r="BH1256" s="150"/>
    </row>
    <row r="1257" spans="1:60" outlineLevel="1" x14ac:dyDescent="0.2">
      <c r="A1257" s="157"/>
      <c r="B1257" s="158"/>
      <c r="C1257" s="201" t="s">
        <v>1747</v>
      </c>
      <c r="D1257" s="190"/>
      <c r="E1257" s="191">
        <v>652</v>
      </c>
      <c r="F1257" s="160"/>
      <c r="G1257" s="160"/>
      <c r="H1257" s="160"/>
      <c r="I1257" s="160"/>
      <c r="J1257" s="160"/>
      <c r="K1257" s="160"/>
      <c r="L1257" s="160"/>
      <c r="M1257" s="160"/>
      <c r="N1257" s="160"/>
      <c r="O1257" s="160"/>
      <c r="P1257" s="160"/>
      <c r="Q1257" s="160"/>
      <c r="R1257" s="160"/>
      <c r="S1257" s="160"/>
      <c r="T1257" s="160"/>
      <c r="U1257" s="160"/>
      <c r="V1257" s="160"/>
      <c r="W1257" s="160"/>
      <c r="X1257" s="150"/>
      <c r="Y1257" s="150"/>
      <c r="Z1257" s="150"/>
      <c r="AA1257" s="150"/>
      <c r="AB1257" s="150"/>
      <c r="AC1257" s="150"/>
      <c r="AD1257" s="150"/>
      <c r="AE1257" s="150"/>
      <c r="AF1257" s="150"/>
      <c r="AG1257" s="150" t="s">
        <v>264</v>
      </c>
      <c r="AH1257" s="150">
        <v>0</v>
      </c>
      <c r="AI1257" s="150"/>
      <c r="AJ1257" s="150"/>
      <c r="AK1257" s="150"/>
      <c r="AL1257" s="150"/>
      <c r="AM1257" s="150"/>
      <c r="AN1257" s="150"/>
      <c r="AO1257" s="150"/>
      <c r="AP1257" s="150"/>
      <c r="AQ1257" s="150"/>
      <c r="AR1257" s="150"/>
      <c r="AS1257" s="150"/>
      <c r="AT1257" s="150"/>
      <c r="AU1257" s="150"/>
      <c r="AV1257" s="150"/>
      <c r="AW1257" s="150"/>
      <c r="AX1257" s="150"/>
      <c r="AY1257" s="150"/>
      <c r="AZ1257" s="150"/>
      <c r="BA1257" s="150"/>
      <c r="BB1257" s="150"/>
      <c r="BC1257" s="150"/>
      <c r="BD1257" s="150"/>
      <c r="BE1257" s="150"/>
      <c r="BF1257" s="150"/>
      <c r="BG1257" s="150"/>
      <c r="BH1257" s="150"/>
    </row>
    <row r="1258" spans="1:60" ht="22.5" outlineLevel="1" x14ac:dyDescent="0.2">
      <c r="A1258" s="169">
        <v>451</v>
      </c>
      <c r="B1258" s="170" t="s">
        <v>1748</v>
      </c>
      <c r="C1258" s="186" t="s">
        <v>1749</v>
      </c>
      <c r="D1258" s="171" t="s">
        <v>291</v>
      </c>
      <c r="E1258" s="172">
        <v>153.4</v>
      </c>
      <c r="F1258" s="173"/>
      <c r="G1258" s="174">
        <f>ROUND(E1258*F1258,2)</f>
        <v>0</v>
      </c>
      <c r="H1258" s="173"/>
      <c r="I1258" s="174">
        <f>ROUND(E1258*H1258,2)</f>
        <v>0</v>
      </c>
      <c r="J1258" s="173"/>
      <c r="K1258" s="174">
        <f>ROUND(E1258*J1258,2)</f>
        <v>0</v>
      </c>
      <c r="L1258" s="174">
        <v>21</v>
      </c>
      <c r="M1258" s="174">
        <f>G1258*(1+L1258/100)</f>
        <v>0</v>
      </c>
      <c r="N1258" s="174">
        <v>0</v>
      </c>
      <c r="O1258" s="174">
        <f>ROUND(E1258*N1258,2)</f>
        <v>0</v>
      </c>
      <c r="P1258" s="174">
        <v>0</v>
      </c>
      <c r="Q1258" s="174">
        <f>ROUND(E1258*P1258,2)</f>
        <v>0</v>
      </c>
      <c r="R1258" s="174"/>
      <c r="S1258" s="174" t="s">
        <v>217</v>
      </c>
      <c r="T1258" s="175" t="s">
        <v>218</v>
      </c>
      <c r="U1258" s="160">
        <v>0</v>
      </c>
      <c r="V1258" s="160">
        <f>ROUND(E1258*U1258,2)</f>
        <v>0</v>
      </c>
      <c r="W1258" s="160"/>
      <c r="X1258" s="150"/>
      <c r="Y1258" s="150"/>
      <c r="Z1258" s="150"/>
      <c r="AA1258" s="150"/>
      <c r="AB1258" s="150"/>
      <c r="AC1258" s="150"/>
      <c r="AD1258" s="150"/>
      <c r="AE1258" s="150"/>
      <c r="AF1258" s="150"/>
      <c r="AG1258" s="150" t="s">
        <v>1102</v>
      </c>
      <c r="AH1258" s="150"/>
      <c r="AI1258" s="150"/>
      <c r="AJ1258" s="150"/>
      <c r="AK1258" s="150"/>
      <c r="AL1258" s="150"/>
      <c r="AM1258" s="150"/>
      <c r="AN1258" s="150"/>
      <c r="AO1258" s="150"/>
      <c r="AP1258" s="150"/>
      <c r="AQ1258" s="150"/>
      <c r="AR1258" s="150"/>
      <c r="AS1258" s="150"/>
      <c r="AT1258" s="150"/>
      <c r="AU1258" s="150"/>
      <c r="AV1258" s="150"/>
      <c r="AW1258" s="150"/>
      <c r="AX1258" s="150"/>
      <c r="AY1258" s="150"/>
      <c r="AZ1258" s="150"/>
      <c r="BA1258" s="150"/>
      <c r="BB1258" s="150"/>
      <c r="BC1258" s="150"/>
      <c r="BD1258" s="150"/>
      <c r="BE1258" s="150"/>
      <c r="BF1258" s="150"/>
      <c r="BG1258" s="150"/>
      <c r="BH1258" s="150"/>
    </row>
    <row r="1259" spans="1:60" outlineLevel="1" x14ac:dyDescent="0.2">
      <c r="A1259" s="157"/>
      <c r="B1259" s="158"/>
      <c r="C1259" s="201" t="s">
        <v>1750</v>
      </c>
      <c r="D1259" s="190"/>
      <c r="E1259" s="191">
        <v>153.4</v>
      </c>
      <c r="F1259" s="160"/>
      <c r="G1259" s="160"/>
      <c r="H1259" s="160"/>
      <c r="I1259" s="160"/>
      <c r="J1259" s="160"/>
      <c r="K1259" s="160"/>
      <c r="L1259" s="160"/>
      <c r="M1259" s="160"/>
      <c r="N1259" s="160"/>
      <c r="O1259" s="160"/>
      <c r="P1259" s="160"/>
      <c r="Q1259" s="160"/>
      <c r="R1259" s="160"/>
      <c r="S1259" s="160"/>
      <c r="T1259" s="160"/>
      <c r="U1259" s="160"/>
      <c r="V1259" s="160"/>
      <c r="W1259" s="160"/>
      <c r="X1259" s="150"/>
      <c r="Y1259" s="150"/>
      <c r="Z1259" s="150"/>
      <c r="AA1259" s="150"/>
      <c r="AB1259" s="150"/>
      <c r="AC1259" s="150"/>
      <c r="AD1259" s="150"/>
      <c r="AE1259" s="150"/>
      <c r="AF1259" s="150"/>
      <c r="AG1259" s="150" t="s">
        <v>264</v>
      </c>
      <c r="AH1259" s="150">
        <v>0</v>
      </c>
      <c r="AI1259" s="150"/>
      <c r="AJ1259" s="150"/>
      <c r="AK1259" s="150"/>
      <c r="AL1259" s="150"/>
      <c r="AM1259" s="150"/>
      <c r="AN1259" s="150"/>
      <c r="AO1259" s="150"/>
      <c r="AP1259" s="150"/>
      <c r="AQ1259" s="150"/>
      <c r="AR1259" s="150"/>
      <c r="AS1259" s="150"/>
      <c r="AT1259" s="150"/>
      <c r="AU1259" s="150"/>
      <c r="AV1259" s="150"/>
      <c r="AW1259" s="150"/>
      <c r="AX1259" s="150"/>
      <c r="AY1259" s="150"/>
      <c r="AZ1259" s="150"/>
      <c r="BA1259" s="150"/>
      <c r="BB1259" s="150"/>
      <c r="BC1259" s="150"/>
      <c r="BD1259" s="150"/>
      <c r="BE1259" s="150"/>
      <c r="BF1259" s="150"/>
      <c r="BG1259" s="150"/>
      <c r="BH1259" s="150"/>
    </row>
    <row r="1260" spans="1:60" ht="22.5" outlineLevel="1" x14ac:dyDescent="0.2">
      <c r="A1260" s="169">
        <v>452</v>
      </c>
      <c r="B1260" s="170" t="s">
        <v>1751</v>
      </c>
      <c r="C1260" s="186" t="s">
        <v>1752</v>
      </c>
      <c r="D1260" s="171" t="s">
        <v>285</v>
      </c>
      <c r="E1260" s="172">
        <v>396.1</v>
      </c>
      <c r="F1260" s="173"/>
      <c r="G1260" s="174">
        <f>ROUND(E1260*F1260,2)</f>
        <v>0</v>
      </c>
      <c r="H1260" s="173"/>
      <c r="I1260" s="174">
        <f>ROUND(E1260*H1260,2)</f>
        <v>0</v>
      </c>
      <c r="J1260" s="173"/>
      <c r="K1260" s="174">
        <f>ROUND(E1260*J1260,2)</f>
        <v>0</v>
      </c>
      <c r="L1260" s="174">
        <v>21</v>
      </c>
      <c r="M1260" s="174">
        <f>G1260*(1+L1260/100)</f>
        <v>0</v>
      </c>
      <c r="N1260" s="174">
        <v>0</v>
      </c>
      <c r="O1260" s="174">
        <f>ROUND(E1260*N1260,2)</f>
        <v>0</v>
      </c>
      <c r="P1260" s="174">
        <v>0</v>
      </c>
      <c r="Q1260" s="174">
        <f>ROUND(E1260*P1260,2)</f>
        <v>0</v>
      </c>
      <c r="R1260" s="174"/>
      <c r="S1260" s="174" t="s">
        <v>217</v>
      </c>
      <c r="T1260" s="175" t="s">
        <v>218</v>
      </c>
      <c r="U1260" s="160">
        <v>0</v>
      </c>
      <c r="V1260" s="160">
        <f>ROUND(E1260*U1260,2)</f>
        <v>0</v>
      </c>
      <c r="W1260" s="160"/>
      <c r="X1260" s="150"/>
      <c r="Y1260" s="150"/>
      <c r="Z1260" s="150"/>
      <c r="AA1260" s="150"/>
      <c r="AB1260" s="150"/>
      <c r="AC1260" s="150"/>
      <c r="AD1260" s="150"/>
      <c r="AE1260" s="150"/>
      <c r="AF1260" s="150"/>
      <c r="AG1260" s="150" t="s">
        <v>1102</v>
      </c>
      <c r="AH1260" s="150"/>
      <c r="AI1260" s="150"/>
      <c r="AJ1260" s="150"/>
      <c r="AK1260" s="150"/>
      <c r="AL1260" s="150"/>
      <c r="AM1260" s="150"/>
      <c r="AN1260" s="150"/>
      <c r="AO1260" s="150"/>
      <c r="AP1260" s="150"/>
      <c r="AQ1260" s="150"/>
      <c r="AR1260" s="150"/>
      <c r="AS1260" s="150"/>
      <c r="AT1260" s="150"/>
      <c r="AU1260" s="150"/>
      <c r="AV1260" s="150"/>
      <c r="AW1260" s="150"/>
      <c r="AX1260" s="150"/>
      <c r="AY1260" s="150"/>
      <c r="AZ1260" s="150"/>
      <c r="BA1260" s="150"/>
      <c r="BB1260" s="150"/>
      <c r="BC1260" s="150"/>
      <c r="BD1260" s="150"/>
      <c r="BE1260" s="150"/>
      <c r="BF1260" s="150"/>
      <c r="BG1260" s="150"/>
      <c r="BH1260" s="150"/>
    </row>
    <row r="1261" spans="1:60" outlineLevel="1" x14ac:dyDescent="0.2">
      <c r="A1261" s="157"/>
      <c r="B1261" s="158"/>
      <c r="C1261" s="201" t="s">
        <v>1753</v>
      </c>
      <c r="D1261" s="190"/>
      <c r="E1261" s="191">
        <v>184.7</v>
      </c>
      <c r="F1261" s="160"/>
      <c r="G1261" s="160"/>
      <c r="H1261" s="160"/>
      <c r="I1261" s="160"/>
      <c r="J1261" s="160"/>
      <c r="K1261" s="160"/>
      <c r="L1261" s="160"/>
      <c r="M1261" s="160"/>
      <c r="N1261" s="160"/>
      <c r="O1261" s="160"/>
      <c r="P1261" s="160"/>
      <c r="Q1261" s="160"/>
      <c r="R1261" s="160"/>
      <c r="S1261" s="160"/>
      <c r="T1261" s="160"/>
      <c r="U1261" s="160"/>
      <c r="V1261" s="160"/>
      <c r="W1261" s="160"/>
      <c r="X1261" s="150"/>
      <c r="Y1261" s="150"/>
      <c r="Z1261" s="150"/>
      <c r="AA1261" s="150"/>
      <c r="AB1261" s="150"/>
      <c r="AC1261" s="150"/>
      <c r="AD1261" s="150"/>
      <c r="AE1261" s="150"/>
      <c r="AF1261" s="150"/>
      <c r="AG1261" s="150" t="s">
        <v>264</v>
      </c>
      <c r="AH1261" s="150">
        <v>0</v>
      </c>
      <c r="AI1261" s="150"/>
      <c r="AJ1261" s="150"/>
      <c r="AK1261" s="150"/>
      <c r="AL1261" s="150"/>
      <c r="AM1261" s="150"/>
      <c r="AN1261" s="150"/>
      <c r="AO1261" s="150"/>
      <c r="AP1261" s="150"/>
      <c r="AQ1261" s="150"/>
      <c r="AR1261" s="150"/>
      <c r="AS1261" s="150"/>
      <c r="AT1261" s="150"/>
      <c r="AU1261" s="150"/>
      <c r="AV1261" s="150"/>
      <c r="AW1261" s="150"/>
      <c r="AX1261" s="150"/>
      <c r="AY1261" s="150"/>
      <c r="AZ1261" s="150"/>
      <c r="BA1261" s="150"/>
      <c r="BB1261" s="150"/>
      <c r="BC1261" s="150"/>
      <c r="BD1261" s="150"/>
      <c r="BE1261" s="150"/>
      <c r="BF1261" s="150"/>
      <c r="BG1261" s="150"/>
      <c r="BH1261" s="150"/>
    </row>
    <row r="1262" spans="1:60" outlineLevel="1" x14ac:dyDescent="0.2">
      <c r="A1262" s="157"/>
      <c r="B1262" s="158"/>
      <c r="C1262" s="201" t="s">
        <v>1754</v>
      </c>
      <c r="D1262" s="190"/>
      <c r="E1262" s="191">
        <v>211.4</v>
      </c>
      <c r="F1262" s="160"/>
      <c r="G1262" s="160"/>
      <c r="H1262" s="160"/>
      <c r="I1262" s="160"/>
      <c r="J1262" s="160"/>
      <c r="K1262" s="160"/>
      <c r="L1262" s="160"/>
      <c r="M1262" s="160"/>
      <c r="N1262" s="160"/>
      <c r="O1262" s="160"/>
      <c r="P1262" s="160"/>
      <c r="Q1262" s="160"/>
      <c r="R1262" s="160"/>
      <c r="S1262" s="160"/>
      <c r="T1262" s="160"/>
      <c r="U1262" s="160"/>
      <c r="V1262" s="160"/>
      <c r="W1262" s="160"/>
      <c r="X1262" s="150"/>
      <c r="Y1262" s="150"/>
      <c r="Z1262" s="150"/>
      <c r="AA1262" s="150"/>
      <c r="AB1262" s="150"/>
      <c r="AC1262" s="150"/>
      <c r="AD1262" s="150"/>
      <c r="AE1262" s="150"/>
      <c r="AF1262" s="150"/>
      <c r="AG1262" s="150" t="s">
        <v>264</v>
      </c>
      <c r="AH1262" s="150">
        <v>0</v>
      </c>
      <c r="AI1262" s="150"/>
      <c r="AJ1262" s="150"/>
      <c r="AK1262" s="150"/>
      <c r="AL1262" s="150"/>
      <c r="AM1262" s="150"/>
      <c r="AN1262" s="150"/>
      <c r="AO1262" s="150"/>
      <c r="AP1262" s="150"/>
      <c r="AQ1262" s="150"/>
      <c r="AR1262" s="150"/>
      <c r="AS1262" s="150"/>
      <c r="AT1262" s="150"/>
      <c r="AU1262" s="150"/>
      <c r="AV1262" s="150"/>
      <c r="AW1262" s="150"/>
      <c r="AX1262" s="150"/>
      <c r="AY1262" s="150"/>
      <c r="AZ1262" s="150"/>
      <c r="BA1262" s="150"/>
      <c r="BB1262" s="150"/>
      <c r="BC1262" s="150"/>
      <c r="BD1262" s="150"/>
      <c r="BE1262" s="150"/>
      <c r="BF1262" s="150"/>
      <c r="BG1262" s="150"/>
      <c r="BH1262" s="150"/>
    </row>
    <row r="1263" spans="1:60" ht="22.5" outlineLevel="1" x14ac:dyDescent="0.2">
      <c r="A1263" s="169">
        <v>453</v>
      </c>
      <c r="B1263" s="170" t="s">
        <v>1755</v>
      </c>
      <c r="C1263" s="186" t="s">
        <v>1756</v>
      </c>
      <c r="D1263" s="171" t="s">
        <v>291</v>
      </c>
      <c r="E1263" s="172">
        <v>194.1</v>
      </c>
      <c r="F1263" s="173"/>
      <c r="G1263" s="174">
        <f>ROUND(E1263*F1263,2)</f>
        <v>0</v>
      </c>
      <c r="H1263" s="173"/>
      <c r="I1263" s="174">
        <f>ROUND(E1263*H1263,2)</f>
        <v>0</v>
      </c>
      <c r="J1263" s="173"/>
      <c r="K1263" s="174">
        <f>ROUND(E1263*J1263,2)</f>
        <v>0</v>
      </c>
      <c r="L1263" s="174">
        <v>21</v>
      </c>
      <c r="M1263" s="174">
        <f>G1263*(1+L1263/100)</f>
        <v>0</v>
      </c>
      <c r="N1263" s="174">
        <v>0</v>
      </c>
      <c r="O1263" s="174">
        <f>ROUND(E1263*N1263,2)</f>
        <v>0</v>
      </c>
      <c r="P1263" s="174">
        <v>0</v>
      </c>
      <c r="Q1263" s="174">
        <f>ROUND(E1263*P1263,2)</f>
        <v>0</v>
      </c>
      <c r="R1263" s="174"/>
      <c r="S1263" s="174" t="s">
        <v>240</v>
      </c>
      <c r="T1263" s="175" t="s">
        <v>218</v>
      </c>
      <c r="U1263" s="160">
        <v>0</v>
      </c>
      <c r="V1263" s="160">
        <f>ROUND(E1263*U1263,2)</f>
        <v>0</v>
      </c>
      <c r="W1263" s="160"/>
      <c r="X1263" s="150"/>
      <c r="Y1263" s="150"/>
      <c r="Z1263" s="150"/>
      <c r="AA1263" s="150"/>
      <c r="AB1263" s="150"/>
      <c r="AC1263" s="150"/>
      <c r="AD1263" s="150"/>
      <c r="AE1263" s="150"/>
      <c r="AF1263" s="150"/>
      <c r="AG1263" s="150" t="s">
        <v>279</v>
      </c>
      <c r="AH1263" s="150"/>
      <c r="AI1263" s="150"/>
      <c r="AJ1263" s="150"/>
      <c r="AK1263" s="150"/>
      <c r="AL1263" s="150"/>
      <c r="AM1263" s="150"/>
      <c r="AN1263" s="150"/>
      <c r="AO1263" s="150"/>
      <c r="AP1263" s="150"/>
      <c r="AQ1263" s="150"/>
      <c r="AR1263" s="150"/>
      <c r="AS1263" s="150"/>
      <c r="AT1263" s="150"/>
      <c r="AU1263" s="150"/>
      <c r="AV1263" s="150"/>
      <c r="AW1263" s="150"/>
      <c r="AX1263" s="150"/>
      <c r="AY1263" s="150"/>
      <c r="AZ1263" s="150"/>
      <c r="BA1263" s="150"/>
      <c r="BB1263" s="150"/>
      <c r="BC1263" s="150"/>
      <c r="BD1263" s="150"/>
      <c r="BE1263" s="150"/>
      <c r="BF1263" s="150"/>
      <c r="BG1263" s="150"/>
      <c r="BH1263" s="150"/>
    </row>
    <row r="1264" spans="1:60" outlineLevel="1" x14ac:dyDescent="0.2">
      <c r="A1264" s="157"/>
      <c r="B1264" s="158"/>
      <c r="C1264" s="201" t="s">
        <v>1757</v>
      </c>
      <c r="D1264" s="190"/>
      <c r="E1264" s="191">
        <v>82.7</v>
      </c>
      <c r="F1264" s="160"/>
      <c r="G1264" s="160"/>
      <c r="H1264" s="160"/>
      <c r="I1264" s="160"/>
      <c r="J1264" s="160"/>
      <c r="K1264" s="160"/>
      <c r="L1264" s="160"/>
      <c r="M1264" s="160"/>
      <c r="N1264" s="160"/>
      <c r="O1264" s="160"/>
      <c r="P1264" s="160"/>
      <c r="Q1264" s="160"/>
      <c r="R1264" s="160"/>
      <c r="S1264" s="160"/>
      <c r="T1264" s="160"/>
      <c r="U1264" s="160"/>
      <c r="V1264" s="160"/>
      <c r="W1264" s="160"/>
      <c r="X1264" s="150"/>
      <c r="Y1264" s="150"/>
      <c r="Z1264" s="150"/>
      <c r="AA1264" s="150"/>
      <c r="AB1264" s="150"/>
      <c r="AC1264" s="150"/>
      <c r="AD1264" s="150"/>
      <c r="AE1264" s="150"/>
      <c r="AF1264" s="150"/>
      <c r="AG1264" s="150" t="s">
        <v>264</v>
      </c>
      <c r="AH1264" s="150">
        <v>0</v>
      </c>
      <c r="AI1264" s="150"/>
      <c r="AJ1264" s="150"/>
      <c r="AK1264" s="150"/>
      <c r="AL1264" s="150"/>
      <c r="AM1264" s="150"/>
      <c r="AN1264" s="150"/>
      <c r="AO1264" s="150"/>
      <c r="AP1264" s="150"/>
      <c r="AQ1264" s="150"/>
      <c r="AR1264" s="150"/>
      <c r="AS1264" s="150"/>
      <c r="AT1264" s="150"/>
      <c r="AU1264" s="150"/>
      <c r="AV1264" s="150"/>
      <c r="AW1264" s="150"/>
      <c r="AX1264" s="150"/>
      <c r="AY1264" s="150"/>
      <c r="AZ1264" s="150"/>
      <c r="BA1264" s="150"/>
      <c r="BB1264" s="150"/>
      <c r="BC1264" s="150"/>
      <c r="BD1264" s="150"/>
      <c r="BE1264" s="150"/>
      <c r="BF1264" s="150"/>
      <c r="BG1264" s="150"/>
      <c r="BH1264" s="150"/>
    </row>
    <row r="1265" spans="1:60" outlineLevel="1" x14ac:dyDescent="0.2">
      <c r="A1265" s="157"/>
      <c r="B1265" s="158"/>
      <c r="C1265" s="201" t="s">
        <v>1758</v>
      </c>
      <c r="D1265" s="190"/>
      <c r="E1265" s="191">
        <v>111.4</v>
      </c>
      <c r="F1265" s="160"/>
      <c r="G1265" s="160"/>
      <c r="H1265" s="160"/>
      <c r="I1265" s="160"/>
      <c r="J1265" s="160"/>
      <c r="K1265" s="160"/>
      <c r="L1265" s="160"/>
      <c r="M1265" s="160"/>
      <c r="N1265" s="160"/>
      <c r="O1265" s="160"/>
      <c r="P1265" s="160"/>
      <c r="Q1265" s="160"/>
      <c r="R1265" s="160"/>
      <c r="S1265" s="160"/>
      <c r="T1265" s="160"/>
      <c r="U1265" s="160"/>
      <c r="V1265" s="160"/>
      <c r="W1265" s="160"/>
      <c r="X1265" s="150"/>
      <c r="Y1265" s="150"/>
      <c r="Z1265" s="150"/>
      <c r="AA1265" s="150"/>
      <c r="AB1265" s="150"/>
      <c r="AC1265" s="150"/>
      <c r="AD1265" s="150"/>
      <c r="AE1265" s="150"/>
      <c r="AF1265" s="150"/>
      <c r="AG1265" s="150" t="s">
        <v>264</v>
      </c>
      <c r="AH1265" s="150">
        <v>0</v>
      </c>
      <c r="AI1265" s="150"/>
      <c r="AJ1265" s="150"/>
      <c r="AK1265" s="150"/>
      <c r="AL1265" s="150"/>
      <c r="AM1265" s="150"/>
      <c r="AN1265" s="150"/>
      <c r="AO1265" s="150"/>
      <c r="AP1265" s="150"/>
      <c r="AQ1265" s="150"/>
      <c r="AR1265" s="150"/>
      <c r="AS1265" s="150"/>
      <c r="AT1265" s="150"/>
      <c r="AU1265" s="150"/>
      <c r="AV1265" s="150"/>
      <c r="AW1265" s="150"/>
      <c r="AX1265" s="150"/>
      <c r="AY1265" s="150"/>
      <c r="AZ1265" s="150"/>
      <c r="BA1265" s="150"/>
      <c r="BB1265" s="150"/>
      <c r="BC1265" s="150"/>
      <c r="BD1265" s="150"/>
      <c r="BE1265" s="150"/>
      <c r="BF1265" s="150"/>
      <c r="BG1265" s="150"/>
      <c r="BH1265" s="150"/>
    </row>
    <row r="1266" spans="1:60" ht="22.5" outlineLevel="1" x14ac:dyDescent="0.2">
      <c r="A1266" s="169">
        <v>454</v>
      </c>
      <c r="B1266" s="170" t="s">
        <v>1759</v>
      </c>
      <c r="C1266" s="186" t="s">
        <v>1760</v>
      </c>
      <c r="D1266" s="171" t="s">
        <v>285</v>
      </c>
      <c r="E1266" s="172">
        <v>255.9</v>
      </c>
      <c r="F1266" s="173"/>
      <c r="G1266" s="174">
        <f>ROUND(E1266*F1266,2)</f>
        <v>0</v>
      </c>
      <c r="H1266" s="173"/>
      <c r="I1266" s="174">
        <f>ROUND(E1266*H1266,2)</f>
        <v>0</v>
      </c>
      <c r="J1266" s="173"/>
      <c r="K1266" s="174">
        <f>ROUND(E1266*J1266,2)</f>
        <v>0</v>
      </c>
      <c r="L1266" s="174">
        <v>21</v>
      </c>
      <c r="M1266" s="174">
        <f>G1266*(1+L1266/100)</f>
        <v>0</v>
      </c>
      <c r="N1266" s="174">
        <v>0</v>
      </c>
      <c r="O1266" s="174">
        <f>ROUND(E1266*N1266,2)</f>
        <v>0</v>
      </c>
      <c r="P1266" s="174">
        <v>0</v>
      </c>
      <c r="Q1266" s="174">
        <f>ROUND(E1266*P1266,2)</f>
        <v>0</v>
      </c>
      <c r="R1266" s="174"/>
      <c r="S1266" s="174" t="s">
        <v>217</v>
      </c>
      <c r="T1266" s="175" t="s">
        <v>218</v>
      </c>
      <c r="U1266" s="160">
        <v>0</v>
      </c>
      <c r="V1266" s="160">
        <f>ROUND(E1266*U1266,2)</f>
        <v>0</v>
      </c>
      <c r="W1266" s="160"/>
      <c r="X1266" s="150"/>
      <c r="Y1266" s="150"/>
      <c r="Z1266" s="150"/>
      <c r="AA1266" s="150"/>
      <c r="AB1266" s="150"/>
      <c r="AC1266" s="150"/>
      <c r="AD1266" s="150"/>
      <c r="AE1266" s="150"/>
      <c r="AF1266" s="150"/>
      <c r="AG1266" s="150" t="s">
        <v>1102</v>
      </c>
      <c r="AH1266" s="150"/>
      <c r="AI1266" s="150"/>
      <c r="AJ1266" s="150"/>
      <c r="AK1266" s="150"/>
      <c r="AL1266" s="150"/>
      <c r="AM1266" s="150"/>
      <c r="AN1266" s="150"/>
      <c r="AO1266" s="150"/>
      <c r="AP1266" s="150"/>
      <c r="AQ1266" s="150"/>
      <c r="AR1266" s="150"/>
      <c r="AS1266" s="150"/>
      <c r="AT1266" s="150"/>
      <c r="AU1266" s="150"/>
      <c r="AV1266" s="150"/>
      <c r="AW1266" s="150"/>
      <c r="AX1266" s="150"/>
      <c r="AY1266" s="150"/>
      <c r="AZ1266" s="150"/>
      <c r="BA1266" s="150"/>
      <c r="BB1266" s="150"/>
      <c r="BC1266" s="150"/>
      <c r="BD1266" s="150"/>
      <c r="BE1266" s="150"/>
      <c r="BF1266" s="150"/>
      <c r="BG1266" s="150"/>
      <c r="BH1266" s="150"/>
    </row>
    <row r="1267" spans="1:60" outlineLevel="1" x14ac:dyDescent="0.2">
      <c r="A1267" s="157"/>
      <c r="B1267" s="158"/>
      <c r="C1267" s="201" t="s">
        <v>1761</v>
      </c>
      <c r="D1267" s="190"/>
      <c r="E1267" s="191">
        <v>255.9</v>
      </c>
      <c r="F1267" s="160"/>
      <c r="G1267" s="160"/>
      <c r="H1267" s="160"/>
      <c r="I1267" s="160"/>
      <c r="J1267" s="160"/>
      <c r="K1267" s="160"/>
      <c r="L1267" s="160"/>
      <c r="M1267" s="160"/>
      <c r="N1267" s="160"/>
      <c r="O1267" s="160"/>
      <c r="P1267" s="160"/>
      <c r="Q1267" s="160"/>
      <c r="R1267" s="160"/>
      <c r="S1267" s="160"/>
      <c r="T1267" s="160"/>
      <c r="U1267" s="160"/>
      <c r="V1267" s="160"/>
      <c r="W1267" s="160"/>
      <c r="X1267" s="150"/>
      <c r="Y1267" s="150"/>
      <c r="Z1267" s="150"/>
      <c r="AA1267" s="150"/>
      <c r="AB1267" s="150"/>
      <c r="AC1267" s="150"/>
      <c r="AD1267" s="150"/>
      <c r="AE1267" s="150"/>
      <c r="AF1267" s="150"/>
      <c r="AG1267" s="150" t="s">
        <v>264</v>
      </c>
      <c r="AH1267" s="150">
        <v>0</v>
      </c>
      <c r="AI1267" s="150"/>
      <c r="AJ1267" s="150"/>
      <c r="AK1267" s="150"/>
      <c r="AL1267" s="150"/>
      <c r="AM1267" s="150"/>
      <c r="AN1267" s="150"/>
      <c r="AO1267" s="150"/>
      <c r="AP1267" s="150"/>
      <c r="AQ1267" s="150"/>
      <c r="AR1267" s="150"/>
      <c r="AS1267" s="150"/>
      <c r="AT1267" s="150"/>
      <c r="AU1267" s="150"/>
      <c r="AV1267" s="150"/>
      <c r="AW1267" s="150"/>
      <c r="AX1267" s="150"/>
      <c r="AY1267" s="150"/>
      <c r="AZ1267" s="150"/>
      <c r="BA1267" s="150"/>
      <c r="BB1267" s="150"/>
      <c r="BC1267" s="150"/>
      <c r="BD1267" s="150"/>
      <c r="BE1267" s="150"/>
      <c r="BF1267" s="150"/>
      <c r="BG1267" s="150"/>
      <c r="BH1267" s="150"/>
    </row>
    <row r="1268" spans="1:60" ht="22.5" outlineLevel="1" x14ac:dyDescent="0.2">
      <c r="A1268" s="169">
        <v>455</v>
      </c>
      <c r="B1268" s="170" t="s">
        <v>1762</v>
      </c>
      <c r="C1268" s="186" t="s">
        <v>1763</v>
      </c>
      <c r="D1268" s="171" t="s">
        <v>285</v>
      </c>
      <c r="E1268" s="172">
        <v>23.11</v>
      </c>
      <c r="F1268" s="173"/>
      <c r="G1268" s="174">
        <f>ROUND(E1268*F1268,2)</f>
        <v>0</v>
      </c>
      <c r="H1268" s="173"/>
      <c r="I1268" s="174">
        <f>ROUND(E1268*H1268,2)</f>
        <v>0</v>
      </c>
      <c r="J1268" s="173"/>
      <c r="K1268" s="174">
        <f>ROUND(E1268*J1268,2)</f>
        <v>0</v>
      </c>
      <c r="L1268" s="174">
        <v>21</v>
      </c>
      <c r="M1268" s="174">
        <f>G1268*(1+L1268/100)</f>
        <v>0</v>
      </c>
      <c r="N1268" s="174">
        <v>0</v>
      </c>
      <c r="O1268" s="174">
        <f>ROUND(E1268*N1268,2)</f>
        <v>0</v>
      </c>
      <c r="P1268" s="174">
        <v>0</v>
      </c>
      <c r="Q1268" s="174">
        <f>ROUND(E1268*P1268,2)</f>
        <v>0</v>
      </c>
      <c r="R1268" s="174"/>
      <c r="S1268" s="174" t="s">
        <v>217</v>
      </c>
      <c r="T1268" s="175" t="s">
        <v>218</v>
      </c>
      <c r="U1268" s="160">
        <v>0</v>
      </c>
      <c r="V1268" s="160">
        <f>ROUND(E1268*U1268,2)</f>
        <v>0</v>
      </c>
      <c r="W1268" s="160"/>
      <c r="X1268" s="150"/>
      <c r="Y1268" s="150"/>
      <c r="Z1268" s="150"/>
      <c r="AA1268" s="150"/>
      <c r="AB1268" s="150"/>
      <c r="AC1268" s="150"/>
      <c r="AD1268" s="150"/>
      <c r="AE1268" s="150"/>
      <c r="AF1268" s="150"/>
      <c r="AG1268" s="150" t="s">
        <v>1102</v>
      </c>
      <c r="AH1268" s="150"/>
      <c r="AI1268" s="150"/>
      <c r="AJ1268" s="150"/>
      <c r="AK1268" s="150"/>
      <c r="AL1268" s="150"/>
      <c r="AM1268" s="150"/>
      <c r="AN1268" s="150"/>
      <c r="AO1268" s="150"/>
      <c r="AP1268" s="150"/>
      <c r="AQ1268" s="150"/>
      <c r="AR1268" s="150"/>
      <c r="AS1268" s="150"/>
      <c r="AT1268" s="150"/>
      <c r="AU1268" s="150"/>
      <c r="AV1268" s="150"/>
      <c r="AW1268" s="150"/>
      <c r="AX1268" s="150"/>
      <c r="AY1268" s="150"/>
      <c r="AZ1268" s="150"/>
      <c r="BA1268" s="150"/>
      <c r="BB1268" s="150"/>
      <c r="BC1268" s="150"/>
      <c r="BD1268" s="150"/>
      <c r="BE1268" s="150"/>
      <c r="BF1268" s="150"/>
      <c r="BG1268" s="150"/>
      <c r="BH1268" s="150"/>
    </row>
    <row r="1269" spans="1:60" outlineLevel="1" x14ac:dyDescent="0.2">
      <c r="A1269" s="157"/>
      <c r="B1269" s="158"/>
      <c r="C1269" s="201" t="s">
        <v>1764</v>
      </c>
      <c r="D1269" s="190"/>
      <c r="E1269" s="191">
        <v>8.8000000000000007</v>
      </c>
      <c r="F1269" s="160"/>
      <c r="G1269" s="160"/>
      <c r="H1269" s="160"/>
      <c r="I1269" s="160"/>
      <c r="J1269" s="160"/>
      <c r="K1269" s="160"/>
      <c r="L1269" s="160"/>
      <c r="M1269" s="160"/>
      <c r="N1269" s="160"/>
      <c r="O1269" s="160"/>
      <c r="P1269" s="160"/>
      <c r="Q1269" s="160"/>
      <c r="R1269" s="160"/>
      <c r="S1269" s="160"/>
      <c r="T1269" s="160"/>
      <c r="U1269" s="160"/>
      <c r="V1269" s="160"/>
      <c r="W1269" s="160"/>
      <c r="X1269" s="150"/>
      <c r="Y1269" s="150"/>
      <c r="Z1269" s="150"/>
      <c r="AA1269" s="150"/>
      <c r="AB1269" s="150"/>
      <c r="AC1269" s="150"/>
      <c r="AD1269" s="150"/>
      <c r="AE1269" s="150"/>
      <c r="AF1269" s="150"/>
      <c r="AG1269" s="150" t="s">
        <v>264</v>
      </c>
      <c r="AH1269" s="150">
        <v>0</v>
      </c>
      <c r="AI1269" s="150"/>
      <c r="AJ1269" s="150"/>
      <c r="AK1269" s="150"/>
      <c r="AL1269" s="150"/>
      <c r="AM1269" s="150"/>
      <c r="AN1269" s="150"/>
      <c r="AO1269" s="150"/>
      <c r="AP1269" s="150"/>
      <c r="AQ1269" s="150"/>
      <c r="AR1269" s="150"/>
      <c r="AS1269" s="150"/>
      <c r="AT1269" s="150"/>
      <c r="AU1269" s="150"/>
      <c r="AV1269" s="150"/>
      <c r="AW1269" s="150"/>
      <c r="AX1269" s="150"/>
      <c r="AY1269" s="150"/>
      <c r="AZ1269" s="150"/>
      <c r="BA1269" s="150"/>
      <c r="BB1269" s="150"/>
      <c r="BC1269" s="150"/>
      <c r="BD1269" s="150"/>
      <c r="BE1269" s="150"/>
      <c r="BF1269" s="150"/>
      <c r="BG1269" s="150"/>
      <c r="BH1269" s="150"/>
    </row>
    <row r="1270" spans="1:60" outlineLevel="1" x14ac:dyDescent="0.2">
      <c r="A1270" s="157"/>
      <c r="B1270" s="158"/>
      <c r="C1270" s="201" t="s">
        <v>1765</v>
      </c>
      <c r="D1270" s="190"/>
      <c r="E1270" s="191">
        <v>7.29</v>
      </c>
      <c r="F1270" s="160"/>
      <c r="G1270" s="160"/>
      <c r="H1270" s="160"/>
      <c r="I1270" s="160"/>
      <c r="J1270" s="160"/>
      <c r="K1270" s="160"/>
      <c r="L1270" s="160"/>
      <c r="M1270" s="160"/>
      <c r="N1270" s="160"/>
      <c r="O1270" s="160"/>
      <c r="P1270" s="160"/>
      <c r="Q1270" s="160"/>
      <c r="R1270" s="160"/>
      <c r="S1270" s="160"/>
      <c r="T1270" s="160"/>
      <c r="U1270" s="160"/>
      <c r="V1270" s="160"/>
      <c r="W1270" s="160"/>
      <c r="X1270" s="150"/>
      <c r="Y1270" s="150"/>
      <c r="Z1270" s="150"/>
      <c r="AA1270" s="150"/>
      <c r="AB1270" s="150"/>
      <c r="AC1270" s="150"/>
      <c r="AD1270" s="150"/>
      <c r="AE1270" s="150"/>
      <c r="AF1270" s="150"/>
      <c r="AG1270" s="150" t="s">
        <v>264</v>
      </c>
      <c r="AH1270" s="150">
        <v>0</v>
      </c>
      <c r="AI1270" s="150"/>
      <c r="AJ1270" s="150"/>
      <c r="AK1270" s="150"/>
      <c r="AL1270" s="150"/>
      <c r="AM1270" s="150"/>
      <c r="AN1270" s="150"/>
      <c r="AO1270" s="150"/>
      <c r="AP1270" s="150"/>
      <c r="AQ1270" s="150"/>
      <c r="AR1270" s="150"/>
      <c r="AS1270" s="150"/>
      <c r="AT1270" s="150"/>
      <c r="AU1270" s="150"/>
      <c r="AV1270" s="150"/>
      <c r="AW1270" s="150"/>
      <c r="AX1270" s="150"/>
      <c r="AY1270" s="150"/>
      <c r="AZ1270" s="150"/>
      <c r="BA1270" s="150"/>
      <c r="BB1270" s="150"/>
      <c r="BC1270" s="150"/>
      <c r="BD1270" s="150"/>
      <c r="BE1270" s="150"/>
      <c r="BF1270" s="150"/>
      <c r="BG1270" s="150"/>
      <c r="BH1270" s="150"/>
    </row>
    <row r="1271" spans="1:60" outlineLevel="1" x14ac:dyDescent="0.2">
      <c r="A1271" s="157"/>
      <c r="B1271" s="158"/>
      <c r="C1271" s="201" t="s">
        <v>1766</v>
      </c>
      <c r="D1271" s="190"/>
      <c r="E1271" s="191">
        <v>2.52</v>
      </c>
      <c r="F1271" s="160"/>
      <c r="G1271" s="160"/>
      <c r="H1271" s="160"/>
      <c r="I1271" s="160"/>
      <c r="J1271" s="160"/>
      <c r="K1271" s="160"/>
      <c r="L1271" s="160"/>
      <c r="M1271" s="160"/>
      <c r="N1271" s="160"/>
      <c r="O1271" s="160"/>
      <c r="P1271" s="160"/>
      <c r="Q1271" s="160"/>
      <c r="R1271" s="160"/>
      <c r="S1271" s="160"/>
      <c r="T1271" s="160"/>
      <c r="U1271" s="160"/>
      <c r="V1271" s="160"/>
      <c r="W1271" s="160"/>
      <c r="X1271" s="150"/>
      <c r="Y1271" s="150"/>
      <c r="Z1271" s="150"/>
      <c r="AA1271" s="150"/>
      <c r="AB1271" s="150"/>
      <c r="AC1271" s="150"/>
      <c r="AD1271" s="150"/>
      <c r="AE1271" s="150"/>
      <c r="AF1271" s="150"/>
      <c r="AG1271" s="150" t="s">
        <v>264</v>
      </c>
      <c r="AH1271" s="150">
        <v>0</v>
      </c>
      <c r="AI1271" s="150"/>
      <c r="AJ1271" s="150"/>
      <c r="AK1271" s="150"/>
      <c r="AL1271" s="150"/>
      <c r="AM1271" s="150"/>
      <c r="AN1271" s="150"/>
      <c r="AO1271" s="150"/>
      <c r="AP1271" s="150"/>
      <c r="AQ1271" s="150"/>
      <c r="AR1271" s="150"/>
      <c r="AS1271" s="150"/>
      <c r="AT1271" s="150"/>
      <c r="AU1271" s="150"/>
      <c r="AV1271" s="150"/>
      <c r="AW1271" s="150"/>
      <c r="AX1271" s="150"/>
      <c r="AY1271" s="150"/>
      <c r="AZ1271" s="150"/>
      <c r="BA1271" s="150"/>
      <c r="BB1271" s="150"/>
      <c r="BC1271" s="150"/>
      <c r="BD1271" s="150"/>
      <c r="BE1271" s="150"/>
      <c r="BF1271" s="150"/>
      <c r="BG1271" s="150"/>
      <c r="BH1271" s="150"/>
    </row>
    <row r="1272" spans="1:60" outlineLevel="1" x14ac:dyDescent="0.2">
      <c r="A1272" s="157"/>
      <c r="B1272" s="158"/>
      <c r="C1272" s="201" t="s">
        <v>1767</v>
      </c>
      <c r="D1272" s="190"/>
      <c r="E1272" s="191">
        <v>4.5</v>
      </c>
      <c r="F1272" s="160"/>
      <c r="G1272" s="160"/>
      <c r="H1272" s="160"/>
      <c r="I1272" s="160"/>
      <c r="J1272" s="160"/>
      <c r="K1272" s="160"/>
      <c r="L1272" s="160"/>
      <c r="M1272" s="160"/>
      <c r="N1272" s="160"/>
      <c r="O1272" s="160"/>
      <c r="P1272" s="160"/>
      <c r="Q1272" s="160"/>
      <c r="R1272" s="160"/>
      <c r="S1272" s="160"/>
      <c r="T1272" s="160"/>
      <c r="U1272" s="160"/>
      <c r="V1272" s="160"/>
      <c r="W1272" s="160"/>
      <c r="X1272" s="150"/>
      <c r="Y1272" s="150"/>
      <c r="Z1272" s="150"/>
      <c r="AA1272" s="150"/>
      <c r="AB1272" s="150"/>
      <c r="AC1272" s="150"/>
      <c r="AD1272" s="150"/>
      <c r="AE1272" s="150"/>
      <c r="AF1272" s="150"/>
      <c r="AG1272" s="150" t="s">
        <v>264</v>
      </c>
      <c r="AH1272" s="150">
        <v>0</v>
      </c>
      <c r="AI1272" s="150"/>
      <c r="AJ1272" s="150"/>
      <c r="AK1272" s="150"/>
      <c r="AL1272" s="150"/>
      <c r="AM1272" s="150"/>
      <c r="AN1272" s="150"/>
      <c r="AO1272" s="150"/>
      <c r="AP1272" s="150"/>
      <c r="AQ1272" s="150"/>
      <c r="AR1272" s="150"/>
      <c r="AS1272" s="150"/>
      <c r="AT1272" s="150"/>
      <c r="AU1272" s="150"/>
      <c r="AV1272" s="150"/>
      <c r="AW1272" s="150"/>
      <c r="AX1272" s="150"/>
      <c r="AY1272" s="150"/>
      <c r="AZ1272" s="150"/>
      <c r="BA1272" s="150"/>
      <c r="BB1272" s="150"/>
      <c r="BC1272" s="150"/>
      <c r="BD1272" s="150"/>
      <c r="BE1272" s="150"/>
      <c r="BF1272" s="150"/>
      <c r="BG1272" s="150"/>
      <c r="BH1272" s="150"/>
    </row>
    <row r="1273" spans="1:60" ht="22.5" outlineLevel="1" x14ac:dyDescent="0.2">
      <c r="A1273" s="169">
        <v>456</v>
      </c>
      <c r="B1273" s="170" t="s">
        <v>1768</v>
      </c>
      <c r="C1273" s="186" t="s">
        <v>1769</v>
      </c>
      <c r="D1273" s="171" t="s">
        <v>285</v>
      </c>
      <c r="E1273" s="172">
        <v>5.92</v>
      </c>
      <c r="F1273" s="173"/>
      <c r="G1273" s="174">
        <f>ROUND(E1273*F1273,2)</f>
        <v>0</v>
      </c>
      <c r="H1273" s="173"/>
      <c r="I1273" s="174">
        <f>ROUND(E1273*H1273,2)</f>
        <v>0</v>
      </c>
      <c r="J1273" s="173"/>
      <c r="K1273" s="174">
        <f>ROUND(E1273*J1273,2)</f>
        <v>0</v>
      </c>
      <c r="L1273" s="174">
        <v>21</v>
      </c>
      <c r="M1273" s="174">
        <f>G1273*(1+L1273/100)</f>
        <v>0</v>
      </c>
      <c r="N1273" s="174">
        <v>0</v>
      </c>
      <c r="O1273" s="174">
        <f>ROUND(E1273*N1273,2)</f>
        <v>0</v>
      </c>
      <c r="P1273" s="174">
        <v>0</v>
      </c>
      <c r="Q1273" s="174">
        <f>ROUND(E1273*P1273,2)</f>
        <v>0</v>
      </c>
      <c r="R1273" s="174"/>
      <c r="S1273" s="174" t="s">
        <v>217</v>
      </c>
      <c r="T1273" s="175" t="s">
        <v>218</v>
      </c>
      <c r="U1273" s="160">
        <v>0</v>
      </c>
      <c r="V1273" s="160">
        <f>ROUND(E1273*U1273,2)</f>
        <v>0</v>
      </c>
      <c r="W1273" s="160"/>
      <c r="X1273" s="150"/>
      <c r="Y1273" s="150"/>
      <c r="Z1273" s="150"/>
      <c r="AA1273" s="150"/>
      <c r="AB1273" s="150"/>
      <c r="AC1273" s="150"/>
      <c r="AD1273" s="150"/>
      <c r="AE1273" s="150"/>
      <c r="AF1273" s="150"/>
      <c r="AG1273" s="150" t="s">
        <v>1102</v>
      </c>
      <c r="AH1273" s="150"/>
      <c r="AI1273" s="150"/>
      <c r="AJ1273" s="150"/>
      <c r="AK1273" s="150"/>
      <c r="AL1273" s="150"/>
      <c r="AM1273" s="150"/>
      <c r="AN1273" s="150"/>
      <c r="AO1273" s="150"/>
      <c r="AP1273" s="150"/>
      <c r="AQ1273" s="150"/>
      <c r="AR1273" s="150"/>
      <c r="AS1273" s="150"/>
      <c r="AT1273" s="150"/>
      <c r="AU1273" s="150"/>
      <c r="AV1273" s="150"/>
      <c r="AW1273" s="150"/>
      <c r="AX1273" s="150"/>
      <c r="AY1273" s="150"/>
      <c r="AZ1273" s="150"/>
      <c r="BA1273" s="150"/>
      <c r="BB1273" s="150"/>
      <c r="BC1273" s="150"/>
      <c r="BD1273" s="150"/>
      <c r="BE1273" s="150"/>
      <c r="BF1273" s="150"/>
      <c r="BG1273" s="150"/>
      <c r="BH1273" s="150"/>
    </row>
    <row r="1274" spans="1:60" outlineLevel="1" x14ac:dyDescent="0.2">
      <c r="A1274" s="157"/>
      <c r="B1274" s="158"/>
      <c r="C1274" s="201" t="s">
        <v>1770</v>
      </c>
      <c r="D1274" s="190"/>
      <c r="E1274" s="191">
        <v>4.92</v>
      </c>
      <c r="F1274" s="160"/>
      <c r="G1274" s="160"/>
      <c r="H1274" s="160"/>
      <c r="I1274" s="160"/>
      <c r="J1274" s="160"/>
      <c r="K1274" s="160"/>
      <c r="L1274" s="160"/>
      <c r="M1274" s="160"/>
      <c r="N1274" s="160"/>
      <c r="O1274" s="160"/>
      <c r="P1274" s="160"/>
      <c r="Q1274" s="160"/>
      <c r="R1274" s="160"/>
      <c r="S1274" s="160"/>
      <c r="T1274" s="160"/>
      <c r="U1274" s="160"/>
      <c r="V1274" s="160"/>
      <c r="W1274" s="160"/>
      <c r="X1274" s="150"/>
      <c r="Y1274" s="150"/>
      <c r="Z1274" s="150"/>
      <c r="AA1274" s="150"/>
      <c r="AB1274" s="150"/>
      <c r="AC1274" s="150"/>
      <c r="AD1274" s="150"/>
      <c r="AE1274" s="150"/>
      <c r="AF1274" s="150"/>
      <c r="AG1274" s="150" t="s">
        <v>264</v>
      </c>
      <c r="AH1274" s="150">
        <v>0</v>
      </c>
      <c r="AI1274" s="150"/>
      <c r="AJ1274" s="150"/>
      <c r="AK1274" s="150"/>
      <c r="AL1274" s="150"/>
      <c r="AM1274" s="150"/>
      <c r="AN1274" s="150"/>
      <c r="AO1274" s="150"/>
      <c r="AP1274" s="150"/>
      <c r="AQ1274" s="150"/>
      <c r="AR1274" s="150"/>
      <c r="AS1274" s="150"/>
      <c r="AT1274" s="150"/>
      <c r="AU1274" s="150"/>
      <c r="AV1274" s="150"/>
      <c r="AW1274" s="150"/>
      <c r="AX1274" s="150"/>
      <c r="AY1274" s="150"/>
      <c r="AZ1274" s="150"/>
      <c r="BA1274" s="150"/>
      <c r="BB1274" s="150"/>
      <c r="BC1274" s="150"/>
      <c r="BD1274" s="150"/>
      <c r="BE1274" s="150"/>
      <c r="BF1274" s="150"/>
      <c r="BG1274" s="150"/>
      <c r="BH1274" s="150"/>
    </row>
    <row r="1275" spans="1:60" outlineLevel="1" x14ac:dyDescent="0.2">
      <c r="A1275" s="157"/>
      <c r="B1275" s="158"/>
      <c r="C1275" s="201" t="s">
        <v>1771</v>
      </c>
      <c r="D1275" s="190"/>
      <c r="E1275" s="191">
        <v>1</v>
      </c>
      <c r="F1275" s="160"/>
      <c r="G1275" s="160"/>
      <c r="H1275" s="160"/>
      <c r="I1275" s="160"/>
      <c r="J1275" s="160"/>
      <c r="K1275" s="160"/>
      <c r="L1275" s="160"/>
      <c r="M1275" s="160"/>
      <c r="N1275" s="160"/>
      <c r="O1275" s="160"/>
      <c r="P1275" s="160"/>
      <c r="Q1275" s="160"/>
      <c r="R1275" s="160"/>
      <c r="S1275" s="160"/>
      <c r="T1275" s="160"/>
      <c r="U1275" s="160"/>
      <c r="V1275" s="160"/>
      <c r="W1275" s="160"/>
      <c r="X1275" s="150"/>
      <c r="Y1275" s="150"/>
      <c r="Z1275" s="150"/>
      <c r="AA1275" s="150"/>
      <c r="AB1275" s="150"/>
      <c r="AC1275" s="150"/>
      <c r="AD1275" s="150"/>
      <c r="AE1275" s="150"/>
      <c r="AF1275" s="150"/>
      <c r="AG1275" s="150" t="s">
        <v>264</v>
      </c>
      <c r="AH1275" s="150">
        <v>0</v>
      </c>
      <c r="AI1275" s="150"/>
      <c r="AJ1275" s="150"/>
      <c r="AK1275" s="150"/>
      <c r="AL1275" s="150"/>
      <c r="AM1275" s="150"/>
      <c r="AN1275" s="150"/>
      <c r="AO1275" s="150"/>
      <c r="AP1275" s="150"/>
      <c r="AQ1275" s="150"/>
      <c r="AR1275" s="150"/>
      <c r="AS1275" s="150"/>
      <c r="AT1275" s="150"/>
      <c r="AU1275" s="150"/>
      <c r="AV1275" s="150"/>
      <c r="AW1275" s="150"/>
      <c r="AX1275" s="150"/>
      <c r="AY1275" s="150"/>
      <c r="AZ1275" s="150"/>
      <c r="BA1275" s="150"/>
      <c r="BB1275" s="150"/>
      <c r="BC1275" s="150"/>
      <c r="BD1275" s="150"/>
      <c r="BE1275" s="150"/>
      <c r="BF1275" s="150"/>
      <c r="BG1275" s="150"/>
      <c r="BH1275" s="150"/>
    </row>
    <row r="1276" spans="1:60" ht="22.5" outlineLevel="1" x14ac:dyDescent="0.2">
      <c r="A1276" s="169">
        <v>457</v>
      </c>
      <c r="B1276" s="170" t="s">
        <v>1772</v>
      </c>
      <c r="C1276" s="186" t="s">
        <v>1773</v>
      </c>
      <c r="D1276" s="171" t="s">
        <v>1774</v>
      </c>
      <c r="E1276" s="172">
        <v>38.200000000000003</v>
      </c>
      <c r="F1276" s="173"/>
      <c r="G1276" s="174">
        <f>ROUND(E1276*F1276,2)</f>
        <v>0</v>
      </c>
      <c r="H1276" s="173"/>
      <c r="I1276" s="174">
        <f>ROUND(E1276*H1276,2)</f>
        <v>0</v>
      </c>
      <c r="J1276" s="173"/>
      <c r="K1276" s="174">
        <f>ROUND(E1276*J1276,2)</f>
        <v>0</v>
      </c>
      <c r="L1276" s="174">
        <v>21</v>
      </c>
      <c r="M1276" s="174">
        <f>G1276*(1+L1276/100)</f>
        <v>0</v>
      </c>
      <c r="N1276" s="174">
        <v>0</v>
      </c>
      <c r="O1276" s="174">
        <f>ROUND(E1276*N1276,2)</f>
        <v>0</v>
      </c>
      <c r="P1276" s="174">
        <v>0</v>
      </c>
      <c r="Q1276" s="174">
        <f>ROUND(E1276*P1276,2)</f>
        <v>0</v>
      </c>
      <c r="R1276" s="174"/>
      <c r="S1276" s="174" t="s">
        <v>217</v>
      </c>
      <c r="T1276" s="175" t="s">
        <v>218</v>
      </c>
      <c r="U1276" s="160">
        <v>0</v>
      </c>
      <c r="V1276" s="160">
        <f>ROUND(E1276*U1276,2)</f>
        <v>0</v>
      </c>
      <c r="W1276" s="160"/>
      <c r="X1276" s="150"/>
      <c r="Y1276" s="150"/>
      <c r="Z1276" s="150"/>
      <c r="AA1276" s="150"/>
      <c r="AB1276" s="150"/>
      <c r="AC1276" s="150"/>
      <c r="AD1276" s="150"/>
      <c r="AE1276" s="150"/>
      <c r="AF1276" s="150"/>
      <c r="AG1276" s="150" t="s">
        <v>1102</v>
      </c>
      <c r="AH1276" s="150"/>
      <c r="AI1276" s="150"/>
      <c r="AJ1276" s="150"/>
      <c r="AK1276" s="150"/>
      <c r="AL1276" s="150"/>
      <c r="AM1276" s="150"/>
      <c r="AN1276" s="150"/>
      <c r="AO1276" s="150"/>
      <c r="AP1276" s="150"/>
      <c r="AQ1276" s="150"/>
      <c r="AR1276" s="150"/>
      <c r="AS1276" s="150"/>
      <c r="AT1276" s="150"/>
      <c r="AU1276" s="150"/>
      <c r="AV1276" s="150"/>
      <c r="AW1276" s="150"/>
      <c r="AX1276" s="150"/>
      <c r="AY1276" s="150"/>
      <c r="AZ1276" s="150"/>
      <c r="BA1276" s="150"/>
      <c r="BB1276" s="150"/>
      <c r="BC1276" s="150"/>
      <c r="BD1276" s="150"/>
      <c r="BE1276" s="150"/>
      <c r="BF1276" s="150"/>
      <c r="BG1276" s="150"/>
      <c r="BH1276" s="150"/>
    </row>
    <row r="1277" spans="1:60" outlineLevel="1" x14ac:dyDescent="0.2">
      <c r="A1277" s="157"/>
      <c r="B1277" s="158"/>
      <c r="C1277" s="201" t="s">
        <v>1775</v>
      </c>
      <c r="D1277" s="190"/>
      <c r="E1277" s="191">
        <v>12.4</v>
      </c>
      <c r="F1277" s="160"/>
      <c r="G1277" s="160"/>
      <c r="H1277" s="160"/>
      <c r="I1277" s="160"/>
      <c r="J1277" s="160"/>
      <c r="K1277" s="160"/>
      <c r="L1277" s="160"/>
      <c r="M1277" s="160"/>
      <c r="N1277" s="160"/>
      <c r="O1277" s="160"/>
      <c r="P1277" s="160"/>
      <c r="Q1277" s="160"/>
      <c r="R1277" s="160"/>
      <c r="S1277" s="160"/>
      <c r="T1277" s="160"/>
      <c r="U1277" s="160"/>
      <c r="V1277" s="160"/>
      <c r="W1277" s="160"/>
      <c r="X1277" s="150"/>
      <c r="Y1277" s="150"/>
      <c r="Z1277" s="150"/>
      <c r="AA1277" s="150"/>
      <c r="AB1277" s="150"/>
      <c r="AC1277" s="150"/>
      <c r="AD1277" s="150"/>
      <c r="AE1277" s="150"/>
      <c r="AF1277" s="150"/>
      <c r="AG1277" s="150" t="s">
        <v>264</v>
      </c>
      <c r="AH1277" s="150">
        <v>0</v>
      </c>
      <c r="AI1277" s="150"/>
      <c r="AJ1277" s="150"/>
      <c r="AK1277" s="150"/>
      <c r="AL1277" s="150"/>
      <c r="AM1277" s="150"/>
      <c r="AN1277" s="150"/>
      <c r="AO1277" s="150"/>
      <c r="AP1277" s="150"/>
      <c r="AQ1277" s="150"/>
      <c r="AR1277" s="150"/>
      <c r="AS1277" s="150"/>
      <c r="AT1277" s="150"/>
      <c r="AU1277" s="150"/>
      <c r="AV1277" s="150"/>
      <c r="AW1277" s="150"/>
      <c r="AX1277" s="150"/>
      <c r="AY1277" s="150"/>
      <c r="AZ1277" s="150"/>
      <c r="BA1277" s="150"/>
      <c r="BB1277" s="150"/>
      <c r="BC1277" s="150"/>
      <c r="BD1277" s="150"/>
      <c r="BE1277" s="150"/>
      <c r="BF1277" s="150"/>
      <c r="BG1277" s="150"/>
      <c r="BH1277" s="150"/>
    </row>
    <row r="1278" spans="1:60" outlineLevel="1" x14ac:dyDescent="0.2">
      <c r="A1278" s="157"/>
      <c r="B1278" s="158"/>
      <c r="C1278" s="201" t="s">
        <v>1776</v>
      </c>
      <c r="D1278" s="190"/>
      <c r="E1278" s="191">
        <v>10.8</v>
      </c>
      <c r="F1278" s="160"/>
      <c r="G1278" s="160"/>
      <c r="H1278" s="160"/>
      <c r="I1278" s="160"/>
      <c r="J1278" s="160"/>
      <c r="K1278" s="160"/>
      <c r="L1278" s="160"/>
      <c r="M1278" s="160"/>
      <c r="N1278" s="160"/>
      <c r="O1278" s="160"/>
      <c r="P1278" s="160"/>
      <c r="Q1278" s="160"/>
      <c r="R1278" s="160"/>
      <c r="S1278" s="160"/>
      <c r="T1278" s="160"/>
      <c r="U1278" s="160"/>
      <c r="V1278" s="160"/>
      <c r="W1278" s="160"/>
      <c r="X1278" s="150"/>
      <c r="Y1278" s="150"/>
      <c r="Z1278" s="150"/>
      <c r="AA1278" s="150"/>
      <c r="AB1278" s="150"/>
      <c r="AC1278" s="150"/>
      <c r="AD1278" s="150"/>
      <c r="AE1278" s="150"/>
      <c r="AF1278" s="150"/>
      <c r="AG1278" s="150" t="s">
        <v>264</v>
      </c>
      <c r="AH1278" s="150">
        <v>0</v>
      </c>
      <c r="AI1278" s="150"/>
      <c r="AJ1278" s="150"/>
      <c r="AK1278" s="150"/>
      <c r="AL1278" s="150"/>
      <c r="AM1278" s="150"/>
      <c r="AN1278" s="150"/>
      <c r="AO1278" s="150"/>
      <c r="AP1278" s="150"/>
      <c r="AQ1278" s="150"/>
      <c r="AR1278" s="150"/>
      <c r="AS1278" s="150"/>
      <c r="AT1278" s="150"/>
      <c r="AU1278" s="150"/>
      <c r="AV1278" s="150"/>
      <c r="AW1278" s="150"/>
      <c r="AX1278" s="150"/>
      <c r="AY1278" s="150"/>
      <c r="AZ1278" s="150"/>
      <c r="BA1278" s="150"/>
      <c r="BB1278" s="150"/>
      <c r="BC1278" s="150"/>
      <c r="BD1278" s="150"/>
      <c r="BE1278" s="150"/>
      <c r="BF1278" s="150"/>
      <c r="BG1278" s="150"/>
      <c r="BH1278" s="150"/>
    </row>
    <row r="1279" spans="1:60" outlineLevel="1" x14ac:dyDescent="0.2">
      <c r="A1279" s="157"/>
      <c r="B1279" s="158"/>
      <c r="C1279" s="201" t="s">
        <v>1777</v>
      </c>
      <c r="D1279" s="190"/>
      <c r="E1279" s="191">
        <v>6.4</v>
      </c>
      <c r="F1279" s="160"/>
      <c r="G1279" s="160"/>
      <c r="H1279" s="160"/>
      <c r="I1279" s="160"/>
      <c r="J1279" s="160"/>
      <c r="K1279" s="160"/>
      <c r="L1279" s="160"/>
      <c r="M1279" s="160"/>
      <c r="N1279" s="160"/>
      <c r="O1279" s="160"/>
      <c r="P1279" s="160"/>
      <c r="Q1279" s="160"/>
      <c r="R1279" s="160"/>
      <c r="S1279" s="160"/>
      <c r="T1279" s="160"/>
      <c r="U1279" s="160"/>
      <c r="V1279" s="160"/>
      <c r="W1279" s="160"/>
      <c r="X1279" s="150"/>
      <c r="Y1279" s="150"/>
      <c r="Z1279" s="150"/>
      <c r="AA1279" s="150"/>
      <c r="AB1279" s="150"/>
      <c r="AC1279" s="150"/>
      <c r="AD1279" s="150"/>
      <c r="AE1279" s="150"/>
      <c r="AF1279" s="150"/>
      <c r="AG1279" s="150" t="s">
        <v>264</v>
      </c>
      <c r="AH1279" s="150">
        <v>0</v>
      </c>
      <c r="AI1279" s="150"/>
      <c r="AJ1279" s="150"/>
      <c r="AK1279" s="150"/>
      <c r="AL1279" s="150"/>
      <c r="AM1279" s="150"/>
      <c r="AN1279" s="150"/>
      <c r="AO1279" s="150"/>
      <c r="AP1279" s="150"/>
      <c r="AQ1279" s="150"/>
      <c r="AR1279" s="150"/>
      <c r="AS1279" s="150"/>
      <c r="AT1279" s="150"/>
      <c r="AU1279" s="150"/>
      <c r="AV1279" s="150"/>
      <c r="AW1279" s="150"/>
      <c r="AX1279" s="150"/>
      <c r="AY1279" s="150"/>
      <c r="AZ1279" s="150"/>
      <c r="BA1279" s="150"/>
      <c r="BB1279" s="150"/>
      <c r="BC1279" s="150"/>
      <c r="BD1279" s="150"/>
      <c r="BE1279" s="150"/>
      <c r="BF1279" s="150"/>
      <c r="BG1279" s="150"/>
      <c r="BH1279" s="150"/>
    </row>
    <row r="1280" spans="1:60" outlineLevel="1" x14ac:dyDescent="0.2">
      <c r="A1280" s="157"/>
      <c r="B1280" s="158"/>
      <c r="C1280" s="201" t="s">
        <v>1778</v>
      </c>
      <c r="D1280" s="190"/>
      <c r="E1280" s="191">
        <v>8.6</v>
      </c>
      <c r="F1280" s="160"/>
      <c r="G1280" s="160"/>
      <c r="H1280" s="160"/>
      <c r="I1280" s="160"/>
      <c r="J1280" s="160"/>
      <c r="K1280" s="160"/>
      <c r="L1280" s="160"/>
      <c r="M1280" s="160"/>
      <c r="N1280" s="160"/>
      <c r="O1280" s="160"/>
      <c r="P1280" s="160"/>
      <c r="Q1280" s="160"/>
      <c r="R1280" s="160"/>
      <c r="S1280" s="160"/>
      <c r="T1280" s="160"/>
      <c r="U1280" s="160"/>
      <c r="V1280" s="160"/>
      <c r="W1280" s="160"/>
      <c r="X1280" s="150"/>
      <c r="Y1280" s="150"/>
      <c r="Z1280" s="150"/>
      <c r="AA1280" s="150"/>
      <c r="AB1280" s="150"/>
      <c r="AC1280" s="150"/>
      <c r="AD1280" s="150"/>
      <c r="AE1280" s="150"/>
      <c r="AF1280" s="150"/>
      <c r="AG1280" s="150" t="s">
        <v>264</v>
      </c>
      <c r="AH1280" s="150">
        <v>0</v>
      </c>
      <c r="AI1280" s="150"/>
      <c r="AJ1280" s="150"/>
      <c r="AK1280" s="150"/>
      <c r="AL1280" s="150"/>
      <c r="AM1280" s="150"/>
      <c r="AN1280" s="150"/>
      <c r="AO1280" s="150"/>
      <c r="AP1280" s="150"/>
      <c r="AQ1280" s="150"/>
      <c r="AR1280" s="150"/>
      <c r="AS1280" s="150"/>
      <c r="AT1280" s="150"/>
      <c r="AU1280" s="150"/>
      <c r="AV1280" s="150"/>
      <c r="AW1280" s="150"/>
      <c r="AX1280" s="150"/>
      <c r="AY1280" s="150"/>
      <c r="AZ1280" s="150"/>
      <c r="BA1280" s="150"/>
      <c r="BB1280" s="150"/>
      <c r="BC1280" s="150"/>
      <c r="BD1280" s="150"/>
      <c r="BE1280" s="150"/>
      <c r="BF1280" s="150"/>
      <c r="BG1280" s="150"/>
      <c r="BH1280" s="150"/>
    </row>
    <row r="1281" spans="1:60" outlineLevel="1" x14ac:dyDescent="0.2">
      <c r="A1281" s="169">
        <v>458</v>
      </c>
      <c r="B1281" s="170" t="s">
        <v>1779</v>
      </c>
      <c r="C1281" s="186" t="s">
        <v>1780</v>
      </c>
      <c r="D1281" s="171" t="s">
        <v>1774</v>
      </c>
      <c r="E1281" s="172">
        <v>17</v>
      </c>
      <c r="F1281" s="173"/>
      <c r="G1281" s="174">
        <f>ROUND(E1281*F1281,2)</f>
        <v>0</v>
      </c>
      <c r="H1281" s="173"/>
      <c r="I1281" s="174">
        <f>ROUND(E1281*H1281,2)</f>
        <v>0</v>
      </c>
      <c r="J1281" s="173"/>
      <c r="K1281" s="174">
        <f>ROUND(E1281*J1281,2)</f>
        <v>0</v>
      </c>
      <c r="L1281" s="174">
        <v>21</v>
      </c>
      <c r="M1281" s="174">
        <f>G1281*(1+L1281/100)</f>
        <v>0</v>
      </c>
      <c r="N1281" s="174">
        <v>0</v>
      </c>
      <c r="O1281" s="174">
        <f>ROUND(E1281*N1281,2)</f>
        <v>0</v>
      </c>
      <c r="P1281" s="174">
        <v>0</v>
      </c>
      <c r="Q1281" s="174">
        <f>ROUND(E1281*P1281,2)</f>
        <v>0</v>
      </c>
      <c r="R1281" s="174"/>
      <c r="S1281" s="174" t="s">
        <v>240</v>
      </c>
      <c r="T1281" s="175" t="s">
        <v>218</v>
      </c>
      <c r="U1281" s="160">
        <v>0</v>
      </c>
      <c r="V1281" s="160">
        <f>ROUND(E1281*U1281,2)</f>
        <v>0</v>
      </c>
      <c r="W1281" s="160"/>
      <c r="X1281" s="150"/>
      <c r="Y1281" s="150"/>
      <c r="Z1281" s="150"/>
      <c r="AA1281" s="150"/>
      <c r="AB1281" s="150"/>
      <c r="AC1281" s="150"/>
      <c r="AD1281" s="150"/>
      <c r="AE1281" s="150"/>
      <c r="AF1281" s="150"/>
      <c r="AG1281" s="150" t="s">
        <v>279</v>
      </c>
      <c r="AH1281" s="150"/>
      <c r="AI1281" s="150"/>
      <c r="AJ1281" s="150"/>
      <c r="AK1281" s="150"/>
      <c r="AL1281" s="150"/>
      <c r="AM1281" s="150"/>
      <c r="AN1281" s="150"/>
      <c r="AO1281" s="150"/>
      <c r="AP1281" s="150"/>
      <c r="AQ1281" s="150"/>
      <c r="AR1281" s="150"/>
      <c r="AS1281" s="150"/>
      <c r="AT1281" s="150"/>
      <c r="AU1281" s="150"/>
      <c r="AV1281" s="150"/>
      <c r="AW1281" s="150"/>
      <c r="AX1281" s="150"/>
      <c r="AY1281" s="150"/>
      <c r="AZ1281" s="150"/>
      <c r="BA1281" s="150"/>
      <c r="BB1281" s="150"/>
      <c r="BC1281" s="150"/>
      <c r="BD1281" s="150"/>
      <c r="BE1281" s="150"/>
      <c r="BF1281" s="150"/>
      <c r="BG1281" s="150"/>
      <c r="BH1281" s="150"/>
    </row>
    <row r="1282" spans="1:60" outlineLevel="1" x14ac:dyDescent="0.2">
      <c r="A1282" s="157"/>
      <c r="B1282" s="158"/>
      <c r="C1282" s="201" t="s">
        <v>1781</v>
      </c>
      <c r="D1282" s="190"/>
      <c r="E1282" s="191">
        <v>13</v>
      </c>
      <c r="F1282" s="160"/>
      <c r="G1282" s="160"/>
      <c r="H1282" s="160"/>
      <c r="I1282" s="160"/>
      <c r="J1282" s="160"/>
      <c r="K1282" s="160"/>
      <c r="L1282" s="160"/>
      <c r="M1282" s="160"/>
      <c r="N1282" s="160"/>
      <c r="O1282" s="160"/>
      <c r="P1282" s="160"/>
      <c r="Q1282" s="160"/>
      <c r="R1282" s="160"/>
      <c r="S1282" s="160"/>
      <c r="T1282" s="160"/>
      <c r="U1282" s="160"/>
      <c r="V1282" s="160"/>
      <c r="W1282" s="160"/>
      <c r="X1282" s="150"/>
      <c r="Y1282" s="150"/>
      <c r="Z1282" s="150"/>
      <c r="AA1282" s="150"/>
      <c r="AB1282" s="150"/>
      <c r="AC1282" s="150"/>
      <c r="AD1282" s="150"/>
      <c r="AE1282" s="150"/>
      <c r="AF1282" s="150"/>
      <c r="AG1282" s="150" t="s">
        <v>264</v>
      </c>
      <c r="AH1282" s="150">
        <v>0</v>
      </c>
      <c r="AI1282" s="150"/>
      <c r="AJ1282" s="150"/>
      <c r="AK1282" s="150"/>
      <c r="AL1282" s="150"/>
      <c r="AM1282" s="150"/>
      <c r="AN1282" s="150"/>
      <c r="AO1282" s="150"/>
      <c r="AP1282" s="150"/>
      <c r="AQ1282" s="150"/>
      <c r="AR1282" s="150"/>
      <c r="AS1282" s="150"/>
      <c r="AT1282" s="150"/>
      <c r="AU1282" s="150"/>
      <c r="AV1282" s="150"/>
      <c r="AW1282" s="150"/>
      <c r="AX1282" s="150"/>
      <c r="AY1282" s="150"/>
      <c r="AZ1282" s="150"/>
      <c r="BA1282" s="150"/>
      <c r="BB1282" s="150"/>
      <c r="BC1282" s="150"/>
      <c r="BD1282" s="150"/>
      <c r="BE1282" s="150"/>
      <c r="BF1282" s="150"/>
      <c r="BG1282" s="150"/>
      <c r="BH1282" s="150"/>
    </row>
    <row r="1283" spans="1:60" outlineLevel="1" x14ac:dyDescent="0.2">
      <c r="A1283" s="157"/>
      <c r="B1283" s="158"/>
      <c r="C1283" s="201" t="s">
        <v>1782</v>
      </c>
      <c r="D1283" s="190"/>
      <c r="E1283" s="191">
        <v>4</v>
      </c>
      <c r="F1283" s="160"/>
      <c r="G1283" s="160"/>
      <c r="H1283" s="160"/>
      <c r="I1283" s="160"/>
      <c r="J1283" s="160"/>
      <c r="K1283" s="160"/>
      <c r="L1283" s="160"/>
      <c r="M1283" s="160"/>
      <c r="N1283" s="160"/>
      <c r="O1283" s="160"/>
      <c r="P1283" s="160"/>
      <c r="Q1283" s="160"/>
      <c r="R1283" s="160"/>
      <c r="S1283" s="160"/>
      <c r="T1283" s="160"/>
      <c r="U1283" s="160"/>
      <c r="V1283" s="160"/>
      <c r="W1283" s="160"/>
      <c r="X1283" s="150"/>
      <c r="Y1283" s="150"/>
      <c r="Z1283" s="150"/>
      <c r="AA1283" s="150"/>
      <c r="AB1283" s="150"/>
      <c r="AC1283" s="150"/>
      <c r="AD1283" s="150"/>
      <c r="AE1283" s="150"/>
      <c r="AF1283" s="150"/>
      <c r="AG1283" s="150" t="s">
        <v>264</v>
      </c>
      <c r="AH1283" s="150">
        <v>0</v>
      </c>
      <c r="AI1283" s="150"/>
      <c r="AJ1283" s="150"/>
      <c r="AK1283" s="150"/>
      <c r="AL1283" s="150"/>
      <c r="AM1283" s="150"/>
      <c r="AN1283" s="150"/>
      <c r="AO1283" s="150"/>
      <c r="AP1283" s="150"/>
      <c r="AQ1283" s="150"/>
      <c r="AR1283" s="150"/>
      <c r="AS1283" s="150"/>
      <c r="AT1283" s="150"/>
      <c r="AU1283" s="150"/>
      <c r="AV1283" s="150"/>
      <c r="AW1283" s="150"/>
      <c r="AX1283" s="150"/>
      <c r="AY1283" s="150"/>
      <c r="AZ1283" s="150"/>
      <c r="BA1283" s="150"/>
      <c r="BB1283" s="150"/>
      <c r="BC1283" s="150"/>
      <c r="BD1283" s="150"/>
      <c r="BE1283" s="150"/>
      <c r="BF1283" s="150"/>
      <c r="BG1283" s="150"/>
      <c r="BH1283" s="150"/>
    </row>
    <row r="1284" spans="1:60" ht="45" outlineLevel="1" x14ac:dyDescent="0.2">
      <c r="A1284" s="169">
        <v>459</v>
      </c>
      <c r="B1284" s="170" t="s">
        <v>1783</v>
      </c>
      <c r="C1284" s="186" t="s">
        <v>1784</v>
      </c>
      <c r="D1284" s="171" t="s">
        <v>285</v>
      </c>
      <c r="E1284" s="172">
        <v>304.78199999999998</v>
      </c>
      <c r="F1284" s="173"/>
      <c r="G1284" s="174">
        <f>ROUND(E1284*F1284,2)</f>
        <v>0</v>
      </c>
      <c r="H1284" s="173"/>
      <c r="I1284" s="174">
        <f>ROUND(E1284*H1284,2)</f>
        <v>0</v>
      </c>
      <c r="J1284" s="173"/>
      <c r="K1284" s="174">
        <f>ROUND(E1284*J1284,2)</f>
        <v>0</v>
      </c>
      <c r="L1284" s="174">
        <v>21</v>
      </c>
      <c r="M1284" s="174">
        <f>G1284*(1+L1284/100)</f>
        <v>0</v>
      </c>
      <c r="N1284" s="174">
        <v>0</v>
      </c>
      <c r="O1284" s="174">
        <f>ROUND(E1284*N1284,2)</f>
        <v>0</v>
      </c>
      <c r="P1284" s="174">
        <v>0</v>
      </c>
      <c r="Q1284" s="174">
        <f>ROUND(E1284*P1284,2)</f>
        <v>0</v>
      </c>
      <c r="R1284" s="174" t="s">
        <v>216</v>
      </c>
      <c r="S1284" s="174" t="s">
        <v>217</v>
      </c>
      <c r="T1284" s="175" t="s">
        <v>218</v>
      </c>
      <c r="U1284" s="160">
        <v>0</v>
      </c>
      <c r="V1284" s="160">
        <f>ROUND(E1284*U1284,2)</f>
        <v>0</v>
      </c>
      <c r="W1284" s="160"/>
      <c r="X1284" s="150"/>
      <c r="Y1284" s="150"/>
      <c r="Z1284" s="150"/>
      <c r="AA1284" s="150"/>
      <c r="AB1284" s="150"/>
      <c r="AC1284" s="150"/>
      <c r="AD1284" s="150"/>
      <c r="AE1284" s="150"/>
      <c r="AF1284" s="150"/>
      <c r="AG1284" s="150" t="s">
        <v>219</v>
      </c>
      <c r="AH1284" s="150"/>
      <c r="AI1284" s="150"/>
      <c r="AJ1284" s="150"/>
      <c r="AK1284" s="150"/>
      <c r="AL1284" s="150"/>
      <c r="AM1284" s="150"/>
      <c r="AN1284" s="150"/>
      <c r="AO1284" s="150"/>
      <c r="AP1284" s="150"/>
      <c r="AQ1284" s="150"/>
      <c r="AR1284" s="150"/>
      <c r="AS1284" s="150"/>
      <c r="AT1284" s="150"/>
      <c r="AU1284" s="150"/>
      <c r="AV1284" s="150"/>
      <c r="AW1284" s="150"/>
      <c r="AX1284" s="150"/>
      <c r="AY1284" s="150"/>
      <c r="AZ1284" s="150"/>
      <c r="BA1284" s="150"/>
      <c r="BB1284" s="150"/>
      <c r="BC1284" s="150"/>
      <c r="BD1284" s="150"/>
      <c r="BE1284" s="150"/>
      <c r="BF1284" s="150"/>
      <c r="BG1284" s="150"/>
      <c r="BH1284" s="150"/>
    </row>
    <row r="1285" spans="1:60" outlineLevel="1" x14ac:dyDescent="0.2">
      <c r="A1285" s="157"/>
      <c r="B1285" s="158"/>
      <c r="C1285" s="201" t="s">
        <v>1785</v>
      </c>
      <c r="D1285" s="190"/>
      <c r="E1285" s="191">
        <v>23.292000000000002</v>
      </c>
      <c r="F1285" s="160"/>
      <c r="G1285" s="160"/>
      <c r="H1285" s="160"/>
      <c r="I1285" s="160"/>
      <c r="J1285" s="160"/>
      <c r="K1285" s="160"/>
      <c r="L1285" s="160"/>
      <c r="M1285" s="160"/>
      <c r="N1285" s="160"/>
      <c r="O1285" s="160"/>
      <c r="P1285" s="160"/>
      <c r="Q1285" s="160"/>
      <c r="R1285" s="160"/>
      <c r="S1285" s="160"/>
      <c r="T1285" s="160"/>
      <c r="U1285" s="160"/>
      <c r="V1285" s="160"/>
      <c r="W1285" s="160"/>
      <c r="X1285" s="150"/>
      <c r="Y1285" s="150"/>
      <c r="Z1285" s="150"/>
      <c r="AA1285" s="150"/>
      <c r="AB1285" s="150"/>
      <c r="AC1285" s="150"/>
      <c r="AD1285" s="150"/>
      <c r="AE1285" s="150"/>
      <c r="AF1285" s="150"/>
      <c r="AG1285" s="150" t="s">
        <v>264</v>
      </c>
      <c r="AH1285" s="150">
        <v>0</v>
      </c>
      <c r="AI1285" s="150"/>
      <c r="AJ1285" s="150"/>
      <c r="AK1285" s="150"/>
      <c r="AL1285" s="150"/>
      <c r="AM1285" s="150"/>
      <c r="AN1285" s="150"/>
      <c r="AO1285" s="150"/>
      <c r="AP1285" s="150"/>
      <c r="AQ1285" s="150"/>
      <c r="AR1285" s="150"/>
      <c r="AS1285" s="150"/>
      <c r="AT1285" s="150"/>
      <c r="AU1285" s="150"/>
      <c r="AV1285" s="150"/>
      <c r="AW1285" s="150"/>
      <c r="AX1285" s="150"/>
      <c r="AY1285" s="150"/>
      <c r="AZ1285" s="150"/>
      <c r="BA1285" s="150"/>
      <c r="BB1285" s="150"/>
      <c r="BC1285" s="150"/>
      <c r="BD1285" s="150"/>
      <c r="BE1285" s="150"/>
      <c r="BF1285" s="150"/>
      <c r="BG1285" s="150"/>
      <c r="BH1285" s="150"/>
    </row>
    <row r="1286" spans="1:60" outlineLevel="1" x14ac:dyDescent="0.2">
      <c r="A1286" s="157"/>
      <c r="B1286" s="158"/>
      <c r="C1286" s="201" t="s">
        <v>1786</v>
      </c>
      <c r="D1286" s="190"/>
      <c r="E1286" s="191">
        <v>281.49</v>
      </c>
      <c r="F1286" s="160"/>
      <c r="G1286" s="160"/>
      <c r="H1286" s="160"/>
      <c r="I1286" s="160"/>
      <c r="J1286" s="160"/>
      <c r="K1286" s="160"/>
      <c r="L1286" s="160"/>
      <c r="M1286" s="160"/>
      <c r="N1286" s="160"/>
      <c r="O1286" s="160"/>
      <c r="P1286" s="160"/>
      <c r="Q1286" s="160"/>
      <c r="R1286" s="160"/>
      <c r="S1286" s="160"/>
      <c r="T1286" s="160"/>
      <c r="U1286" s="160"/>
      <c r="V1286" s="160"/>
      <c r="W1286" s="160"/>
      <c r="X1286" s="150"/>
      <c r="Y1286" s="150"/>
      <c r="Z1286" s="150"/>
      <c r="AA1286" s="150"/>
      <c r="AB1286" s="150"/>
      <c r="AC1286" s="150"/>
      <c r="AD1286" s="150"/>
      <c r="AE1286" s="150"/>
      <c r="AF1286" s="150"/>
      <c r="AG1286" s="150" t="s">
        <v>264</v>
      </c>
      <c r="AH1286" s="150">
        <v>0</v>
      </c>
      <c r="AI1286" s="150"/>
      <c r="AJ1286" s="150"/>
      <c r="AK1286" s="150"/>
      <c r="AL1286" s="150"/>
      <c r="AM1286" s="150"/>
      <c r="AN1286" s="150"/>
      <c r="AO1286" s="150"/>
      <c r="AP1286" s="150"/>
      <c r="AQ1286" s="150"/>
      <c r="AR1286" s="150"/>
      <c r="AS1286" s="150"/>
      <c r="AT1286" s="150"/>
      <c r="AU1286" s="150"/>
      <c r="AV1286" s="150"/>
      <c r="AW1286" s="150"/>
      <c r="AX1286" s="150"/>
      <c r="AY1286" s="150"/>
      <c r="AZ1286" s="150"/>
      <c r="BA1286" s="150"/>
      <c r="BB1286" s="150"/>
      <c r="BC1286" s="150"/>
      <c r="BD1286" s="150"/>
      <c r="BE1286" s="150"/>
      <c r="BF1286" s="150"/>
      <c r="BG1286" s="150"/>
      <c r="BH1286" s="150"/>
    </row>
    <row r="1287" spans="1:60" outlineLevel="1" x14ac:dyDescent="0.2">
      <c r="A1287" s="157">
        <v>460</v>
      </c>
      <c r="B1287" s="158" t="s">
        <v>1787</v>
      </c>
      <c r="C1287" s="206" t="s">
        <v>1788</v>
      </c>
      <c r="D1287" s="159" t="s">
        <v>0</v>
      </c>
      <c r="E1287" s="200"/>
      <c r="F1287" s="161"/>
      <c r="G1287" s="160">
        <f>ROUND(E1287*F1287,2)</f>
        <v>0</v>
      </c>
      <c r="H1287" s="161"/>
      <c r="I1287" s="160">
        <f>ROUND(E1287*H1287,2)</f>
        <v>0</v>
      </c>
      <c r="J1287" s="161"/>
      <c r="K1287" s="160">
        <f>ROUND(E1287*J1287,2)</f>
        <v>0</v>
      </c>
      <c r="L1287" s="160">
        <v>21</v>
      </c>
      <c r="M1287" s="160">
        <f>G1287*(1+L1287/100)</f>
        <v>0</v>
      </c>
      <c r="N1287" s="160">
        <v>0</v>
      </c>
      <c r="O1287" s="160">
        <f>ROUND(E1287*N1287,2)</f>
        <v>0</v>
      </c>
      <c r="P1287" s="160">
        <v>0</v>
      </c>
      <c r="Q1287" s="160">
        <f>ROUND(E1287*P1287,2)</f>
        <v>0</v>
      </c>
      <c r="R1287" s="160"/>
      <c r="S1287" s="160" t="s">
        <v>217</v>
      </c>
      <c r="T1287" s="160" t="s">
        <v>292</v>
      </c>
      <c r="U1287" s="160">
        <v>0</v>
      </c>
      <c r="V1287" s="160">
        <f>ROUND(E1287*U1287,2)</f>
        <v>0</v>
      </c>
      <c r="W1287" s="160"/>
      <c r="X1287" s="150"/>
      <c r="Y1287" s="150"/>
      <c r="Z1287" s="150"/>
      <c r="AA1287" s="150"/>
      <c r="AB1287" s="150"/>
      <c r="AC1287" s="150"/>
      <c r="AD1287" s="150"/>
      <c r="AE1287" s="150"/>
      <c r="AF1287" s="150"/>
      <c r="AG1287" s="150" t="s">
        <v>1161</v>
      </c>
      <c r="AH1287" s="150"/>
      <c r="AI1287" s="150"/>
      <c r="AJ1287" s="150"/>
      <c r="AK1287" s="150"/>
      <c r="AL1287" s="150"/>
      <c r="AM1287" s="150"/>
      <c r="AN1287" s="150"/>
      <c r="AO1287" s="150"/>
      <c r="AP1287" s="150"/>
      <c r="AQ1287" s="150"/>
      <c r="AR1287" s="150"/>
      <c r="AS1287" s="150"/>
      <c r="AT1287" s="150"/>
      <c r="AU1287" s="150"/>
      <c r="AV1287" s="150"/>
      <c r="AW1287" s="150"/>
      <c r="AX1287" s="150"/>
      <c r="AY1287" s="150"/>
      <c r="AZ1287" s="150"/>
      <c r="BA1287" s="150"/>
      <c r="BB1287" s="150"/>
      <c r="BC1287" s="150"/>
      <c r="BD1287" s="150"/>
      <c r="BE1287" s="150"/>
      <c r="BF1287" s="150"/>
      <c r="BG1287" s="150"/>
      <c r="BH1287" s="150"/>
    </row>
    <row r="1288" spans="1:60" x14ac:dyDescent="0.2">
      <c r="A1288" s="163" t="s">
        <v>211</v>
      </c>
      <c r="B1288" s="164" t="s">
        <v>157</v>
      </c>
      <c r="C1288" s="184" t="s">
        <v>158</v>
      </c>
      <c r="D1288" s="165"/>
      <c r="E1288" s="166"/>
      <c r="F1288" s="167"/>
      <c r="G1288" s="167">
        <f>SUMIF(AG1289:AG1329,"&lt;&gt;NOR",G1289:G1329)</f>
        <v>0</v>
      </c>
      <c r="H1288" s="167"/>
      <c r="I1288" s="167">
        <f>SUM(I1289:I1329)</f>
        <v>0</v>
      </c>
      <c r="J1288" s="167"/>
      <c r="K1288" s="167">
        <f>SUM(K1289:K1329)</f>
        <v>0</v>
      </c>
      <c r="L1288" s="167"/>
      <c r="M1288" s="167">
        <f>SUM(M1289:M1329)</f>
        <v>0</v>
      </c>
      <c r="N1288" s="167"/>
      <c r="O1288" s="167">
        <f>SUM(O1289:O1329)</f>
        <v>0</v>
      </c>
      <c r="P1288" s="167"/>
      <c r="Q1288" s="167">
        <f>SUM(Q1289:Q1329)</f>
        <v>0</v>
      </c>
      <c r="R1288" s="167"/>
      <c r="S1288" s="167"/>
      <c r="T1288" s="168"/>
      <c r="U1288" s="162"/>
      <c r="V1288" s="162">
        <f>SUM(V1289:V1329)</f>
        <v>0</v>
      </c>
      <c r="W1288" s="162"/>
      <c r="AG1288" t="s">
        <v>212</v>
      </c>
    </row>
    <row r="1289" spans="1:60" ht="22.5" outlineLevel="1" x14ac:dyDescent="0.2">
      <c r="A1289" s="169">
        <v>461</v>
      </c>
      <c r="B1289" s="170" t="s">
        <v>1789</v>
      </c>
      <c r="C1289" s="186" t="s">
        <v>1790</v>
      </c>
      <c r="D1289" s="171" t="s">
        <v>285</v>
      </c>
      <c r="E1289" s="172">
        <v>40.978349999999999</v>
      </c>
      <c r="F1289" s="173"/>
      <c r="G1289" s="174">
        <f>ROUND(E1289*F1289,2)</f>
        <v>0</v>
      </c>
      <c r="H1289" s="173"/>
      <c r="I1289" s="174">
        <f>ROUND(E1289*H1289,2)</f>
        <v>0</v>
      </c>
      <c r="J1289" s="173"/>
      <c r="K1289" s="174">
        <f>ROUND(E1289*J1289,2)</f>
        <v>0</v>
      </c>
      <c r="L1289" s="174">
        <v>21</v>
      </c>
      <c r="M1289" s="174">
        <f>G1289*(1+L1289/100)</f>
        <v>0</v>
      </c>
      <c r="N1289" s="174">
        <v>0</v>
      </c>
      <c r="O1289" s="174">
        <f>ROUND(E1289*N1289,2)</f>
        <v>0</v>
      </c>
      <c r="P1289" s="174">
        <v>0</v>
      </c>
      <c r="Q1289" s="174">
        <f>ROUND(E1289*P1289,2)</f>
        <v>0</v>
      </c>
      <c r="R1289" s="174"/>
      <c r="S1289" s="174" t="s">
        <v>217</v>
      </c>
      <c r="T1289" s="175" t="s">
        <v>218</v>
      </c>
      <c r="U1289" s="160">
        <v>0</v>
      </c>
      <c r="V1289" s="160">
        <f>ROUND(E1289*U1289,2)</f>
        <v>0</v>
      </c>
      <c r="W1289" s="160"/>
      <c r="X1289" s="150"/>
      <c r="Y1289" s="150"/>
      <c r="Z1289" s="150"/>
      <c r="AA1289" s="150"/>
      <c r="AB1289" s="150"/>
      <c r="AC1289" s="150"/>
      <c r="AD1289" s="150"/>
      <c r="AE1289" s="150"/>
      <c r="AF1289" s="150"/>
      <c r="AG1289" s="150" t="s">
        <v>1102</v>
      </c>
      <c r="AH1289" s="150"/>
      <c r="AI1289" s="150"/>
      <c r="AJ1289" s="150"/>
      <c r="AK1289" s="150"/>
      <c r="AL1289" s="150"/>
      <c r="AM1289" s="150"/>
      <c r="AN1289" s="150"/>
      <c r="AO1289" s="150"/>
      <c r="AP1289" s="150"/>
      <c r="AQ1289" s="150"/>
      <c r="AR1289" s="150"/>
      <c r="AS1289" s="150"/>
      <c r="AT1289" s="150"/>
      <c r="AU1289" s="150"/>
      <c r="AV1289" s="150"/>
      <c r="AW1289" s="150"/>
      <c r="AX1289" s="150"/>
      <c r="AY1289" s="150"/>
      <c r="AZ1289" s="150"/>
      <c r="BA1289" s="150"/>
      <c r="BB1289" s="150"/>
      <c r="BC1289" s="150"/>
      <c r="BD1289" s="150"/>
      <c r="BE1289" s="150"/>
      <c r="BF1289" s="150"/>
      <c r="BG1289" s="150"/>
      <c r="BH1289" s="150"/>
    </row>
    <row r="1290" spans="1:60" outlineLevel="1" x14ac:dyDescent="0.2">
      <c r="A1290" s="157"/>
      <c r="B1290" s="158"/>
      <c r="C1290" s="201" t="s">
        <v>1791</v>
      </c>
      <c r="D1290" s="190"/>
      <c r="E1290" s="191">
        <v>40.978349999999999</v>
      </c>
      <c r="F1290" s="160"/>
      <c r="G1290" s="160"/>
      <c r="H1290" s="160"/>
      <c r="I1290" s="160"/>
      <c r="J1290" s="160"/>
      <c r="K1290" s="160"/>
      <c r="L1290" s="160"/>
      <c r="M1290" s="160"/>
      <c r="N1290" s="160"/>
      <c r="O1290" s="160"/>
      <c r="P1290" s="160"/>
      <c r="Q1290" s="160"/>
      <c r="R1290" s="160"/>
      <c r="S1290" s="160"/>
      <c r="T1290" s="160"/>
      <c r="U1290" s="160"/>
      <c r="V1290" s="160"/>
      <c r="W1290" s="160"/>
      <c r="X1290" s="150"/>
      <c r="Y1290" s="150"/>
      <c r="Z1290" s="150"/>
      <c r="AA1290" s="150"/>
      <c r="AB1290" s="150"/>
      <c r="AC1290" s="150"/>
      <c r="AD1290" s="150"/>
      <c r="AE1290" s="150"/>
      <c r="AF1290" s="150"/>
      <c r="AG1290" s="150" t="s">
        <v>264</v>
      </c>
      <c r="AH1290" s="150">
        <v>0</v>
      </c>
      <c r="AI1290" s="150"/>
      <c r="AJ1290" s="150"/>
      <c r="AK1290" s="150"/>
      <c r="AL1290" s="150"/>
      <c r="AM1290" s="150"/>
      <c r="AN1290" s="150"/>
      <c r="AO1290" s="150"/>
      <c r="AP1290" s="150"/>
      <c r="AQ1290" s="150"/>
      <c r="AR1290" s="150"/>
      <c r="AS1290" s="150"/>
      <c r="AT1290" s="150"/>
      <c r="AU1290" s="150"/>
      <c r="AV1290" s="150"/>
      <c r="AW1290" s="150"/>
      <c r="AX1290" s="150"/>
      <c r="AY1290" s="150"/>
      <c r="AZ1290" s="150"/>
      <c r="BA1290" s="150"/>
      <c r="BB1290" s="150"/>
      <c r="BC1290" s="150"/>
      <c r="BD1290" s="150"/>
      <c r="BE1290" s="150"/>
      <c r="BF1290" s="150"/>
      <c r="BG1290" s="150"/>
      <c r="BH1290" s="150"/>
    </row>
    <row r="1291" spans="1:60" ht="22.5" outlineLevel="1" x14ac:dyDescent="0.2">
      <c r="A1291" s="176">
        <v>462</v>
      </c>
      <c r="B1291" s="177" t="s">
        <v>1792</v>
      </c>
      <c r="C1291" s="185" t="s">
        <v>1793</v>
      </c>
      <c r="D1291" s="178" t="s">
        <v>285</v>
      </c>
      <c r="E1291" s="179">
        <v>294.02999999999997</v>
      </c>
      <c r="F1291" s="180"/>
      <c r="G1291" s="181">
        <f>ROUND(E1291*F1291,2)</f>
        <v>0</v>
      </c>
      <c r="H1291" s="180"/>
      <c r="I1291" s="181">
        <f>ROUND(E1291*H1291,2)</f>
        <v>0</v>
      </c>
      <c r="J1291" s="180"/>
      <c r="K1291" s="181">
        <f>ROUND(E1291*J1291,2)</f>
        <v>0</v>
      </c>
      <c r="L1291" s="181">
        <v>21</v>
      </c>
      <c r="M1291" s="181">
        <f>G1291*(1+L1291/100)</f>
        <v>0</v>
      </c>
      <c r="N1291" s="181">
        <v>0</v>
      </c>
      <c r="O1291" s="181">
        <f>ROUND(E1291*N1291,2)</f>
        <v>0</v>
      </c>
      <c r="P1291" s="181">
        <v>0</v>
      </c>
      <c r="Q1291" s="181">
        <f>ROUND(E1291*P1291,2)</f>
        <v>0</v>
      </c>
      <c r="R1291" s="181"/>
      <c r="S1291" s="181" t="s">
        <v>217</v>
      </c>
      <c r="T1291" s="182" t="s">
        <v>218</v>
      </c>
      <c r="U1291" s="160">
        <v>0</v>
      </c>
      <c r="V1291" s="160">
        <f>ROUND(E1291*U1291,2)</f>
        <v>0</v>
      </c>
      <c r="W1291" s="160"/>
      <c r="X1291" s="150"/>
      <c r="Y1291" s="150"/>
      <c r="Z1291" s="150"/>
      <c r="AA1291" s="150"/>
      <c r="AB1291" s="150"/>
      <c r="AC1291" s="150"/>
      <c r="AD1291" s="150"/>
      <c r="AE1291" s="150"/>
      <c r="AF1291" s="150"/>
      <c r="AG1291" s="150" t="s">
        <v>1102</v>
      </c>
      <c r="AH1291" s="150"/>
      <c r="AI1291" s="150"/>
      <c r="AJ1291" s="150"/>
      <c r="AK1291" s="150"/>
      <c r="AL1291" s="150"/>
      <c r="AM1291" s="150"/>
      <c r="AN1291" s="150"/>
      <c r="AO1291" s="150"/>
      <c r="AP1291" s="150"/>
      <c r="AQ1291" s="150"/>
      <c r="AR1291" s="150"/>
      <c r="AS1291" s="150"/>
      <c r="AT1291" s="150"/>
      <c r="AU1291" s="150"/>
      <c r="AV1291" s="150"/>
      <c r="AW1291" s="150"/>
      <c r="AX1291" s="150"/>
      <c r="AY1291" s="150"/>
      <c r="AZ1291" s="150"/>
      <c r="BA1291" s="150"/>
      <c r="BB1291" s="150"/>
      <c r="BC1291" s="150"/>
      <c r="BD1291" s="150"/>
      <c r="BE1291" s="150"/>
      <c r="BF1291" s="150"/>
      <c r="BG1291" s="150"/>
      <c r="BH1291" s="150"/>
    </row>
    <row r="1292" spans="1:60" ht="45" outlineLevel="1" x14ac:dyDescent="0.2">
      <c r="A1292" s="176">
        <v>463</v>
      </c>
      <c r="B1292" s="177" t="s">
        <v>1794</v>
      </c>
      <c r="C1292" s="185" t="s">
        <v>1795</v>
      </c>
      <c r="D1292" s="178" t="s">
        <v>285</v>
      </c>
      <c r="E1292" s="179">
        <v>294.02999999999997</v>
      </c>
      <c r="F1292" s="180"/>
      <c r="G1292" s="181">
        <f>ROUND(E1292*F1292,2)</f>
        <v>0</v>
      </c>
      <c r="H1292" s="180"/>
      <c r="I1292" s="181">
        <f>ROUND(E1292*H1292,2)</f>
        <v>0</v>
      </c>
      <c r="J1292" s="180"/>
      <c r="K1292" s="181">
        <f>ROUND(E1292*J1292,2)</f>
        <v>0</v>
      </c>
      <c r="L1292" s="181">
        <v>21</v>
      </c>
      <c r="M1292" s="181">
        <f>G1292*(1+L1292/100)</f>
        <v>0</v>
      </c>
      <c r="N1292" s="181">
        <v>0</v>
      </c>
      <c r="O1292" s="181">
        <f>ROUND(E1292*N1292,2)</f>
        <v>0</v>
      </c>
      <c r="P1292" s="181">
        <v>0</v>
      </c>
      <c r="Q1292" s="181">
        <f>ROUND(E1292*P1292,2)</f>
        <v>0</v>
      </c>
      <c r="R1292" s="181"/>
      <c r="S1292" s="181" t="s">
        <v>217</v>
      </c>
      <c r="T1292" s="182" t="s">
        <v>218</v>
      </c>
      <c r="U1292" s="160">
        <v>0</v>
      </c>
      <c r="V1292" s="160">
        <f>ROUND(E1292*U1292,2)</f>
        <v>0</v>
      </c>
      <c r="W1292" s="160"/>
      <c r="X1292" s="150"/>
      <c r="Y1292" s="150"/>
      <c r="Z1292" s="150"/>
      <c r="AA1292" s="150"/>
      <c r="AB1292" s="150"/>
      <c r="AC1292" s="150"/>
      <c r="AD1292" s="150"/>
      <c r="AE1292" s="150"/>
      <c r="AF1292" s="150"/>
      <c r="AG1292" s="150" t="s">
        <v>1102</v>
      </c>
      <c r="AH1292" s="150"/>
      <c r="AI1292" s="150"/>
      <c r="AJ1292" s="150"/>
      <c r="AK1292" s="150"/>
      <c r="AL1292" s="150"/>
      <c r="AM1292" s="150"/>
      <c r="AN1292" s="150"/>
      <c r="AO1292" s="150"/>
      <c r="AP1292" s="150"/>
      <c r="AQ1292" s="150"/>
      <c r="AR1292" s="150"/>
      <c r="AS1292" s="150"/>
      <c r="AT1292" s="150"/>
      <c r="AU1292" s="150"/>
      <c r="AV1292" s="150"/>
      <c r="AW1292" s="150"/>
      <c r="AX1292" s="150"/>
      <c r="AY1292" s="150"/>
      <c r="AZ1292" s="150"/>
      <c r="BA1292" s="150"/>
      <c r="BB1292" s="150"/>
      <c r="BC1292" s="150"/>
      <c r="BD1292" s="150"/>
      <c r="BE1292" s="150"/>
      <c r="BF1292" s="150"/>
      <c r="BG1292" s="150"/>
      <c r="BH1292" s="150"/>
    </row>
    <row r="1293" spans="1:60" ht="22.5" outlineLevel="1" x14ac:dyDescent="0.2">
      <c r="A1293" s="169">
        <v>464</v>
      </c>
      <c r="B1293" s="170" t="s">
        <v>1796</v>
      </c>
      <c r="C1293" s="186" t="s">
        <v>1797</v>
      </c>
      <c r="D1293" s="171" t="s">
        <v>285</v>
      </c>
      <c r="E1293" s="172">
        <v>294.02999999999997</v>
      </c>
      <c r="F1293" s="173"/>
      <c r="G1293" s="174">
        <f>ROUND(E1293*F1293,2)</f>
        <v>0</v>
      </c>
      <c r="H1293" s="173"/>
      <c r="I1293" s="174">
        <f>ROUND(E1293*H1293,2)</f>
        <v>0</v>
      </c>
      <c r="J1293" s="173"/>
      <c r="K1293" s="174">
        <f>ROUND(E1293*J1293,2)</f>
        <v>0</v>
      </c>
      <c r="L1293" s="174">
        <v>21</v>
      </c>
      <c r="M1293" s="174">
        <f>G1293*(1+L1293/100)</f>
        <v>0</v>
      </c>
      <c r="N1293" s="174">
        <v>0</v>
      </c>
      <c r="O1293" s="174">
        <f>ROUND(E1293*N1293,2)</f>
        <v>0</v>
      </c>
      <c r="P1293" s="174">
        <v>0</v>
      </c>
      <c r="Q1293" s="174">
        <f>ROUND(E1293*P1293,2)</f>
        <v>0</v>
      </c>
      <c r="R1293" s="174"/>
      <c r="S1293" s="174" t="s">
        <v>240</v>
      </c>
      <c r="T1293" s="175" t="s">
        <v>218</v>
      </c>
      <c r="U1293" s="160">
        <v>0</v>
      </c>
      <c r="V1293" s="160">
        <f>ROUND(E1293*U1293,2)</f>
        <v>0</v>
      </c>
      <c r="W1293" s="160"/>
      <c r="X1293" s="150"/>
      <c r="Y1293" s="150"/>
      <c r="Z1293" s="150"/>
      <c r="AA1293" s="150"/>
      <c r="AB1293" s="150"/>
      <c r="AC1293" s="150"/>
      <c r="AD1293" s="150"/>
      <c r="AE1293" s="150"/>
      <c r="AF1293" s="150"/>
      <c r="AG1293" s="150" t="s">
        <v>279</v>
      </c>
      <c r="AH1293" s="150"/>
      <c r="AI1293" s="150"/>
      <c r="AJ1293" s="150"/>
      <c r="AK1293" s="150"/>
      <c r="AL1293" s="150"/>
      <c r="AM1293" s="150"/>
      <c r="AN1293" s="150"/>
      <c r="AO1293" s="150"/>
      <c r="AP1293" s="150"/>
      <c r="AQ1293" s="150"/>
      <c r="AR1293" s="150"/>
      <c r="AS1293" s="150"/>
      <c r="AT1293" s="150"/>
      <c r="AU1293" s="150"/>
      <c r="AV1293" s="150"/>
      <c r="AW1293" s="150"/>
      <c r="AX1293" s="150"/>
      <c r="AY1293" s="150"/>
      <c r="AZ1293" s="150"/>
      <c r="BA1293" s="150"/>
      <c r="BB1293" s="150"/>
      <c r="BC1293" s="150"/>
      <c r="BD1293" s="150"/>
      <c r="BE1293" s="150"/>
      <c r="BF1293" s="150"/>
      <c r="BG1293" s="150"/>
      <c r="BH1293" s="150"/>
    </row>
    <row r="1294" spans="1:60" outlineLevel="1" x14ac:dyDescent="0.2">
      <c r="A1294" s="157"/>
      <c r="B1294" s="158"/>
      <c r="C1294" s="201" t="s">
        <v>1798</v>
      </c>
      <c r="D1294" s="190"/>
      <c r="E1294" s="191">
        <v>2.85</v>
      </c>
      <c r="F1294" s="160"/>
      <c r="G1294" s="160"/>
      <c r="H1294" s="160"/>
      <c r="I1294" s="160"/>
      <c r="J1294" s="160"/>
      <c r="K1294" s="160"/>
      <c r="L1294" s="160"/>
      <c r="M1294" s="160"/>
      <c r="N1294" s="160"/>
      <c r="O1294" s="160"/>
      <c r="P1294" s="160"/>
      <c r="Q1294" s="160"/>
      <c r="R1294" s="160"/>
      <c r="S1294" s="160"/>
      <c r="T1294" s="160"/>
      <c r="U1294" s="160"/>
      <c r="V1294" s="160"/>
      <c r="W1294" s="160"/>
      <c r="X1294" s="150"/>
      <c r="Y1294" s="150"/>
      <c r="Z1294" s="150"/>
      <c r="AA1294" s="150"/>
      <c r="AB1294" s="150"/>
      <c r="AC1294" s="150"/>
      <c r="AD1294" s="150"/>
      <c r="AE1294" s="150"/>
      <c r="AF1294" s="150"/>
      <c r="AG1294" s="150" t="s">
        <v>264</v>
      </c>
      <c r="AH1294" s="150">
        <v>0</v>
      </c>
      <c r="AI1294" s="150"/>
      <c r="AJ1294" s="150"/>
      <c r="AK1294" s="150"/>
      <c r="AL1294" s="150"/>
      <c r="AM1294" s="150"/>
      <c r="AN1294" s="150"/>
      <c r="AO1294" s="150"/>
      <c r="AP1294" s="150"/>
      <c r="AQ1294" s="150"/>
      <c r="AR1294" s="150"/>
      <c r="AS1294" s="150"/>
      <c r="AT1294" s="150"/>
      <c r="AU1294" s="150"/>
      <c r="AV1294" s="150"/>
      <c r="AW1294" s="150"/>
      <c r="AX1294" s="150"/>
      <c r="AY1294" s="150"/>
      <c r="AZ1294" s="150"/>
      <c r="BA1294" s="150"/>
      <c r="BB1294" s="150"/>
      <c r="BC1294" s="150"/>
      <c r="BD1294" s="150"/>
      <c r="BE1294" s="150"/>
      <c r="BF1294" s="150"/>
      <c r="BG1294" s="150"/>
      <c r="BH1294" s="150"/>
    </row>
    <row r="1295" spans="1:60" outlineLevel="1" x14ac:dyDescent="0.2">
      <c r="A1295" s="157"/>
      <c r="B1295" s="158"/>
      <c r="C1295" s="201" t="s">
        <v>1799</v>
      </c>
      <c r="D1295" s="190"/>
      <c r="E1295" s="191">
        <v>3</v>
      </c>
      <c r="F1295" s="160"/>
      <c r="G1295" s="160"/>
      <c r="H1295" s="160"/>
      <c r="I1295" s="160"/>
      <c r="J1295" s="160"/>
      <c r="K1295" s="160"/>
      <c r="L1295" s="160"/>
      <c r="M1295" s="160"/>
      <c r="N1295" s="160"/>
      <c r="O1295" s="160"/>
      <c r="P1295" s="160"/>
      <c r="Q1295" s="160"/>
      <c r="R1295" s="160"/>
      <c r="S1295" s="160"/>
      <c r="T1295" s="160"/>
      <c r="U1295" s="160"/>
      <c r="V1295" s="160"/>
      <c r="W1295" s="160"/>
      <c r="X1295" s="150"/>
      <c r="Y1295" s="150"/>
      <c r="Z1295" s="150"/>
      <c r="AA1295" s="150"/>
      <c r="AB1295" s="150"/>
      <c r="AC1295" s="150"/>
      <c r="AD1295" s="150"/>
      <c r="AE1295" s="150"/>
      <c r="AF1295" s="150"/>
      <c r="AG1295" s="150" t="s">
        <v>264</v>
      </c>
      <c r="AH1295" s="150">
        <v>0</v>
      </c>
      <c r="AI1295" s="150"/>
      <c r="AJ1295" s="150"/>
      <c r="AK1295" s="150"/>
      <c r="AL1295" s="150"/>
      <c r="AM1295" s="150"/>
      <c r="AN1295" s="150"/>
      <c r="AO1295" s="150"/>
      <c r="AP1295" s="150"/>
      <c r="AQ1295" s="150"/>
      <c r="AR1295" s="150"/>
      <c r="AS1295" s="150"/>
      <c r="AT1295" s="150"/>
      <c r="AU1295" s="150"/>
      <c r="AV1295" s="150"/>
      <c r="AW1295" s="150"/>
      <c r="AX1295" s="150"/>
      <c r="AY1295" s="150"/>
      <c r="AZ1295" s="150"/>
      <c r="BA1295" s="150"/>
      <c r="BB1295" s="150"/>
      <c r="BC1295" s="150"/>
      <c r="BD1295" s="150"/>
      <c r="BE1295" s="150"/>
      <c r="BF1295" s="150"/>
      <c r="BG1295" s="150"/>
      <c r="BH1295" s="150"/>
    </row>
    <row r="1296" spans="1:60" outlineLevel="1" x14ac:dyDescent="0.2">
      <c r="A1296" s="157"/>
      <c r="B1296" s="158"/>
      <c r="C1296" s="201" t="s">
        <v>1800</v>
      </c>
      <c r="D1296" s="190"/>
      <c r="E1296" s="191">
        <v>9.1999999999999993</v>
      </c>
      <c r="F1296" s="160"/>
      <c r="G1296" s="160"/>
      <c r="H1296" s="160"/>
      <c r="I1296" s="160"/>
      <c r="J1296" s="160"/>
      <c r="K1296" s="160"/>
      <c r="L1296" s="160"/>
      <c r="M1296" s="160"/>
      <c r="N1296" s="160"/>
      <c r="O1296" s="160"/>
      <c r="P1296" s="160"/>
      <c r="Q1296" s="160"/>
      <c r="R1296" s="160"/>
      <c r="S1296" s="160"/>
      <c r="T1296" s="160"/>
      <c r="U1296" s="160"/>
      <c r="V1296" s="160"/>
      <c r="W1296" s="160"/>
      <c r="X1296" s="150"/>
      <c r="Y1296" s="150"/>
      <c r="Z1296" s="150"/>
      <c r="AA1296" s="150"/>
      <c r="AB1296" s="150"/>
      <c r="AC1296" s="150"/>
      <c r="AD1296" s="150"/>
      <c r="AE1296" s="150"/>
      <c r="AF1296" s="150"/>
      <c r="AG1296" s="150" t="s">
        <v>264</v>
      </c>
      <c r="AH1296" s="150">
        <v>0</v>
      </c>
      <c r="AI1296" s="150"/>
      <c r="AJ1296" s="150"/>
      <c r="AK1296" s="150"/>
      <c r="AL1296" s="150"/>
      <c r="AM1296" s="150"/>
      <c r="AN1296" s="150"/>
      <c r="AO1296" s="150"/>
      <c r="AP1296" s="150"/>
      <c r="AQ1296" s="150"/>
      <c r="AR1296" s="150"/>
      <c r="AS1296" s="150"/>
      <c r="AT1296" s="150"/>
      <c r="AU1296" s="150"/>
      <c r="AV1296" s="150"/>
      <c r="AW1296" s="150"/>
      <c r="AX1296" s="150"/>
      <c r="AY1296" s="150"/>
      <c r="AZ1296" s="150"/>
      <c r="BA1296" s="150"/>
      <c r="BB1296" s="150"/>
      <c r="BC1296" s="150"/>
      <c r="BD1296" s="150"/>
      <c r="BE1296" s="150"/>
      <c r="BF1296" s="150"/>
      <c r="BG1296" s="150"/>
      <c r="BH1296" s="150"/>
    </row>
    <row r="1297" spans="1:60" outlineLevel="1" x14ac:dyDescent="0.2">
      <c r="A1297" s="157"/>
      <c r="B1297" s="158"/>
      <c r="C1297" s="201" t="s">
        <v>1801</v>
      </c>
      <c r="D1297" s="190"/>
      <c r="E1297" s="191">
        <v>13.48</v>
      </c>
      <c r="F1297" s="160"/>
      <c r="G1297" s="160"/>
      <c r="H1297" s="160"/>
      <c r="I1297" s="160"/>
      <c r="J1297" s="160"/>
      <c r="K1297" s="160"/>
      <c r="L1297" s="160"/>
      <c r="M1297" s="160"/>
      <c r="N1297" s="160"/>
      <c r="O1297" s="160"/>
      <c r="P1297" s="160"/>
      <c r="Q1297" s="160"/>
      <c r="R1297" s="160"/>
      <c r="S1297" s="160"/>
      <c r="T1297" s="160"/>
      <c r="U1297" s="160"/>
      <c r="V1297" s="160"/>
      <c r="W1297" s="160"/>
      <c r="X1297" s="150"/>
      <c r="Y1297" s="150"/>
      <c r="Z1297" s="150"/>
      <c r="AA1297" s="150"/>
      <c r="AB1297" s="150"/>
      <c r="AC1297" s="150"/>
      <c r="AD1297" s="150"/>
      <c r="AE1297" s="150"/>
      <c r="AF1297" s="150"/>
      <c r="AG1297" s="150" t="s">
        <v>264</v>
      </c>
      <c r="AH1297" s="150">
        <v>0</v>
      </c>
      <c r="AI1297" s="150"/>
      <c r="AJ1297" s="150"/>
      <c r="AK1297" s="150"/>
      <c r="AL1297" s="150"/>
      <c r="AM1297" s="150"/>
      <c r="AN1297" s="150"/>
      <c r="AO1297" s="150"/>
      <c r="AP1297" s="150"/>
      <c r="AQ1297" s="150"/>
      <c r="AR1297" s="150"/>
      <c r="AS1297" s="150"/>
      <c r="AT1297" s="150"/>
      <c r="AU1297" s="150"/>
      <c r="AV1297" s="150"/>
      <c r="AW1297" s="150"/>
      <c r="AX1297" s="150"/>
      <c r="AY1297" s="150"/>
      <c r="AZ1297" s="150"/>
      <c r="BA1297" s="150"/>
      <c r="BB1297" s="150"/>
      <c r="BC1297" s="150"/>
      <c r="BD1297" s="150"/>
      <c r="BE1297" s="150"/>
      <c r="BF1297" s="150"/>
      <c r="BG1297" s="150"/>
      <c r="BH1297" s="150"/>
    </row>
    <row r="1298" spans="1:60" outlineLevel="1" x14ac:dyDescent="0.2">
      <c r="A1298" s="157"/>
      <c r="B1298" s="158"/>
      <c r="C1298" s="201" t="s">
        <v>1802</v>
      </c>
      <c r="D1298" s="190"/>
      <c r="E1298" s="191">
        <v>7.6</v>
      </c>
      <c r="F1298" s="160"/>
      <c r="G1298" s="160"/>
      <c r="H1298" s="160"/>
      <c r="I1298" s="160"/>
      <c r="J1298" s="160"/>
      <c r="K1298" s="160"/>
      <c r="L1298" s="160"/>
      <c r="M1298" s="160"/>
      <c r="N1298" s="160"/>
      <c r="O1298" s="160"/>
      <c r="P1298" s="160"/>
      <c r="Q1298" s="160"/>
      <c r="R1298" s="160"/>
      <c r="S1298" s="160"/>
      <c r="T1298" s="160"/>
      <c r="U1298" s="160"/>
      <c r="V1298" s="160"/>
      <c r="W1298" s="160"/>
      <c r="X1298" s="150"/>
      <c r="Y1298" s="150"/>
      <c r="Z1298" s="150"/>
      <c r="AA1298" s="150"/>
      <c r="AB1298" s="150"/>
      <c r="AC1298" s="150"/>
      <c r="AD1298" s="150"/>
      <c r="AE1298" s="150"/>
      <c r="AF1298" s="150"/>
      <c r="AG1298" s="150" t="s">
        <v>264</v>
      </c>
      <c r="AH1298" s="150">
        <v>0</v>
      </c>
      <c r="AI1298" s="150"/>
      <c r="AJ1298" s="150"/>
      <c r="AK1298" s="150"/>
      <c r="AL1298" s="150"/>
      <c r="AM1298" s="150"/>
      <c r="AN1298" s="150"/>
      <c r="AO1298" s="150"/>
      <c r="AP1298" s="150"/>
      <c r="AQ1298" s="150"/>
      <c r="AR1298" s="150"/>
      <c r="AS1298" s="150"/>
      <c r="AT1298" s="150"/>
      <c r="AU1298" s="150"/>
      <c r="AV1298" s="150"/>
      <c r="AW1298" s="150"/>
      <c r="AX1298" s="150"/>
      <c r="AY1298" s="150"/>
      <c r="AZ1298" s="150"/>
      <c r="BA1298" s="150"/>
      <c r="BB1298" s="150"/>
      <c r="BC1298" s="150"/>
      <c r="BD1298" s="150"/>
      <c r="BE1298" s="150"/>
      <c r="BF1298" s="150"/>
      <c r="BG1298" s="150"/>
      <c r="BH1298" s="150"/>
    </row>
    <row r="1299" spans="1:60" outlineLevel="1" x14ac:dyDescent="0.2">
      <c r="A1299" s="157"/>
      <c r="B1299" s="158"/>
      <c r="C1299" s="201" t="s">
        <v>1803</v>
      </c>
      <c r="D1299" s="190"/>
      <c r="E1299" s="191">
        <v>7.48</v>
      </c>
      <c r="F1299" s="160"/>
      <c r="G1299" s="160"/>
      <c r="H1299" s="160"/>
      <c r="I1299" s="160"/>
      <c r="J1299" s="160"/>
      <c r="K1299" s="160"/>
      <c r="L1299" s="160"/>
      <c r="M1299" s="160"/>
      <c r="N1299" s="160"/>
      <c r="O1299" s="160"/>
      <c r="P1299" s="160"/>
      <c r="Q1299" s="160"/>
      <c r="R1299" s="160"/>
      <c r="S1299" s="160"/>
      <c r="T1299" s="160"/>
      <c r="U1299" s="160"/>
      <c r="V1299" s="160"/>
      <c r="W1299" s="160"/>
      <c r="X1299" s="150"/>
      <c r="Y1299" s="150"/>
      <c r="Z1299" s="150"/>
      <c r="AA1299" s="150"/>
      <c r="AB1299" s="150"/>
      <c r="AC1299" s="150"/>
      <c r="AD1299" s="150"/>
      <c r="AE1299" s="150"/>
      <c r="AF1299" s="150"/>
      <c r="AG1299" s="150" t="s">
        <v>264</v>
      </c>
      <c r="AH1299" s="150">
        <v>0</v>
      </c>
      <c r="AI1299" s="150"/>
      <c r="AJ1299" s="150"/>
      <c r="AK1299" s="150"/>
      <c r="AL1299" s="150"/>
      <c r="AM1299" s="150"/>
      <c r="AN1299" s="150"/>
      <c r="AO1299" s="150"/>
      <c r="AP1299" s="150"/>
      <c r="AQ1299" s="150"/>
      <c r="AR1299" s="150"/>
      <c r="AS1299" s="150"/>
      <c r="AT1299" s="150"/>
      <c r="AU1299" s="150"/>
      <c r="AV1299" s="150"/>
      <c r="AW1299" s="150"/>
      <c r="AX1299" s="150"/>
      <c r="AY1299" s="150"/>
      <c r="AZ1299" s="150"/>
      <c r="BA1299" s="150"/>
      <c r="BB1299" s="150"/>
      <c r="BC1299" s="150"/>
      <c r="BD1299" s="150"/>
      <c r="BE1299" s="150"/>
      <c r="BF1299" s="150"/>
      <c r="BG1299" s="150"/>
      <c r="BH1299" s="150"/>
    </row>
    <row r="1300" spans="1:60" outlineLevel="1" x14ac:dyDescent="0.2">
      <c r="A1300" s="157"/>
      <c r="B1300" s="158"/>
      <c r="C1300" s="201" t="s">
        <v>1804</v>
      </c>
      <c r="D1300" s="190"/>
      <c r="E1300" s="191">
        <v>18.600000000000001</v>
      </c>
      <c r="F1300" s="160"/>
      <c r="G1300" s="160"/>
      <c r="H1300" s="160"/>
      <c r="I1300" s="160"/>
      <c r="J1300" s="160"/>
      <c r="K1300" s="160"/>
      <c r="L1300" s="160"/>
      <c r="M1300" s="160"/>
      <c r="N1300" s="160"/>
      <c r="O1300" s="160"/>
      <c r="P1300" s="160"/>
      <c r="Q1300" s="160"/>
      <c r="R1300" s="160"/>
      <c r="S1300" s="160"/>
      <c r="T1300" s="160"/>
      <c r="U1300" s="160"/>
      <c r="V1300" s="160"/>
      <c r="W1300" s="160"/>
      <c r="X1300" s="150"/>
      <c r="Y1300" s="150"/>
      <c r="Z1300" s="150"/>
      <c r="AA1300" s="150"/>
      <c r="AB1300" s="150"/>
      <c r="AC1300" s="150"/>
      <c r="AD1300" s="150"/>
      <c r="AE1300" s="150"/>
      <c r="AF1300" s="150"/>
      <c r="AG1300" s="150" t="s">
        <v>264</v>
      </c>
      <c r="AH1300" s="150">
        <v>0</v>
      </c>
      <c r="AI1300" s="150"/>
      <c r="AJ1300" s="150"/>
      <c r="AK1300" s="150"/>
      <c r="AL1300" s="150"/>
      <c r="AM1300" s="150"/>
      <c r="AN1300" s="150"/>
      <c r="AO1300" s="150"/>
      <c r="AP1300" s="150"/>
      <c r="AQ1300" s="150"/>
      <c r="AR1300" s="150"/>
      <c r="AS1300" s="150"/>
      <c r="AT1300" s="150"/>
      <c r="AU1300" s="150"/>
      <c r="AV1300" s="150"/>
      <c r="AW1300" s="150"/>
      <c r="AX1300" s="150"/>
      <c r="AY1300" s="150"/>
      <c r="AZ1300" s="150"/>
      <c r="BA1300" s="150"/>
      <c r="BB1300" s="150"/>
      <c r="BC1300" s="150"/>
      <c r="BD1300" s="150"/>
      <c r="BE1300" s="150"/>
      <c r="BF1300" s="150"/>
      <c r="BG1300" s="150"/>
      <c r="BH1300" s="150"/>
    </row>
    <row r="1301" spans="1:60" outlineLevel="1" x14ac:dyDescent="0.2">
      <c r="A1301" s="157"/>
      <c r="B1301" s="158"/>
      <c r="C1301" s="201" t="s">
        <v>1805</v>
      </c>
      <c r="D1301" s="190"/>
      <c r="E1301" s="191">
        <v>15.08</v>
      </c>
      <c r="F1301" s="160"/>
      <c r="G1301" s="160"/>
      <c r="H1301" s="160"/>
      <c r="I1301" s="160"/>
      <c r="J1301" s="160"/>
      <c r="K1301" s="160"/>
      <c r="L1301" s="160"/>
      <c r="M1301" s="160"/>
      <c r="N1301" s="160"/>
      <c r="O1301" s="160"/>
      <c r="P1301" s="160"/>
      <c r="Q1301" s="160"/>
      <c r="R1301" s="160"/>
      <c r="S1301" s="160"/>
      <c r="T1301" s="160"/>
      <c r="U1301" s="160"/>
      <c r="V1301" s="160"/>
      <c r="W1301" s="160"/>
      <c r="X1301" s="150"/>
      <c r="Y1301" s="150"/>
      <c r="Z1301" s="150"/>
      <c r="AA1301" s="150"/>
      <c r="AB1301" s="150"/>
      <c r="AC1301" s="150"/>
      <c r="AD1301" s="150"/>
      <c r="AE1301" s="150"/>
      <c r="AF1301" s="150"/>
      <c r="AG1301" s="150" t="s">
        <v>264</v>
      </c>
      <c r="AH1301" s="150">
        <v>0</v>
      </c>
      <c r="AI1301" s="150"/>
      <c r="AJ1301" s="150"/>
      <c r="AK1301" s="150"/>
      <c r="AL1301" s="150"/>
      <c r="AM1301" s="150"/>
      <c r="AN1301" s="150"/>
      <c r="AO1301" s="150"/>
      <c r="AP1301" s="150"/>
      <c r="AQ1301" s="150"/>
      <c r="AR1301" s="150"/>
      <c r="AS1301" s="150"/>
      <c r="AT1301" s="150"/>
      <c r="AU1301" s="150"/>
      <c r="AV1301" s="150"/>
      <c r="AW1301" s="150"/>
      <c r="AX1301" s="150"/>
      <c r="AY1301" s="150"/>
      <c r="AZ1301" s="150"/>
      <c r="BA1301" s="150"/>
      <c r="BB1301" s="150"/>
      <c r="BC1301" s="150"/>
      <c r="BD1301" s="150"/>
      <c r="BE1301" s="150"/>
      <c r="BF1301" s="150"/>
      <c r="BG1301" s="150"/>
      <c r="BH1301" s="150"/>
    </row>
    <row r="1302" spans="1:60" outlineLevel="1" x14ac:dyDescent="0.2">
      <c r="A1302" s="157"/>
      <c r="B1302" s="158"/>
      <c r="C1302" s="201" t="s">
        <v>1806</v>
      </c>
      <c r="D1302" s="190"/>
      <c r="E1302" s="191">
        <v>16.399999999999999</v>
      </c>
      <c r="F1302" s="160"/>
      <c r="G1302" s="160"/>
      <c r="H1302" s="160"/>
      <c r="I1302" s="160"/>
      <c r="J1302" s="160"/>
      <c r="K1302" s="160"/>
      <c r="L1302" s="160"/>
      <c r="M1302" s="160"/>
      <c r="N1302" s="160"/>
      <c r="O1302" s="160"/>
      <c r="P1302" s="160"/>
      <c r="Q1302" s="160"/>
      <c r="R1302" s="160"/>
      <c r="S1302" s="160"/>
      <c r="T1302" s="160"/>
      <c r="U1302" s="160"/>
      <c r="V1302" s="160"/>
      <c r="W1302" s="160"/>
      <c r="X1302" s="150"/>
      <c r="Y1302" s="150"/>
      <c r="Z1302" s="150"/>
      <c r="AA1302" s="150"/>
      <c r="AB1302" s="150"/>
      <c r="AC1302" s="150"/>
      <c r="AD1302" s="150"/>
      <c r="AE1302" s="150"/>
      <c r="AF1302" s="150"/>
      <c r="AG1302" s="150" t="s">
        <v>264</v>
      </c>
      <c r="AH1302" s="150">
        <v>0</v>
      </c>
      <c r="AI1302" s="150"/>
      <c r="AJ1302" s="150"/>
      <c r="AK1302" s="150"/>
      <c r="AL1302" s="150"/>
      <c r="AM1302" s="150"/>
      <c r="AN1302" s="150"/>
      <c r="AO1302" s="150"/>
      <c r="AP1302" s="150"/>
      <c r="AQ1302" s="150"/>
      <c r="AR1302" s="150"/>
      <c r="AS1302" s="150"/>
      <c r="AT1302" s="150"/>
      <c r="AU1302" s="150"/>
      <c r="AV1302" s="150"/>
      <c r="AW1302" s="150"/>
      <c r="AX1302" s="150"/>
      <c r="AY1302" s="150"/>
      <c r="AZ1302" s="150"/>
      <c r="BA1302" s="150"/>
      <c r="BB1302" s="150"/>
      <c r="BC1302" s="150"/>
      <c r="BD1302" s="150"/>
      <c r="BE1302" s="150"/>
      <c r="BF1302" s="150"/>
      <c r="BG1302" s="150"/>
      <c r="BH1302" s="150"/>
    </row>
    <row r="1303" spans="1:60" outlineLevel="1" x14ac:dyDescent="0.2">
      <c r="A1303" s="157"/>
      <c r="B1303" s="158"/>
      <c r="C1303" s="201" t="s">
        <v>1807</v>
      </c>
      <c r="D1303" s="190"/>
      <c r="E1303" s="191">
        <v>4.9000000000000004</v>
      </c>
      <c r="F1303" s="160"/>
      <c r="G1303" s="160"/>
      <c r="H1303" s="160"/>
      <c r="I1303" s="160"/>
      <c r="J1303" s="160"/>
      <c r="K1303" s="160"/>
      <c r="L1303" s="160"/>
      <c r="M1303" s="160"/>
      <c r="N1303" s="160"/>
      <c r="O1303" s="160"/>
      <c r="P1303" s="160"/>
      <c r="Q1303" s="160"/>
      <c r="R1303" s="160"/>
      <c r="S1303" s="160"/>
      <c r="T1303" s="160"/>
      <c r="U1303" s="160"/>
      <c r="V1303" s="160"/>
      <c r="W1303" s="160"/>
      <c r="X1303" s="150"/>
      <c r="Y1303" s="150"/>
      <c r="Z1303" s="150"/>
      <c r="AA1303" s="150"/>
      <c r="AB1303" s="150"/>
      <c r="AC1303" s="150"/>
      <c r="AD1303" s="150"/>
      <c r="AE1303" s="150"/>
      <c r="AF1303" s="150"/>
      <c r="AG1303" s="150" t="s">
        <v>264</v>
      </c>
      <c r="AH1303" s="150">
        <v>0</v>
      </c>
      <c r="AI1303" s="150"/>
      <c r="AJ1303" s="150"/>
      <c r="AK1303" s="150"/>
      <c r="AL1303" s="150"/>
      <c r="AM1303" s="150"/>
      <c r="AN1303" s="150"/>
      <c r="AO1303" s="150"/>
      <c r="AP1303" s="150"/>
      <c r="AQ1303" s="150"/>
      <c r="AR1303" s="150"/>
      <c r="AS1303" s="150"/>
      <c r="AT1303" s="150"/>
      <c r="AU1303" s="150"/>
      <c r="AV1303" s="150"/>
      <c r="AW1303" s="150"/>
      <c r="AX1303" s="150"/>
      <c r="AY1303" s="150"/>
      <c r="AZ1303" s="150"/>
      <c r="BA1303" s="150"/>
      <c r="BB1303" s="150"/>
      <c r="BC1303" s="150"/>
      <c r="BD1303" s="150"/>
      <c r="BE1303" s="150"/>
      <c r="BF1303" s="150"/>
      <c r="BG1303" s="150"/>
      <c r="BH1303" s="150"/>
    </row>
    <row r="1304" spans="1:60" outlineLevel="1" x14ac:dyDescent="0.2">
      <c r="A1304" s="157"/>
      <c r="B1304" s="158"/>
      <c r="C1304" s="201" t="s">
        <v>1808</v>
      </c>
      <c r="D1304" s="190"/>
      <c r="E1304" s="191">
        <v>15.6</v>
      </c>
      <c r="F1304" s="160"/>
      <c r="G1304" s="160"/>
      <c r="H1304" s="160"/>
      <c r="I1304" s="160"/>
      <c r="J1304" s="160"/>
      <c r="K1304" s="160"/>
      <c r="L1304" s="160"/>
      <c r="M1304" s="160"/>
      <c r="N1304" s="160"/>
      <c r="O1304" s="160"/>
      <c r="P1304" s="160"/>
      <c r="Q1304" s="160"/>
      <c r="R1304" s="160"/>
      <c r="S1304" s="160"/>
      <c r="T1304" s="160"/>
      <c r="U1304" s="160"/>
      <c r="V1304" s="160"/>
      <c r="W1304" s="160"/>
      <c r="X1304" s="150"/>
      <c r="Y1304" s="150"/>
      <c r="Z1304" s="150"/>
      <c r="AA1304" s="150"/>
      <c r="AB1304" s="150"/>
      <c r="AC1304" s="150"/>
      <c r="AD1304" s="150"/>
      <c r="AE1304" s="150"/>
      <c r="AF1304" s="150"/>
      <c r="AG1304" s="150" t="s">
        <v>264</v>
      </c>
      <c r="AH1304" s="150">
        <v>0</v>
      </c>
      <c r="AI1304" s="150"/>
      <c r="AJ1304" s="150"/>
      <c r="AK1304" s="150"/>
      <c r="AL1304" s="150"/>
      <c r="AM1304" s="150"/>
      <c r="AN1304" s="150"/>
      <c r="AO1304" s="150"/>
      <c r="AP1304" s="150"/>
      <c r="AQ1304" s="150"/>
      <c r="AR1304" s="150"/>
      <c r="AS1304" s="150"/>
      <c r="AT1304" s="150"/>
      <c r="AU1304" s="150"/>
      <c r="AV1304" s="150"/>
      <c r="AW1304" s="150"/>
      <c r="AX1304" s="150"/>
      <c r="AY1304" s="150"/>
      <c r="AZ1304" s="150"/>
      <c r="BA1304" s="150"/>
      <c r="BB1304" s="150"/>
      <c r="BC1304" s="150"/>
      <c r="BD1304" s="150"/>
      <c r="BE1304" s="150"/>
      <c r="BF1304" s="150"/>
      <c r="BG1304" s="150"/>
      <c r="BH1304" s="150"/>
    </row>
    <row r="1305" spans="1:60" outlineLevel="1" x14ac:dyDescent="0.2">
      <c r="A1305" s="157"/>
      <c r="B1305" s="158"/>
      <c r="C1305" s="201" t="s">
        <v>1809</v>
      </c>
      <c r="D1305" s="190"/>
      <c r="E1305" s="191">
        <v>11.2</v>
      </c>
      <c r="F1305" s="160"/>
      <c r="G1305" s="160"/>
      <c r="H1305" s="160"/>
      <c r="I1305" s="160"/>
      <c r="J1305" s="160"/>
      <c r="K1305" s="160"/>
      <c r="L1305" s="160"/>
      <c r="M1305" s="160"/>
      <c r="N1305" s="160"/>
      <c r="O1305" s="160"/>
      <c r="P1305" s="160"/>
      <c r="Q1305" s="160"/>
      <c r="R1305" s="160"/>
      <c r="S1305" s="160"/>
      <c r="T1305" s="160"/>
      <c r="U1305" s="160"/>
      <c r="V1305" s="160"/>
      <c r="W1305" s="160"/>
      <c r="X1305" s="150"/>
      <c r="Y1305" s="150"/>
      <c r="Z1305" s="150"/>
      <c r="AA1305" s="150"/>
      <c r="AB1305" s="150"/>
      <c r="AC1305" s="150"/>
      <c r="AD1305" s="150"/>
      <c r="AE1305" s="150"/>
      <c r="AF1305" s="150"/>
      <c r="AG1305" s="150" t="s">
        <v>264</v>
      </c>
      <c r="AH1305" s="150">
        <v>0</v>
      </c>
      <c r="AI1305" s="150"/>
      <c r="AJ1305" s="150"/>
      <c r="AK1305" s="150"/>
      <c r="AL1305" s="150"/>
      <c r="AM1305" s="150"/>
      <c r="AN1305" s="150"/>
      <c r="AO1305" s="150"/>
      <c r="AP1305" s="150"/>
      <c r="AQ1305" s="150"/>
      <c r="AR1305" s="150"/>
      <c r="AS1305" s="150"/>
      <c r="AT1305" s="150"/>
      <c r="AU1305" s="150"/>
      <c r="AV1305" s="150"/>
      <c r="AW1305" s="150"/>
      <c r="AX1305" s="150"/>
      <c r="AY1305" s="150"/>
      <c r="AZ1305" s="150"/>
      <c r="BA1305" s="150"/>
      <c r="BB1305" s="150"/>
      <c r="BC1305" s="150"/>
      <c r="BD1305" s="150"/>
      <c r="BE1305" s="150"/>
      <c r="BF1305" s="150"/>
      <c r="BG1305" s="150"/>
      <c r="BH1305" s="150"/>
    </row>
    <row r="1306" spans="1:60" outlineLevel="1" x14ac:dyDescent="0.2">
      <c r="A1306" s="157"/>
      <c r="B1306" s="158"/>
      <c r="C1306" s="201" t="s">
        <v>1810</v>
      </c>
      <c r="D1306" s="190"/>
      <c r="E1306" s="191">
        <v>7.6</v>
      </c>
      <c r="F1306" s="160"/>
      <c r="G1306" s="160"/>
      <c r="H1306" s="160"/>
      <c r="I1306" s="160"/>
      <c r="J1306" s="160"/>
      <c r="K1306" s="160"/>
      <c r="L1306" s="160"/>
      <c r="M1306" s="160"/>
      <c r="N1306" s="160"/>
      <c r="O1306" s="160"/>
      <c r="P1306" s="160"/>
      <c r="Q1306" s="160"/>
      <c r="R1306" s="160"/>
      <c r="S1306" s="160"/>
      <c r="T1306" s="160"/>
      <c r="U1306" s="160"/>
      <c r="V1306" s="160"/>
      <c r="W1306" s="160"/>
      <c r="X1306" s="150"/>
      <c r="Y1306" s="150"/>
      <c r="Z1306" s="150"/>
      <c r="AA1306" s="150"/>
      <c r="AB1306" s="150"/>
      <c r="AC1306" s="150"/>
      <c r="AD1306" s="150"/>
      <c r="AE1306" s="150"/>
      <c r="AF1306" s="150"/>
      <c r="AG1306" s="150" t="s">
        <v>264</v>
      </c>
      <c r="AH1306" s="150">
        <v>0</v>
      </c>
      <c r="AI1306" s="150"/>
      <c r="AJ1306" s="150"/>
      <c r="AK1306" s="150"/>
      <c r="AL1306" s="150"/>
      <c r="AM1306" s="150"/>
      <c r="AN1306" s="150"/>
      <c r="AO1306" s="150"/>
      <c r="AP1306" s="150"/>
      <c r="AQ1306" s="150"/>
      <c r="AR1306" s="150"/>
      <c r="AS1306" s="150"/>
      <c r="AT1306" s="150"/>
      <c r="AU1306" s="150"/>
      <c r="AV1306" s="150"/>
      <c r="AW1306" s="150"/>
      <c r="AX1306" s="150"/>
      <c r="AY1306" s="150"/>
      <c r="AZ1306" s="150"/>
      <c r="BA1306" s="150"/>
      <c r="BB1306" s="150"/>
      <c r="BC1306" s="150"/>
      <c r="BD1306" s="150"/>
      <c r="BE1306" s="150"/>
      <c r="BF1306" s="150"/>
      <c r="BG1306" s="150"/>
      <c r="BH1306" s="150"/>
    </row>
    <row r="1307" spans="1:60" outlineLevel="1" x14ac:dyDescent="0.2">
      <c r="A1307" s="157"/>
      <c r="B1307" s="158"/>
      <c r="C1307" s="201" t="s">
        <v>1811</v>
      </c>
      <c r="D1307" s="190"/>
      <c r="E1307" s="191">
        <v>7.8</v>
      </c>
      <c r="F1307" s="160"/>
      <c r="G1307" s="160"/>
      <c r="H1307" s="160"/>
      <c r="I1307" s="160"/>
      <c r="J1307" s="160"/>
      <c r="K1307" s="160"/>
      <c r="L1307" s="160"/>
      <c r="M1307" s="160"/>
      <c r="N1307" s="160"/>
      <c r="O1307" s="160"/>
      <c r="P1307" s="160"/>
      <c r="Q1307" s="160"/>
      <c r="R1307" s="160"/>
      <c r="S1307" s="160"/>
      <c r="T1307" s="160"/>
      <c r="U1307" s="160"/>
      <c r="V1307" s="160"/>
      <c r="W1307" s="160"/>
      <c r="X1307" s="150"/>
      <c r="Y1307" s="150"/>
      <c r="Z1307" s="150"/>
      <c r="AA1307" s="150"/>
      <c r="AB1307" s="150"/>
      <c r="AC1307" s="150"/>
      <c r="AD1307" s="150"/>
      <c r="AE1307" s="150"/>
      <c r="AF1307" s="150"/>
      <c r="AG1307" s="150" t="s">
        <v>264</v>
      </c>
      <c r="AH1307" s="150">
        <v>0</v>
      </c>
      <c r="AI1307" s="150"/>
      <c r="AJ1307" s="150"/>
      <c r="AK1307" s="150"/>
      <c r="AL1307" s="150"/>
      <c r="AM1307" s="150"/>
      <c r="AN1307" s="150"/>
      <c r="AO1307" s="150"/>
      <c r="AP1307" s="150"/>
      <c r="AQ1307" s="150"/>
      <c r="AR1307" s="150"/>
      <c r="AS1307" s="150"/>
      <c r="AT1307" s="150"/>
      <c r="AU1307" s="150"/>
      <c r="AV1307" s="150"/>
      <c r="AW1307" s="150"/>
      <c r="AX1307" s="150"/>
      <c r="AY1307" s="150"/>
      <c r="AZ1307" s="150"/>
      <c r="BA1307" s="150"/>
      <c r="BB1307" s="150"/>
      <c r="BC1307" s="150"/>
      <c r="BD1307" s="150"/>
      <c r="BE1307" s="150"/>
      <c r="BF1307" s="150"/>
      <c r="BG1307" s="150"/>
      <c r="BH1307" s="150"/>
    </row>
    <row r="1308" spans="1:60" outlineLevel="1" x14ac:dyDescent="0.2">
      <c r="A1308" s="157"/>
      <c r="B1308" s="158"/>
      <c r="C1308" s="201" t="s">
        <v>1812</v>
      </c>
      <c r="D1308" s="190"/>
      <c r="E1308" s="191">
        <v>6.2</v>
      </c>
      <c r="F1308" s="160"/>
      <c r="G1308" s="160"/>
      <c r="H1308" s="160"/>
      <c r="I1308" s="160"/>
      <c r="J1308" s="160"/>
      <c r="K1308" s="160"/>
      <c r="L1308" s="160"/>
      <c r="M1308" s="160"/>
      <c r="N1308" s="160"/>
      <c r="O1308" s="160"/>
      <c r="P1308" s="160"/>
      <c r="Q1308" s="160"/>
      <c r="R1308" s="160"/>
      <c r="S1308" s="160"/>
      <c r="T1308" s="160"/>
      <c r="U1308" s="160"/>
      <c r="V1308" s="160"/>
      <c r="W1308" s="160"/>
      <c r="X1308" s="150"/>
      <c r="Y1308" s="150"/>
      <c r="Z1308" s="150"/>
      <c r="AA1308" s="150"/>
      <c r="AB1308" s="150"/>
      <c r="AC1308" s="150"/>
      <c r="AD1308" s="150"/>
      <c r="AE1308" s="150"/>
      <c r="AF1308" s="150"/>
      <c r="AG1308" s="150" t="s">
        <v>264</v>
      </c>
      <c r="AH1308" s="150">
        <v>0</v>
      </c>
      <c r="AI1308" s="150"/>
      <c r="AJ1308" s="150"/>
      <c r="AK1308" s="150"/>
      <c r="AL1308" s="150"/>
      <c r="AM1308" s="150"/>
      <c r="AN1308" s="150"/>
      <c r="AO1308" s="150"/>
      <c r="AP1308" s="150"/>
      <c r="AQ1308" s="150"/>
      <c r="AR1308" s="150"/>
      <c r="AS1308" s="150"/>
      <c r="AT1308" s="150"/>
      <c r="AU1308" s="150"/>
      <c r="AV1308" s="150"/>
      <c r="AW1308" s="150"/>
      <c r="AX1308" s="150"/>
      <c r="AY1308" s="150"/>
      <c r="AZ1308" s="150"/>
      <c r="BA1308" s="150"/>
      <c r="BB1308" s="150"/>
      <c r="BC1308" s="150"/>
      <c r="BD1308" s="150"/>
      <c r="BE1308" s="150"/>
      <c r="BF1308" s="150"/>
      <c r="BG1308" s="150"/>
      <c r="BH1308" s="150"/>
    </row>
    <row r="1309" spans="1:60" outlineLevel="1" x14ac:dyDescent="0.2">
      <c r="A1309" s="157"/>
      <c r="B1309" s="158"/>
      <c r="C1309" s="201" t="s">
        <v>1813</v>
      </c>
      <c r="D1309" s="190"/>
      <c r="E1309" s="191">
        <v>9</v>
      </c>
      <c r="F1309" s="160"/>
      <c r="G1309" s="160"/>
      <c r="H1309" s="160"/>
      <c r="I1309" s="160"/>
      <c r="J1309" s="160"/>
      <c r="K1309" s="160"/>
      <c r="L1309" s="160"/>
      <c r="M1309" s="160"/>
      <c r="N1309" s="160"/>
      <c r="O1309" s="160"/>
      <c r="P1309" s="160"/>
      <c r="Q1309" s="160"/>
      <c r="R1309" s="160"/>
      <c r="S1309" s="160"/>
      <c r="T1309" s="160"/>
      <c r="U1309" s="160"/>
      <c r="V1309" s="160"/>
      <c r="W1309" s="160"/>
      <c r="X1309" s="150"/>
      <c r="Y1309" s="150"/>
      <c r="Z1309" s="150"/>
      <c r="AA1309" s="150"/>
      <c r="AB1309" s="150"/>
      <c r="AC1309" s="150"/>
      <c r="AD1309" s="150"/>
      <c r="AE1309" s="150"/>
      <c r="AF1309" s="150"/>
      <c r="AG1309" s="150" t="s">
        <v>264</v>
      </c>
      <c r="AH1309" s="150">
        <v>0</v>
      </c>
      <c r="AI1309" s="150"/>
      <c r="AJ1309" s="150"/>
      <c r="AK1309" s="150"/>
      <c r="AL1309" s="150"/>
      <c r="AM1309" s="150"/>
      <c r="AN1309" s="150"/>
      <c r="AO1309" s="150"/>
      <c r="AP1309" s="150"/>
      <c r="AQ1309" s="150"/>
      <c r="AR1309" s="150"/>
      <c r="AS1309" s="150"/>
      <c r="AT1309" s="150"/>
      <c r="AU1309" s="150"/>
      <c r="AV1309" s="150"/>
      <c r="AW1309" s="150"/>
      <c r="AX1309" s="150"/>
      <c r="AY1309" s="150"/>
      <c r="AZ1309" s="150"/>
      <c r="BA1309" s="150"/>
      <c r="BB1309" s="150"/>
      <c r="BC1309" s="150"/>
      <c r="BD1309" s="150"/>
      <c r="BE1309" s="150"/>
      <c r="BF1309" s="150"/>
      <c r="BG1309" s="150"/>
      <c r="BH1309" s="150"/>
    </row>
    <row r="1310" spans="1:60" outlineLevel="1" x14ac:dyDescent="0.2">
      <c r="A1310" s="157"/>
      <c r="B1310" s="158"/>
      <c r="C1310" s="201" t="s">
        <v>1814</v>
      </c>
      <c r="D1310" s="190"/>
      <c r="E1310" s="191">
        <v>17.48</v>
      </c>
      <c r="F1310" s="160"/>
      <c r="G1310" s="160"/>
      <c r="H1310" s="160"/>
      <c r="I1310" s="160"/>
      <c r="J1310" s="160"/>
      <c r="K1310" s="160"/>
      <c r="L1310" s="160"/>
      <c r="M1310" s="160"/>
      <c r="N1310" s="160"/>
      <c r="O1310" s="160"/>
      <c r="P1310" s="160"/>
      <c r="Q1310" s="160"/>
      <c r="R1310" s="160"/>
      <c r="S1310" s="160"/>
      <c r="T1310" s="160"/>
      <c r="U1310" s="160"/>
      <c r="V1310" s="160"/>
      <c r="W1310" s="160"/>
      <c r="X1310" s="150"/>
      <c r="Y1310" s="150"/>
      <c r="Z1310" s="150"/>
      <c r="AA1310" s="150"/>
      <c r="AB1310" s="150"/>
      <c r="AC1310" s="150"/>
      <c r="AD1310" s="150"/>
      <c r="AE1310" s="150"/>
      <c r="AF1310" s="150"/>
      <c r="AG1310" s="150" t="s">
        <v>264</v>
      </c>
      <c r="AH1310" s="150">
        <v>0</v>
      </c>
      <c r="AI1310" s="150"/>
      <c r="AJ1310" s="150"/>
      <c r="AK1310" s="150"/>
      <c r="AL1310" s="150"/>
      <c r="AM1310" s="150"/>
      <c r="AN1310" s="150"/>
      <c r="AO1310" s="150"/>
      <c r="AP1310" s="150"/>
      <c r="AQ1310" s="150"/>
      <c r="AR1310" s="150"/>
      <c r="AS1310" s="150"/>
      <c r="AT1310" s="150"/>
      <c r="AU1310" s="150"/>
      <c r="AV1310" s="150"/>
      <c r="AW1310" s="150"/>
      <c r="AX1310" s="150"/>
      <c r="AY1310" s="150"/>
      <c r="AZ1310" s="150"/>
      <c r="BA1310" s="150"/>
      <c r="BB1310" s="150"/>
      <c r="BC1310" s="150"/>
      <c r="BD1310" s="150"/>
      <c r="BE1310" s="150"/>
      <c r="BF1310" s="150"/>
      <c r="BG1310" s="150"/>
      <c r="BH1310" s="150"/>
    </row>
    <row r="1311" spans="1:60" outlineLevel="1" x14ac:dyDescent="0.2">
      <c r="A1311" s="157"/>
      <c r="B1311" s="158"/>
      <c r="C1311" s="201" t="s">
        <v>1815</v>
      </c>
      <c r="D1311" s="190"/>
      <c r="E1311" s="191">
        <v>15.08</v>
      </c>
      <c r="F1311" s="160"/>
      <c r="G1311" s="160"/>
      <c r="H1311" s="160"/>
      <c r="I1311" s="160"/>
      <c r="J1311" s="160"/>
      <c r="K1311" s="160"/>
      <c r="L1311" s="160"/>
      <c r="M1311" s="160"/>
      <c r="N1311" s="160"/>
      <c r="O1311" s="160"/>
      <c r="P1311" s="160"/>
      <c r="Q1311" s="160"/>
      <c r="R1311" s="160"/>
      <c r="S1311" s="160"/>
      <c r="T1311" s="160"/>
      <c r="U1311" s="160"/>
      <c r="V1311" s="160"/>
      <c r="W1311" s="160"/>
      <c r="X1311" s="150"/>
      <c r="Y1311" s="150"/>
      <c r="Z1311" s="150"/>
      <c r="AA1311" s="150"/>
      <c r="AB1311" s="150"/>
      <c r="AC1311" s="150"/>
      <c r="AD1311" s="150"/>
      <c r="AE1311" s="150"/>
      <c r="AF1311" s="150"/>
      <c r="AG1311" s="150" t="s">
        <v>264</v>
      </c>
      <c r="AH1311" s="150">
        <v>0</v>
      </c>
      <c r="AI1311" s="150"/>
      <c r="AJ1311" s="150"/>
      <c r="AK1311" s="150"/>
      <c r="AL1311" s="150"/>
      <c r="AM1311" s="150"/>
      <c r="AN1311" s="150"/>
      <c r="AO1311" s="150"/>
      <c r="AP1311" s="150"/>
      <c r="AQ1311" s="150"/>
      <c r="AR1311" s="150"/>
      <c r="AS1311" s="150"/>
      <c r="AT1311" s="150"/>
      <c r="AU1311" s="150"/>
      <c r="AV1311" s="150"/>
      <c r="AW1311" s="150"/>
      <c r="AX1311" s="150"/>
      <c r="AY1311" s="150"/>
      <c r="AZ1311" s="150"/>
      <c r="BA1311" s="150"/>
      <c r="BB1311" s="150"/>
      <c r="BC1311" s="150"/>
      <c r="BD1311" s="150"/>
      <c r="BE1311" s="150"/>
      <c r="BF1311" s="150"/>
      <c r="BG1311" s="150"/>
      <c r="BH1311" s="150"/>
    </row>
    <row r="1312" spans="1:60" outlineLevel="1" x14ac:dyDescent="0.2">
      <c r="A1312" s="157"/>
      <c r="B1312" s="158"/>
      <c r="C1312" s="201" t="s">
        <v>1816</v>
      </c>
      <c r="D1312" s="190"/>
      <c r="E1312" s="191">
        <v>20.2</v>
      </c>
      <c r="F1312" s="160"/>
      <c r="G1312" s="160"/>
      <c r="H1312" s="160"/>
      <c r="I1312" s="160"/>
      <c r="J1312" s="160"/>
      <c r="K1312" s="160"/>
      <c r="L1312" s="160"/>
      <c r="M1312" s="160"/>
      <c r="N1312" s="160"/>
      <c r="O1312" s="160"/>
      <c r="P1312" s="160"/>
      <c r="Q1312" s="160"/>
      <c r="R1312" s="160"/>
      <c r="S1312" s="160"/>
      <c r="T1312" s="160"/>
      <c r="U1312" s="160"/>
      <c r="V1312" s="160"/>
      <c r="W1312" s="160"/>
      <c r="X1312" s="150"/>
      <c r="Y1312" s="150"/>
      <c r="Z1312" s="150"/>
      <c r="AA1312" s="150"/>
      <c r="AB1312" s="150"/>
      <c r="AC1312" s="150"/>
      <c r="AD1312" s="150"/>
      <c r="AE1312" s="150"/>
      <c r="AF1312" s="150"/>
      <c r="AG1312" s="150" t="s">
        <v>264</v>
      </c>
      <c r="AH1312" s="150">
        <v>0</v>
      </c>
      <c r="AI1312" s="150"/>
      <c r="AJ1312" s="150"/>
      <c r="AK1312" s="150"/>
      <c r="AL1312" s="150"/>
      <c r="AM1312" s="150"/>
      <c r="AN1312" s="150"/>
      <c r="AO1312" s="150"/>
      <c r="AP1312" s="150"/>
      <c r="AQ1312" s="150"/>
      <c r="AR1312" s="150"/>
      <c r="AS1312" s="150"/>
      <c r="AT1312" s="150"/>
      <c r="AU1312" s="150"/>
      <c r="AV1312" s="150"/>
      <c r="AW1312" s="150"/>
      <c r="AX1312" s="150"/>
      <c r="AY1312" s="150"/>
      <c r="AZ1312" s="150"/>
      <c r="BA1312" s="150"/>
      <c r="BB1312" s="150"/>
      <c r="BC1312" s="150"/>
      <c r="BD1312" s="150"/>
      <c r="BE1312" s="150"/>
      <c r="BF1312" s="150"/>
      <c r="BG1312" s="150"/>
      <c r="BH1312" s="150"/>
    </row>
    <row r="1313" spans="1:60" outlineLevel="1" x14ac:dyDescent="0.2">
      <c r="A1313" s="157"/>
      <c r="B1313" s="158"/>
      <c r="C1313" s="201" t="s">
        <v>1817</v>
      </c>
      <c r="D1313" s="190"/>
      <c r="E1313" s="191">
        <v>16.48</v>
      </c>
      <c r="F1313" s="160"/>
      <c r="G1313" s="160"/>
      <c r="H1313" s="160"/>
      <c r="I1313" s="160"/>
      <c r="J1313" s="160"/>
      <c r="K1313" s="160"/>
      <c r="L1313" s="160"/>
      <c r="M1313" s="160"/>
      <c r="N1313" s="160"/>
      <c r="O1313" s="160"/>
      <c r="P1313" s="160"/>
      <c r="Q1313" s="160"/>
      <c r="R1313" s="160"/>
      <c r="S1313" s="160"/>
      <c r="T1313" s="160"/>
      <c r="U1313" s="160"/>
      <c r="V1313" s="160"/>
      <c r="W1313" s="160"/>
      <c r="X1313" s="150"/>
      <c r="Y1313" s="150"/>
      <c r="Z1313" s="150"/>
      <c r="AA1313" s="150"/>
      <c r="AB1313" s="150"/>
      <c r="AC1313" s="150"/>
      <c r="AD1313" s="150"/>
      <c r="AE1313" s="150"/>
      <c r="AF1313" s="150"/>
      <c r="AG1313" s="150" t="s">
        <v>264</v>
      </c>
      <c r="AH1313" s="150">
        <v>0</v>
      </c>
      <c r="AI1313" s="150"/>
      <c r="AJ1313" s="150"/>
      <c r="AK1313" s="150"/>
      <c r="AL1313" s="150"/>
      <c r="AM1313" s="150"/>
      <c r="AN1313" s="150"/>
      <c r="AO1313" s="150"/>
      <c r="AP1313" s="150"/>
      <c r="AQ1313" s="150"/>
      <c r="AR1313" s="150"/>
      <c r="AS1313" s="150"/>
      <c r="AT1313" s="150"/>
      <c r="AU1313" s="150"/>
      <c r="AV1313" s="150"/>
      <c r="AW1313" s="150"/>
      <c r="AX1313" s="150"/>
      <c r="AY1313" s="150"/>
      <c r="AZ1313" s="150"/>
      <c r="BA1313" s="150"/>
      <c r="BB1313" s="150"/>
      <c r="BC1313" s="150"/>
      <c r="BD1313" s="150"/>
      <c r="BE1313" s="150"/>
      <c r="BF1313" s="150"/>
      <c r="BG1313" s="150"/>
      <c r="BH1313" s="150"/>
    </row>
    <row r="1314" spans="1:60" outlineLevel="1" x14ac:dyDescent="0.2">
      <c r="A1314" s="157"/>
      <c r="B1314" s="158"/>
      <c r="C1314" s="201" t="s">
        <v>1818</v>
      </c>
      <c r="D1314" s="190"/>
      <c r="E1314" s="191">
        <v>16.8</v>
      </c>
      <c r="F1314" s="160"/>
      <c r="G1314" s="160"/>
      <c r="H1314" s="160"/>
      <c r="I1314" s="160"/>
      <c r="J1314" s="160"/>
      <c r="K1314" s="160"/>
      <c r="L1314" s="160"/>
      <c r="M1314" s="160"/>
      <c r="N1314" s="160"/>
      <c r="O1314" s="160"/>
      <c r="P1314" s="160"/>
      <c r="Q1314" s="160"/>
      <c r="R1314" s="160"/>
      <c r="S1314" s="160"/>
      <c r="T1314" s="160"/>
      <c r="U1314" s="160"/>
      <c r="V1314" s="160"/>
      <c r="W1314" s="160"/>
      <c r="X1314" s="150"/>
      <c r="Y1314" s="150"/>
      <c r="Z1314" s="150"/>
      <c r="AA1314" s="150"/>
      <c r="AB1314" s="150"/>
      <c r="AC1314" s="150"/>
      <c r="AD1314" s="150"/>
      <c r="AE1314" s="150"/>
      <c r="AF1314" s="150"/>
      <c r="AG1314" s="150" t="s">
        <v>264</v>
      </c>
      <c r="AH1314" s="150">
        <v>0</v>
      </c>
      <c r="AI1314" s="150"/>
      <c r="AJ1314" s="150"/>
      <c r="AK1314" s="150"/>
      <c r="AL1314" s="150"/>
      <c r="AM1314" s="150"/>
      <c r="AN1314" s="150"/>
      <c r="AO1314" s="150"/>
      <c r="AP1314" s="150"/>
      <c r="AQ1314" s="150"/>
      <c r="AR1314" s="150"/>
      <c r="AS1314" s="150"/>
      <c r="AT1314" s="150"/>
      <c r="AU1314" s="150"/>
      <c r="AV1314" s="150"/>
      <c r="AW1314" s="150"/>
      <c r="AX1314" s="150"/>
      <c r="AY1314" s="150"/>
      <c r="AZ1314" s="150"/>
      <c r="BA1314" s="150"/>
      <c r="BB1314" s="150"/>
      <c r="BC1314" s="150"/>
      <c r="BD1314" s="150"/>
      <c r="BE1314" s="150"/>
      <c r="BF1314" s="150"/>
      <c r="BG1314" s="150"/>
      <c r="BH1314" s="150"/>
    </row>
    <row r="1315" spans="1:60" outlineLevel="1" x14ac:dyDescent="0.2">
      <c r="A1315" s="157"/>
      <c r="B1315" s="158"/>
      <c r="C1315" s="201" t="s">
        <v>1819</v>
      </c>
      <c r="D1315" s="190"/>
      <c r="E1315" s="191">
        <v>11</v>
      </c>
      <c r="F1315" s="160"/>
      <c r="G1315" s="160"/>
      <c r="H1315" s="160"/>
      <c r="I1315" s="160"/>
      <c r="J1315" s="160"/>
      <c r="K1315" s="160"/>
      <c r="L1315" s="160"/>
      <c r="M1315" s="160"/>
      <c r="N1315" s="160"/>
      <c r="O1315" s="160"/>
      <c r="P1315" s="160"/>
      <c r="Q1315" s="160"/>
      <c r="R1315" s="160"/>
      <c r="S1315" s="160"/>
      <c r="T1315" s="160"/>
      <c r="U1315" s="160"/>
      <c r="V1315" s="160"/>
      <c r="W1315" s="160"/>
      <c r="X1315" s="150"/>
      <c r="Y1315" s="150"/>
      <c r="Z1315" s="150"/>
      <c r="AA1315" s="150"/>
      <c r="AB1315" s="150"/>
      <c r="AC1315" s="150"/>
      <c r="AD1315" s="150"/>
      <c r="AE1315" s="150"/>
      <c r="AF1315" s="150"/>
      <c r="AG1315" s="150" t="s">
        <v>264</v>
      </c>
      <c r="AH1315" s="150">
        <v>0</v>
      </c>
      <c r="AI1315" s="150"/>
      <c r="AJ1315" s="150"/>
      <c r="AK1315" s="150"/>
      <c r="AL1315" s="150"/>
      <c r="AM1315" s="150"/>
      <c r="AN1315" s="150"/>
      <c r="AO1315" s="150"/>
      <c r="AP1315" s="150"/>
      <c r="AQ1315" s="150"/>
      <c r="AR1315" s="150"/>
      <c r="AS1315" s="150"/>
      <c r="AT1315" s="150"/>
      <c r="AU1315" s="150"/>
      <c r="AV1315" s="150"/>
      <c r="AW1315" s="150"/>
      <c r="AX1315" s="150"/>
      <c r="AY1315" s="150"/>
      <c r="AZ1315" s="150"/>
      <c r="BA1315" s="150"/>
      <c r="BB1315" s="150"/>
      <c r="BC1315" s="150"/>
      <c r="BD1315" s="150"/>
      <c r="BE1315" s="150"/>
      <c r="BF1315" s="150"/>
      <c r="BG1315" s="150"/>
      <c r="BH1315" s="150"/>
    </row>
    <row r="1316" spans="1:60" outlineLevel="1" x14ac:dyDescent="0.2">
      <c r="A1316" s="157"/>
      <c r="B1316" s="158"/>
      <c r="C1316" s="201" t="s">
        <v>1820</v>
      </c>
      <c r="D1316" s="190"/>
      <c r="E1316" s="191">
        <v>11.6</v>
      </c>
      <c r="F1316" s="160"/>
      <c r="G1316" s="160"/>
      <c r="H1316" s="160"/>
      <c r="I1316" s="160"/>
      <c r="J1316" s="160"/>
      <c r="K1316" s="160"/>
      <c r="L1316" s="160"/>
      <c r="M1316" s="160"/>
      <c r="N1316" s="160"/>
      <c r="O1316" s="160"/>
      <c r="P1316" s="160"/>
      <c r="Q1316" s="160"/>
      <c r="R1316" s="160"/>
      <c r="S1316" s="160"/>
      <c r="T1316" s="160"/>
      <c r="U1316" s="160"/>
      <c r="V1316" s="160"/>
      <c r="W1316" s="160"/>
      <c r="X1316" s="150"/>
      <c r="Y1316" s="150"/>
      <c r="Z1316" s="150"/>
      <c r="AA1316" s="150"/>
      <c r="AB1316" s="150"/>
      <c r="AC1316" s="150"/>
      <c r="AD1316" s="150"/>
      <c r="AE1316" s="150"/>
      <c r="AF1316" s="150"/>
      <c r="AG1316" s="150" t="s">
        <v>264</v>
      </c>
      <c r="AH1316" s="150">
        <v>0</v>
      </c>
      <c r="AI1316" s="150"/>
      <c r="AJ1316" s="150"/>
      <c r="AK1316" s="150"/>
      <c r="AL1316" s="150"/>
      <c r="AM1316" s="150"/>
      <c r="AN1316" s="150"/>
      <c r="AO1316" s="150"/>
      <c r="AP1316" s="150"/>
      <c r="AQ1316" s="150"/>
      <c r="AR1316" s="150"/>
      <c r="AS1316" s="150"/>
      <c r="AT1316" s="150"/>
      <c r="AU1316" s="150"/>
      <c r="AV1316" s="150"/>
      <c r="AW1316" s="150"/>
      <c r="AX1316" s="150"/>
      <c r="AY1316" s="150"/>
      <c r="AZ1316" s="150"/>
      <c r="BA1316" s="150"/>
      <c r="BB1316" s="150"/>
      <c r="BC1316" s="150"/>
      <c r="BD1316" s="150"/>
      <c r="BE1316" s="150"/>
      <c r="BF1316" s="150"/>
      <c r="BG1316" s="150"/>
      <c r="BH1316" s="150"/>
    </row>
    <row r="1317" spans="1:60" outlineLevel="1" x14ac:dyDescent="0.2">
      <c r="A1317" s="157"/>
      <c r="B1317" s="158"/>
      <c r="C1317" s="201" t="s">
        <v>1821</v>
      </c>
      <c r="D1317" s="190"/>
      <c r="E1317" s="191">
        <v>11.6</v>
      </c>
      <c r="F1317" s="160"/>
      <c r="G1317" s="160"/>
      <c r="H1317" s="160"/>
      <c r="I1317" s="160"/>
      <c r="J1317" s="160"/>
      <c r="K1317" s="160"/>
      <c r="L1317" s="160"/>
      <c r="M1317" s="160"/>
      <c r="N1317" s="160"/>
      <c r="O1317" s="160"/>
      <c r="P1317" s="160"/>
      <c r="Q1317" s="160"/>
      <c r="R1317" s="160"/>
      <c r="S1317" s="160"/>
      <c r="T1317" s="160"/>
      <c r="U1317" s="160"/>
      <c r="V1317" s="160"/>
      <c r="W1317" s="160"/>
      <c r="X1317" s="150"/>
      <c r="Y1317" s="150"/>
      <c r="Z1317" s="150"/>
      <c r="AA1317" s="150"/>
      <c r="AB1317" s="150"/>
      <c r="AC1317" s="150"/>
      <c r="AD1317" s="150"/>
      <c r="AE1317" s="150"/>
      <c r="AF1317" s="150"/>
      <c r="AG1317" s="150" t="s">
        <v>264</v>
      </c>
      <c r="AH1317" s="150">
        <v>0</v>
      </c>
      <c r="AI1317" s="150"/>
      <c r="AJ1317" s="150"/>
      <c r="AK1317" s="150"/>
      <c r="AL1317" s="150"/>
      <c r="AM1317" s="150"/>
      <c r="AN1317" s="150"/>
      <c r="AO1317" s="150"/>
      <c r="AP1317" s="150"/>
      <c r="AQ1317" s="150"/>
      <c r="AR1317" s="150"/>
      <c r="AS1317" s="150"/>
      <c r="AT1317" s="150"/>
      <c r="AU1317" s="150"/>
      <c r="AV1317" s="150"/>
      <c r="AW1317" s="150"/>
      <c r="AX1317" s="150"/>
      <c r="AY1317" s="150"/>
      <c r="AZ1317" s="150"/>
      <c r="BA1317" s="150"/>
      <c r="BB1317" s="150"/>
      <c r="BC1317" s="150"/>
      <c r="BD1317" s="150"/>
      <c r="BE1317" s="150"/>
      <c r="BF1317" s="150"/>
      <c r="BG1317" s="150"/>
      <c r="BH1317" s="150"/>
    </row>
    <row r="1318" spans="1:60" outlineLevel="1" x14ac:dyDescent="0.2">
      <c r="A1318" s="157"/>
      <c r="B1318" s="158"/>
      <c r="C1318" s="201" t="s">
        <v>1822</v>
      </c>
      <c r="D1318" s="190"/>
      <c r="E1318" s="191">
        <v>4.9000000000000004</v>
      </c>
      <c r="F1318" s="160"/>
      <c r="G1318" s="160"/>
      <c r="H1318" s="160"/>
      <c r="I1318" s="160"/>
      <c r="J1318" s="160"/>
      <c r="K1318" s="160"/>
      <c r="L1318" s="160"/>
      <c r="M1318" s="160"/>
      <c r="N1318" s="160"/>
      <c r="O1318" s="160"/>
      <c r="P1318" s="160"/>
      <c r="Q1318" s="160"/>
      <c r="R1318" s="160"/>
      <c r="S1318" s="160"/>
      <c r="T1318" s="160"/>
      <c r="U1318" s="160"/>
      <c r="V1318" s="160"/>
      <c r="W1318" s="160"/>
      <c r="X1318" s="150"/>
      <c r="Y1318" s="150"/>
      <c r="Z1318" s="150"/>
      <c r="AA1318" s="150"/>
      <c r="AB1318" s="150"/>
      <c r="AC1318" s="150"/>
      <c r="AD1318" s="150"/>
      <c r="AE1318" s="150"/>
      <c r="AF1318" s="150"/>
      <c r="AG1318" s="150" t="s">
        <v>264</v>
      </c>
      <c r="AH1318" s="150">
        <v>0</v>
      </c>
      <c r="AI1318" s="150"/>
      <c r="AJ1318" s="150"/>
      <c r="AK1318" s="150"/>
      <c r="AL1318" s="150"/>
      <c r="AM1318" s="150"/>
      <c r="AN1318" s="150"/>
      <c r="AO1318" s="150"/>
      <c r="AP1318" s="150"/>
      <c r="AQ1318" s="150"/>
      <c r="AR1318" s="150"/>
      <c r="AS1318" s="150"/>
      <c r="AT1318" s="150"/>
      <c r="AU1318" s="150"/>
      <c r="AV1318" s="150"/>
      <c r="AW1318" s="150"/>
      <c r="AX1318" s="150"/>
      <c r="AY1318" s="150"/>
      <c r="AZ1318" s="150"/>
      <c r="BA1318" s="150"/>
      <c r="BB1318" s="150"/>
      <c r="BC1318" s="150"/>
      <c r="BD1318" s="150"/>
      <c r="BE1318" s="150"/>
      <c r="BF1318" s="150"/>
      <c r="BG1318" s="150"/>
      <c r="BH1318" s="150"/>
    </row>
    <row r="1319" spans="1:60" outlineLevel="1" x14ac:dyDescent="0.2">
      <c r="A1319" s="157"/>
      <c r="B1319" s="158"/>
      <c r="C1319" s="201" t="s">
        <v>1823</v>
      </c>
      <c r="D1319" s="190"/>
      <c r="E1319" s="191">
        <v>6.9</v>
      </c>
      <c r="F1319" s="160"/>
      <c r="G1319" s="160"/>
      <c r="H1319" s="160"/>
      <c r="I1319" s="160"/>
      <c r="J1319" s="160"/>
      <c r="K1319" s="160"/>
      <c r="L1319" s="160"/>
      <c r="M1319" s="160"/>
      <c r="N1319" s="160"/>
      <c r="O1319" s="160"/>
      <c r="P1319" s="160"/>
      <c r="Q1319" s="160"/>
      <c r="R1319" s="160"/>
      <c r="S1319" s="160"/>
      <c r="T1319" s="160"/>
      <c r="U1319" s="160"/>
      <c r="V1319" s="160"/>
      <c r="W1319" s="160"/>
      <c r="X1319" s="150"/>
      <c r="Y1319" s="150"/>
      <c r="Z1319" s="150"/>
      <c r="AA1319" s="150"/>
      <c r="AB1319" s="150"/>
      <c r="AC1319" s="150"/>
      <c r="AD1319" s="150"/>
      <c r="AE1319" s="150"/>
      <c r="AF1319" s="150"/>
      <c r="AG1319" s="150" t="s">
        <v>264</v>
      </c>
      <c r="AH1319" s="150">
        <v>0</v>
      </c>
      <c r="AI1319" s="150"/>
      <c r="AJ1319" s="150"/>
      <c r="AK1319" s="150"/>
      <c r="AL1319" s="150"/>
      <c r="AM1319" s="150"/>
      <c r="AN1319" s="150"/>
      <c r="AO1319" s="150"/>
      <c r="AP1319" s="150"/>
      <c r="AQ1319" s="150"/>
      <c r="AR1319" s="150"/>
      <c r="AS1319" s="150"/>
      <c r="AT1319" s="150"/>
      <c r="AU1319" s="150"/>
      <c r="AV1319" s="150"/>
      <c r="AW1319" s="150"/>
      <c r="AX1319" s="150"/>
      <c r="AY1319" s="150"/>
      <c r="AZ1319" s="150"/>
      <c r="BA1319" s="150"/>
      <c r="BB1319" s="150"/>
      <c r="BC1319" s="150"/>
      <c r="BD1319" s="150"/>
      <c r="BE1319" s="150"/>
      <c r="BF1319" s="150"/>
      <c r="BG1319" s="150"/>
      <c r="BH1319" s="150"/>
    </row>
    <row r="1320" spans="1:60" outlineLevel="1" x14ac:dyDescent="0.2">
      <c r="A1320" s="157"/>
      <c r="B1320" s="158"/>
      <c r="C1320" s="201" t="s">
        <v>1824</v>
      </c>
      <c r="D1320" s="190"/>
      <c r="E1320" s="191">
        <v>3</v>
      </c>
      <c r="F1320" s="160"/>
      <c r="G1320" s="160"/>
      <c r="H1320" s="160"/>
      <c r="I1320" s="160"/>
      <c r="J1320" s="160"/>
      <c r="K1320" s="160"/>
      <c r="L1320" s="160"/>
      <c r="M1320" s="160"/>
      <c r="N1320" s="160"/>
      <c r="O1320" s="160"/>
      <c r="P1320" s="160"/>
      <c r="Q1320" s="160"/>
      <c r="R1320" s="160"/>
      <c r="S1320" s="160"/>
      <c r="T1320" s="160"/>
      <c r="U1320" s="160"/>
      <c r="V1320" s="160"/>
      <c r="W1320" s="160"/>
      <c r="X1320" s="150"/>
      <c r="Y1320" s="150"/>
      <c r="Z1320" s="150"/>
      <c r="AA1320" s="150"/>
      <c r="AB1320" s="150"/>
      <c r="AC1320" s="150"/>
      <c r="AD1320" s="150"/>
      <c r="AE1320" s="150"/>
      <c r="AF1320" s="150"/>
      <c r="AG1320" s="150" t="s">
        <v>264</v>
      </c>
      <c r="AH1320" s="150">
        <v>0</v>
      </c>
      <c r="AI1320" s="150"/>
      <c r="AJ1320" s="150"/>
      <c r="AK1320" s="150"/>
      <c r="AL1320" s="150"/>
      <c r="AM1320" s="150"/>
      <c r="AN1320" s="150"/>
      <c r="AO1320" s="150"/>
      <c r="AP1320" s="150"/>
      <c r="AQ1320" s="150"/>
      <c r="AR1320" s="150"/>
      <c r="AS1320" s="150"/>
      <c r="AT1320" s="150"/>
      <c r="AU1320" s="150"/>
      <c r="AV1320" s="150"/>
      <c r="AW1320" s="150"/>
      <c r="AX1320" s="150"/>
      <c r="AY1320" s="150"/>
      <c r="AZ1320" s="150"/>
      <c r="BA1320" s="150"/>
      <c r="BB1320" s="150"/>
      <c r="BC1320" s="150"/>
      <c r="BD1320" s="150"/>
      <c r="BE1320" s="150"/>
      <c r="BF1320" s="150"/>
      <c r="BG1320" s="150"/>
      <c r="BH1320" s="150"/>
    </row>
    <row r="1321" spans="1:60" outlineLevel="1" x14ac:dyDescent="0.2">
      <c r="A1321" s="157"/>
      <c r="B1321" s="158"/>
      <c r="C1321" s="201" t="s">
        <v>1825</v>
      </c>
      <c r="D1321" s="190"/>
      <c r="E1321" s="191">
        <v>3</v>
      </c>
      <c r="F1321" s="160"/>
      <c r="G1321" s="160"/>
      <c r="H1321" s="160"/>
      <c r="I1321" s="160"/>
      <c r="J1321" s="160"/>
      <c r="K1321" s="160"/>
      <c r="L1321" s="160"/>
      <c r="M1321" s="160"/>
      <c r="N1321" s="160"/>
      <c r="O1321" s="160"/>
      <c r="P1321" s="160"/>
      <c r="Q1321" s="160"/>
      <c r="R1321" s="160"/>
      <c r="S1321" s="160"/>
      <c r="T1321" s="160"/>
      <c r="U1321" s="160"/>
      <c r="V1321" s="160"/>
      <c r="W1321" s="160"/>
      <c r="X1321" s="150"/>
      <c r="Y1321" s="150"/>
      <c r="Z1321" s="150"/>
      <c r="AA1321" s="150"/>
      <c r="AB1321" s="150"/>
      <c r="AC1321" s="150"/>
      <c r="AD1321" s="150"/>
      <c r="AE1321" s="150"/>
      <c r="AF1321" s="150"/>
      <c r="AG1321" s="150" t="s">
        <v>264</v>
      </c>
      <c r="AH1321" s="150">
        <v>0</v>
      </c>
      <c r="AI1321" s="150"/>
      <c r="AJ1321" s="150"/>
      <c r="AK1321" s="150"/>
      <c r="AL1321" s="150"/>
      <c r="AM1321" s="150"/>
      <c r="AN1321" s="150"/>
      <c r="AO1321" s="150"/>
      <c r="AP1321" s="150"/>
      <c r="AQ1321" s="150"/>
      <c r="AR1321" s="150"/>
      <c r="AS1321" s="150"/>
      <c r="AT1321" s="150"/>
      <c r="AU1321" s="150"/>
      <c r="AV1321" s="150"/>
      <c r="AW1321" s="150"/>
      <c r="AX1321" s="150"/>
      <c r="AY1321" s="150"/>
      <c r="AZ1321" s="150"/>
      <c r="BA1321" s="150"/>
      <c r="BB1321" s="150"/>
      <c r="BC1321" s="150"/>
      <c r="BD1321" s="150"/>
      <c r="BE1321" s="150"/>
      <c r="BF1321" s="150"/>
      <c r="BG1321" s="150"/>
      <c r="BH1321" s="150"/>
    </row>
    <row r="1322" spans="1:60" ht="33.75" outlineLevel="1" x14ac:dyDescent="0.2">
      <c r="A1322" s="169">
        <v>465</v>
      </c>
      <c r="B1322" s="170" t="s">
        <v>1826</v>
      </c>
      <c r="C1322" s="186" t="s">
        <v>1827</v>
      </c>
      <c r="D1322" s="171" t="s">
        <v>1556</v>
      </c>
      <c r="E1322" s="172">
        <v>175</v>
      </c>
      <c r="F1322" s="173"/>
      <c r="G1322" s="174">
        <f>ROUND(E1322*F1322,2)</f>
        <v>0</v>
      </c>
      <c r="H1322" s="173"/>
      <c r="I1322" s="174">
        <f>ROUND(E1322*H1322,2)</f>
        <v>0</v>
      </c>
      <c r="J1322" s="173"/>
      <c r="K1322" s="174">
        <f>ROUND(E1322*J1322,2)</f>
        <v>0</v>
      </c>
      <c r="L1322" s="174">
        <v>21</v>
      </c>
      <c r="M1322" s="174">
        <f>G1322*(1+L1322/100)</f>
        <v>0</v>
      </c>
      <c r="N1322" s="174">
        <v>0</v>
      </c>
      <c r="O1322" s="174">
        <f>ROUND(E1322*N1322,2)</f>
        <v>0</v>
      </c>
      <c r="P1322" s="174">
        <v>0</v>
      </c>
      <c r="Q1322" s="174">
        <f>ROUND(E1322*P1322,2)</f>
        <v>0</v>
      </c>
      <c r="R1322" s="174" t="s">
        <v>216</v>
      </c>
      <c r="S1322" s="174" t="s">
        <v>217</v>
      </c>
      <c r="T1322" s="175" t="s">
        <v>218</v>
      </c>
      <c r="U1322" s="160">
        <v>0</v>
      </c>
      <c r="V1322" s="160">
        <f>ROUND(E1322*U1322,2)</f>
        <v>0</v>
      </c>
      <c r="W1322" s="160"/>
      <c r="X1322" s="150"/>
      <c r="Y1322" s="150"/>
      <c r="Z1322" s="150"/>
      <c r="AA1322" s="150"/>
      <c r="AB1322" s="150"/>
      <c r="AC1322" s="150"/>
      <c r="AD1322" s="150"/>
      <c r="AE1322" s="150"/>
      <c r="AF1322" s="150"/>
      <c r="AG1322" s="150" t="s">
        <v>219</v>
      </c>
      <c r="AH1322" s="150"/>
      <c r="AI1322" s="150"/>
      <c r="AJ1322" s="150"/>
      <c r="AK1322" s="150"/>
      <c r="AL1322" s="150"/>
      <c r="AM1322" s="150"/>
      <c r="AN1322" s="150"/>
      <c r="AO1322" s="150"/>
      <c r="AP1322" s="150"/>
      <c r="AQ1322" s="150"/>
      <c r="AR1322" s="150"/>
      <c r="AS1322" s="150"/>
      <c r="AT1322" s="150"/>
      <c r="AU1322" s="150"/>
      <c r="AV1322" s="150"/>
      <c r="AW1322" s="150"/>
      <c r="AX1322" s="150"/>
      <c r="AY1322" s="150"/>
      <c r="AZ1322" s="150"/>
      <c r="BA1322" s="150"/>
      <c r="BB1322" s="150"/>
      <c r="BC1322" s="150"/>
      <c r="BD1322" s="150"/>
      <c r="BE1322" s="150"/>
      <c r="BF1322" s="150"/>
      <c r="BG1322" s="150"/>
      <c r="BH1322" s="150"/>
    </row>
    <row r="1323" spans="1:60" outlineLevel="1" x14ac:dyDescent="0.2">
      <c r="A1323" s="157"/>
      <c r="B1323" s="158"/>
      <c r="C1323" s="202" t="s">
        <v>325</v>
      </c>
      <c r="D1323" s="192"/>
      <c r="E1323" s="193"/>
      <c r="F1323" s="160"/>
      <c r="G1323" s="160"/>
      <c r="H1323" s="160"/>
      <c r="I1323" s="160"/>
      <c r="J1323" s="160"/>
      <c r="K1323" s="160"/>
      <c r="L1323" s="160"/>
      <c r="M1323" s="160"/>
      <c r="N1323" s="160"/>
      <c r="O1323" s="160"/>
      <c r="P1323" s="160"/>
      <c r="Q1323" s="160"/>
      <c r="R1323" s="160"/>
      <c r="S1323" s="160"/>
      <c r="T1323" s="160"/>
      <c r="U1323" s="160"/>
      <c r="V1323" s="160"/>
      <c r="W1323" s="160"/>
      <c r="X1323" s="150"/>
      <c r="Y1323" s="150"/>
      <c r="Z1323" s="150"/>
      <c r="AA1323" s="150"/>
      <c r="AB1323" s="150"/>
      <c r="AC1323" s="150"/>
      <c r="AD1323" s="150"/>
      <c r="AE1323" s="150"/>
      <c r="AF1323" s="150"/>
      <c r="AG1323" s="150" t="s">
        <v>264</v>
      </c>
      <c r="AH1323" s="150"/>
      <c r="AI1323" s="150"/>
      <c r="AJ1323" s="150"/>
      <c r="AK1323" s="150"/>
      <c r="AL1323" s="150"/>
      <c r="AM1323" s="150"/>
      <c r="AN1323" s="150"/>
      <c r="AO1323" s="150"/>
      <c r="AP1323" s="150"/>
      <c r="AQ1323" s="150"/>
      <c r="AR1323" s="150"/>
      <c r="AS1323" s="150"/>
      <c r="AT1323" s="150"/>
      <c r="AU1323" s="150"/>
      <c r="AV1323" s="150"/>
      <c r="AW1323" s="150"/>
      <c r="AX1323" s="150"/>
      <c r="AY1323" s="150"/>
      <c r="AZ1323" s="150"/>
      <c r="BA1323" s="150"/>
      <c r="BB1323" s="150"/>
      <c r="BC1323" s="150"/>
      <c r="BD1323" s="150"/>
      <c r="BE1323" s="150"/>
      <c r="BF1323" s="150"/>
      <c r="BG1323" s="150"/>
      <c r="BH1323" s="150"/>
    </row>
    <row r="1324" spans="1:60" outlineLevel="1" x14ac:dyDescent="0.2">
      <c r="A1324" s="157"/>
      <c r="B1324" s="158"/>
      <c r="C1324" s="203" t="s">
        <v>1828</v>
      </c>
      <c r="D1324" s="192"/>
      <c r="E1324" s="193">
        <v>163.91319999999999</v>
      </c>
      <c r="F1324" s="160"/>
      <c r="G1324" s="160"/>
      <c r="H1324" s="160"/>
      <c r="I1324" s="160"/>
      <c r="J1324" s="160"/>
      <c r="K1324" s="160"/>
      <c r="L1324" s="160"/>
      <c r="M1324" s="160"/>
      <c r="N1324" s="160"/>
      <c r="O1324" s="160"/>
      <c r="P1324" s="160"/>
      <c r="Q1324" s="160"/>
      <c r="R1324" s="160"/>
      <c r="S1324" s="160"/>
      <c r="T1324" s="160"/>
      <c r="U1324" s="160"/>
      <c r="V1324" s="160"/>
      <c r="W1324" s="160"/>
      <c r="X1324" s="150"/>
      <c r="Y1324" s="150"/>
      <c r="Z1324" s="150"/>
      <c r="AA1324" s="150"/>
      <c r="AB1324" s="150"/>
      <c r="AC1324" s="150"/>
      <c r="AD1324" s="150"/>
      <c r="AE1324" s="150"/>
      <c r="AF1324" s="150"/>
      <c r="AG1324" s="150" t="s">
        <v>264</v>
      </c>
      <c r="AH1324" s="150">
        <v>2</v>
      </c>
      <c r="AI1324" s="150"/>
      <c r="AJ1324" s="150"/>
      <c r="AK1324" s="150"/>
      <c r="AL1324" s="150"/>
      <c r="AM1324" s="150"/>
      <c r="AN1324" s="150"/>
      <c r="AO1324" s="150"/>
      <c r="AP1324" s="150"/>
      <c r="AQ1324" s="150"/>
      <c r="AR1324" s="150"/>
      <c r="AS1324" s="150"/>
      <c r="AT1324" s="150"/>
      <c r="AU1324" s="150"/>
      <c r="AV1324" s="150"/>
      <c r="AW1324" s="150"/>
      <c r="AX1324" s="150"/>
      <c r="AY1324" s="150"/>
      <c r="AZ1324" s="150"/>
      <c r="BA1324" s="150"/>
      <c r="BB1324" s="150"/>
      <c r="BC1324" s="150"/>
      <c r="BD1324" s="150"/>
      <c r="BE1324" s="150"/>
      <c r="BF1324" s="150"/>
      <c r="BG1324" s="150"/>
      <c r="BH1324" s="150"/>
    </row>
    <row r="1325" spans="1:60" outlineLevel="1" x14ac:dyDescent="0.2">
      <c r="A1325" s="157"/>
      <c r="B1325" s="158"/>
      <c r="C1325" s="202" t="s">
        <v>332</v>
      </c>
      <c r="D1325" s="192"/>
      <c r="E1325" s="193"/>
      <c r="F1325" s="160"/>
      <c r="G1325" s="160"/>
      <c r="H1325" s="160"/>
      <c r="I1325" s="160"/>
      <c r="J1325" s="160"/>
      <c r="K1325" s="160"/>
      <c r="L1325" s="160"/>
      <c r="M1325" s="160"/>
      <c r="N1325" s="160"/>
      <c r="O1325" s="160"/>
      <c r="P1325" s="160"/>
      <c r="Q1325" s="160"/>
      <c r="R1325" s="160"/>
      <c r="S1325" s="160"/>
      <c r="T1325" s="160"/>
      <c r="U1325" s="160"/>
      <c r="V1325" s="160"/>
      <c r="W1325" s="160"/>
      <c r="X1325" s="150"/>
      <c r="Y1325" s="150"/>
      <c r="Z1325" s="150"/>
      <c r="AA1325" s="150"/>
      <c r="AB1325" s="150"/>
      <c r="AC1325" s="150"/>
      <c r="AD1325" s="150"/>
      <c r="AE1325" s="150"/>
      <c r="AF1325" s="150"/>
      <c r="AG1325" s="150" t="s">
        <v>264</v>
      </c>
      <c r="AH1325" s="150"/>
      <c r="AI1325" s="150"/>
      <c r="AJ1325" s="150"/>
      <c r="AK1325" s="150"/>
      <c r="AL1325" s="150"/>
      <c r="AM1325" s="150"/>
      <c r="AN1325" s="150"/>
      <c r="AO1325" s="150"/>
      <c r="AP1325" s="150"/>
      <c r="AQ1325" s="150"/>
      <c r="AR1325" s="150"/>
      <c r="AS1325" s="150"/>
      <c r="AT1325" s="150"/>
      <c r="AU1325" s="150"/>
      <c r="AV1325" s="150"/>
      <c r="AW1325" s="150"/>
      <c r="AX1325" s="150"/>
      <c r="AY1325" s="150"/>
      <c r="AZ1325" s="150"/>
      <c r="BA1325" s="150"/>
      <c r="BB1325" s="150"/>
      <c r="BC1325" s="150"/>
      <c r="BD1325" s="150"/>
      <c r="BE1325" s="150"/>
      <c r="BF1325" s="150"/>
      <c r="BG1325" s="150"/>
      <c r="BH1325" s="150"/>
    </row>
    <row r="1326" spans="1:60" outlineLevel="1" x14ac:dyDescent="0.2">
      <c r="A1326" s="157"/>
      <c r="B1326" s="158"/>
      <c r="C1326" s="201" t="s">
        <v>1829</v>
      </c>
      <c r="D1326" s="190"/>
      <c r="E1326" s="191">
        <v>175</v>
      </c>
      <c r="F1326" s="160"/>
      <c r="G1326" s="160"/>
      <c r="H1326" s="160"/>
      <c r="I1326" s="160"/>
      <c r="J1326" s="160"/>
      <c r="K1326" s="160"/>
      <c r="L1326" s="160"/>
      <c r="M1326" s="160"/>
      <c r="N1326" s="160"/>
      <c r="O1326" s="160"/>
      <c r="P1326" s="160"/>
      <c r="Q1326" s="160"/>
      <c r="R1326" s="160"/>
      <c r="S1326" s="160"/>
      <c r="T1326" s="160"/>
      <c r="U1326" s="160"/>
      <c r="V1326" s="160"/>
      <c r="W1326" s="160"/>
      <c r="X1326" s="150"/>
      <c r="Y1326" s="150"/>
      <c r="Z1326" s="150"/>
      <c r="AA1326" s="150"/>
      <c r="AB1326" s="150"/>
      <c r="AC1326" s="150"/>
      <c r="AD1326" s="150"/>
      <c r="AE1326" s="150"/>
      <c r="AF1326" s="150"/>
      <c r="AG1326" s="150" t="s">
        <v>264</v>
      </c>
      <c r="AH1326" s="150">
        <v>0</v>
      </c>
      <c r="AI1326" s="150"/>
      <c r="AJ1326" s="150"/>
      <c r="AK1326" s="150"/>
      <c r="AL1326" s="150"/>
      <c r="AM1326" s="150"/>
      <c r="AN1326" s="150"/>
      <c r="AO1326" s="150"/>
      <c r="AP1326" s="150"/>
      <c r="AQ1326" s="150"/>
      <c r="AR1326" s="150"/>
      <c r="AS1326" s="150"/>
      <c r="AT1326" s="150"/>
      <c r="AU1326" s="150"/>
      <c r="AV1326" s="150"/>
      <c r="AW1326" s="150"/>
      <c r="AX1326" s="150"/>
      <c r="AY1326" s="150"/>
      <c r="AZ1326" s="150"/>
      <c r="BA1326" s="150"/>
      <c r="BB1326" s="150"/>
      <c r="BC1326" s="150"/>
      <c r="BD1326" s="150"/>
      <c r="BE1326" s="150"/>
      <c r="BF1326" s="150"/>
      <c r="BG1326" s="150"/>
      <c r="BH1326" s="150"/>
    </row>
    <row r="1327" spans="1:60" outlineLevel="1" x14ac:dyDescent="0.2">
      <c r="A1327" s="169">
        <v>466</v>
      </c>
      <c r="B1327" s="170" t="s">
        <v>1830</v>
      </c>
      <c r="C1327" s="186" t="s">
        <v>1831</v>
      </c>
      <c r="D1327" s="171" t="s">
        <v>285</v>
      </c>
      <c r="E1327" s="172">
        <v>323.43299999999999</v>
      </c>
      <c r="F1327" s="173"/>
      <c r="G1327" s="174">
        <f>ROUND(E1327*F1327,2)</f>
        <v>0</v>
      </c>
      <c r="H1327" s="173"/>
      <c r="I1327" s="174">
        <f>ROUND(E1327*H1327,2)</f>
        <v>0</v>
      </c>
      <c r="J1327" s="173"/>
      <c r="K1327" s="174">
        <f>ROUND(E1327*J1327,2)</f>
        <v>0</v>
      </c>
      <c r="L1327" s="174">
        <v>21</v>
      </c>
      <c r="M1327" s="174">
        <f>G1327*(1+L1327/100)</f>
        <v>0</v>
      </c>
      <c r="N1327" s="174">
        <v>0</v>
      </c>
      <c r="O1327" s="174">
        <f>ROUND(E1327*N1327,2)</f>
        <v>0</v>
      </c>
      <c r="P1327" s="174">
        <v>0</v>
      </c>
      <c r="Q1327" s="174">
        <f>ROUND(E1327*P1327,2)</f>
        <v>0</v>
      </c>
      <c r="R1327" s="174"/>
      <c r="S1327" s="174" t="s">
        <v>240</v>
      </c>
      <c r="T1327" s="175" t="s">
        <v>218</v>
      </c>
      <c r="U1327" s="160">
        <v>0</v>
      </c>
      <c r="V1327" s="160">
        <f>ROUND(E1327*U1327,2)</f>
        <v>0</v>
      </c>
      <c r="W1327" s="160"/>
      <c r="X1327" s="150"/>
      <c r="Y1327" s="150"/>
      <c r="Z1327" s="150"/>
      <c r="AA1327" s="150"/>
      <c r="AB1327" s="150"/>
      <c r="AC1327" s="150"/>
      <c r="AD1327" s="150"/>
      <c r="AE1327" s="150"/>
      <c r="AF1327" s="150"/>
      <c r="AG1327" s="150" t="s">
        <v>818</v>
      </c>
      <c r="AH1327" s="150"/>
      <c r="AI1327" s="150"/>
      <c r="AJ1327" s="150"/>
      <c r="AK1327" s="150"/>
      <c r="AL1327" s="150"/>
      <c r="AM1327" s="150"/>
      <c r="AN1327" s="150"/>
      <c r="AO1327" s="150"/>
      <c r="AP1327" s="150"/>
      <c r="AQ1327" s="150"/>
      <c r="AR1327" s="150"/>
      <c r="AS1327" s="150"/>
      <c r="AT1327" s="150"/>
      <c r="AU1327" s="150"/>
      <c r="AV1327" s="150"/>
      <c r="AW1327" s="150"/>
      <c r="AX1327" s="150"/>
      <c r="AY1327" s="150"/>
      <c r="AZ1327" s="150"/>
      <c r="BA1327" s="150"/>
      <c r="BB1327" s="150"/>
      <c r="BC1327" s="150"/>
      <c r="BD1327" s="150"/>
      <c r="BE1327" s="150"/>
      <c r="BF1327" s="150"/>
      <c r="BG1327" s="150"/>
      <c r="BH1327" s="150"/>
    </row>
    <row r="1328" spans="1:60" outlineLevel="1" x14ac:dyDescent="0.2">
      <c r="A1328" s="157"/>
      <c r="B1328" s="158"/>
      <c r="C1328" s="201" t="s">
        <v>1832</v>
      </c>
      <c r="D1328" s="190"/>
      <c r="E1328" s="191">
        <v>323.43299999999999</v>
      </c>
      <c r="F1328" s="160"/>
      <c r="G1328" s="160"/>
      <c r="H1328" s="160"/>
      <c r="I1328" s="160"/>
      <c r="J1328" s="160"/>
      <c r="K1328" s="160"/>
      <c r="L1328" s="160"/>
      <c r="M1328" s="160"/>
      <c r="N1328" s="160"/>
      <c r="O1328" s="160"/>
      <c r="P1328" s="160"/>
      <c r="Q1328" s="160"/>
      <c r="R1328" s="160"/>
      <c r="S1328" s="160"/>
      <c r="T1328" s="160"/>
      <c r="U1328" s="160"/>
      <c r="V1328" s="160"/>
      <c r="W1328" s="160"/>
      <c r="X1328" s="150"/>
      <c r="Y1328" s="150"/>
      <c r="Z1328" s="150"/>
      <c r="AA1328" s="150"/>
      <c r="AB1328" s="150"/>
      <c r="AC1328" s="150"/>
      <c r="AD1328" s="150"/>
      <c r="AE1328" s="150"/>
      <c r="AF1328" s="150"/>
      <c r="AG1328" s="150" t="s">
        <v>264</v>
      </c>
      <c r="AH1328" s="150">
        <v>0</v>
      </c>
      <c r="AI1328" s="150"/>
      <c r="AJ1328" s="150"/>
      <c r="AK1328" s="150"/>
      <c r="AL1328" s="150"/>
      <c r="AM1328" s="150"/>
      <c r="AN1328" s="150"/>
      <c r="AO1328" s="150"/>
      <c r="AP1328" s="150"/>
      <c r="AQ1328" s="150"/>
      <c r="AR1328" s="150"/>
      <c r="AS1328" s="150"/>
      <c r="AT1328" s="150"/>
      <c r="AU1328" s="150"/>
      <c r="AV1328" s="150"/>
      <c r="AW1328" s="150"/>
      <c r="AX1328" s="150"/>
      <c r="AY1328" s="150"/>
      <c r="AZ1328" s="150"/>
      <c r="BA1328" s="150"/>
      <c r="BB1328" s="150"/>
      <c r="BC1328" s="150"/>
      <c r="BD1328" s="150"/>
      <c r="BE1328" s="150"/>
      <c r="BF1328" s="150"/>
      <c r="BG1328" s="150"/>
      <c r="BH1328" s="150"/>
    </row>
    <row r="1329" spans="1:60" outlineLevel="1" x14ac:dyDescent="0.2">
      <c r="A1329" s="157">
        <v>467</v>
      </c>
      <c r="B1329" s="158" t="s">
        <v>1833</v>
      </c>
      <c r="C1329" s="206" t="s">
        <v>1834</v>
      </c>
      <c r="D1329" s="159" t="s">
        <v>0</v>
      </c>
      <c r="E1329" s="200"/>
      <c r="F1329" s="161"/>
      <c r="G1329" s="160">
        <f>ROUND(E1329*F1329,2)</f>
        <v>0</v>
      </c>
      <c r="H1329" s="161"/>
      <c r="I1329" s="160">
        <f>ROUND(E1329*H1329,2)</f>
        <v>0</v>
      </c>
      <c r="J1329" s="161"/>
      <c r="K1329" s="160">
        <f>ROUND(E1329*J1329,2)</f>
        <v>0</v>
      </c>
      <c r="L1329" s="160">
        <v>21</v>
      </c>
      <c r="M1329" s="160">
        <f>G1329*(1+L1329/100)</f>
        <v>0</v>
      </c>
      <c r="N1329" s="160">
        <v>0</v>
      </c>
      <c r="O1329" s="160">
        <f>ROUND(E1329*N1329,2)</f>
        <v>0</v>
      </c>
      <c r="P1329" s="160">
        <v>0</v>
      </c>
      <c r="Q1329" s="160">
        <f>ROUND(E1329*P1329,2)</f>
        <v>0</v>
      </c>
      <c r="R1329" s="160"/>
      <c r="S1329" s="160" t="s">
        <v>217</v>
      </c>
      <c r="T1329" s="160" t="s">
        <v>292</v>
      </c>
      <c r="U1329" s="160">
        <v>0</v>
      </c>
      <c r="V1329" s="160">
        <f>ROUND(E1329*U1329,2)</f>
        <v>0</v>
      </c>
      <c r="W1329" s="160"/>
      <c r="X1329" s="150"/>
      <c r="Y1329" s="150"/>
      <c r="Z1329" s="150"/>
      <c r="AA1329" s="150"/>
      <c r="AB1329" s="150"/>
      <c r="AC1329" s="150"/>
      <c r="AD1329" s="150"/>
      <c r="AE1329" s="150"/>
      <c r="AF1329" s="150"/>
      <c r="AG1329" s="150" t="s">
        <v>1161</v>
      </c>
      <c r="AH1329" s="150"/>
      <c r="AI1329" s="150"/>
      <c r="AJ1329" s="150"/>
      <c r="AK1329" s="150"/>
      <c r="AL1329" s="150"/>
      <c r="AM1329" s="150"/>
      <c r="AN1329" s="150"/>
      <c r="AO1329" s="150"/>
      <c r="AP1329" s="150"/>
      <c r="AQ1329" s="150"/>
      <c r="AR1329" s="150"/>
      <c r="AS1329" s="150"/>
      <c r="AT1329" s="150"/>
      <c r="AU1329" s="150"/>
      <c r="AV1329" s="150"/>
      <c r="AW1329" s="150"/>
      <c r="AX1329" s="150"/>
      <c r="AY1329" s="150"/>
      <c r="AZ1329" s="150"/>
      <c r="BA1329" s="150"/>
      <c r="BB1329" s="150"/>
      <c r="BC1329" s="150"/>
      <c r="BD1329" s="150"/>
      <c r="BE1329" s="150"/>
      <c r="BF1329" s="150"/>
      <c r="BG1329" s="150"/>
      <c r="BH1329" s="150"/>
    </row>
    <row r="1330" spans="1:60" x14ac:dyDescent="0.2">
      <c r="A1330" s="163" t="s">
        <v>211</v>
      </c>
      <c r="B1330" s="164" t="s">
        <v>159</v>
      </c>
      <c r="C1330" s="184" t="s">
        <v>160</v>
      </c>
      <c r="D1330" s="165"/>
      <c r="E1330" s="166"/>
      <c r="F1330" s="167"/>
      <c r="G1330" s="167">
        <f>SUMIF(AG1331:AG1378,"&lt;&gt;NOR",G1331:G1378)</f>
        <v>0</v>
      </c>
      <c r="H1330" s="167"/>
      <c r="I1330" s="167">
        <f>SUM(I1331:I1378)</f>
        <v>0</v>
      </c>
      <c r="J1330" s="167"/>
      <c r="K1330" s="167">
        <f>SUM(K1331:K1378)</f>
        <v>0</v>
      </c>
      <c r="L1330" s="167"/>
      <c r="M1330" s="167">
        <f>SUM(M1331:M1378)</f>
        <v>0</v>
      </c>
      <c r="N1330" s="167"/>
      <c r="O1330" s="167">
        <f>SUM(O1331:O1378)</f>
        <v>0</v>
      </c>
      <c r="P1330" s="167"/>
      <c r="Q1330" s="167">
        <f>SUM(Q1331:Q1378)</f>
        <v>0</v>
      </c>
      <c r="R1330" s="167"/>
      <c r="S1330" s="167"/>
      <c r="T1330" s="168"/>
      <c r="U1330" s="162"/>
      <c r="V1330" s="162">
        <f>SUM(V1331:V1378)</f>
        <v>0</v>
      </c>
      <c r="W1330" s="162"/>
      <c r="AG1330" t="s">
        <v>212</v>
      </c>
    </row>
    <row r="1331" spans="1:60" ht="22.5" outlineLevel="1" x14ac:dyDescent="0.2">
      <c r="A1331" s="169">
        <v>468</v>
      </c>
      <c r="B1331" s="170" t="s">
        <v>1835</v>
      </c>
      <c r="C1331" s="186" t="s">
        <v>1836</v>
      </c>
      <c r="D1331" s="171" t="s">
        <v>285</v>
      </c>
      <c r="E1331" s="172">
        <v>211.464</v>
      </c>
      <c r="F1331" s="173"/>
      <c r="G1331" s="174">
        <f>ROUND(E1331*F1331,2)</f>
        <v>0</v>
      </c>
      <c r="H1331" s="173"/>
      <c r="I1331" s="174">
        <f>ROUND(E1331*H1331,2)</f>
        <v>0</v>
      </c>
      <c r="J1331" s="173"/>
      <c r="K1331" s="174">
        <f>ROUND(E1331*J1331,2)</f>
        <v>0</v>
      </c>
      <c r="L1331" s="174">
        <v>21</v>
      </c>
      <c r="M1331" s="174">
        <f>G1331*(1+L1331/100)</f>
        <v>0</v>
      </c>
      <c r="N1331" s="174">
        <v>0</v>
      </c>
      <c r="O1331" s="174">
        <f>ROUND(E1331*N1331,2)</f>
        <v>0</v>
      </c>
      <c r="P1331" s="174">
        <v>0</v>
      </c>
      <c r="Q1331" s="174">
        <f>ROUND(E1331*P1331,2)</f>
        <v>0</v>
      </c>
      <c r="R1331" s="174"/>
      <c r="S1331" s="174" t="s">
        <v>217</v>
      </c>
      <c r="T1331" s="175" t="s">
        <v>218</v>
      </c>
      <c r="U1331" s="160">
        <v>0</v>
      </c>
      <c r="V1331" s="160">
        <f>ROUND(E1331*U1331,2)</f>
        <v>0</v>
      </c>
      <c r="W1331" s="160"/>
      <c r="X1331" s="150"/>
      <c r="Y1331" s="150"/>
      <c r="Z1331" s="150"/>
      <c r="AA1331" s="150"/>
      <c r="AB1331" s="150"/>
      <c r="AC1331" s="150"/>
      <c r="AD1331" s="150"/>
      <c r="AE1331" s="150"/>
      <c r="AF1331" s="150"/>
      <c r="AG1331" s="150" t="s">
        <v>1102</v>
      </c>
      <c r="AH1331" s="150"/>
      <c r="AI1331" s="150"/>
      <c r="AJ1331" s="150"/>
      <c r="AK1331" s="150"/>
      <c r="AL1331" s="150"/>
      <c r="AM1331" s="150"/>
      <c r="AN1331" s="150"/>
      <c r="AO1331" s="150"/>
      <c r="AP1331" s="150"/>
      <c r="AQ1331" s="150"/>
      <c r="AR1331" s="150"/>
      <c r="AS1331" s="150"/>
      <c r="AT1331" s="150"/>
      <c r="AU1331" s="150"/>
      <c r="AV1331" s="150"/>
      <c r="AW1331" s="150"/>
      <c r="AX1331" s="150"/>
      <c r="AY1331" s="150"/>
      <c r="AZ1331" s="150"/>
      <c r="BA1331" s="150"/>
      <c r="BB1331" s="150"/>
      <c r="BC1331" s="150"/>
      <c r="BD1331" s="150"/>
      <c r="BE1331" s="150"/>
      <c r="BF1331" s="150"/>
      <c r="BG1331" s="150"/>
      <c r="BH1331" s="150"/>
    </row>
    <row r="1332" spans="1:60" outlineLevel="1" x14ac:dyDescent="0.2">
      <c r="A1332" s="157"/>
      <c r="B1332" s="158"/>
      <c r="C1332" s="201" t="s">
        <v>1837</v>
      </c>
      <c r="D1332" s="190"/>
      <c r="E1332" s="191">
        <v>25.344000000000001</v>
      </c>
      <c r="F1332" s="160"/>
      <c r="G1332" s="160"/>
      <c r="H1332" s="160"/>
      <c r="I1332" s="160"/>
      <c r="J1332" s="160"/>
      <c r="K1332" s="160"/>
      <c r="L1332" s="160"/>
      <c r="M1332" s="160"/>
      <c r="N1332" s="160"/>
      <c r="O1332" s="160"/>
      <c r="P1332" s="160"/>
      <c r="Q1332" s="160"/>
      <c r="R1332" s="160"/>
      <c r="S1332" s="160"/>
      <c r="T1332" s="160"/>
      <c r="U1332" s="160"/>
      <c r="V1332" s="160"/>
      <c r="W1332" s="160"/>
      <c r="X1332" s="150"/>
      <c r="Y1332" s="150"/>
      <c r="Z1332" s="150"/>
      <c r="AA1332" s="150"/>
      <c r="AB1332" s="150"/>
      <c r="AC1332" s="150"/>
      <c r="AD1332" s="150"/>
      <c r="AE1332" s="150"/>
      <c r="AF1332" s="150"/>
      <c r="AG1332" s="150" t="s">
        <v>264</v>
      </c>
      <c r="AH1332" s="150">
        <v>0</v>
      </c>
      <c r="AI1332" s="150"/>
      <c r="AJ1332" s="150"/>
      <c r="AK1332" s="150"/>
      <c r="AL1332" s="150"/>
      <c r="AM1332" s="150"/>
      <c r="AN1332" s="150"/>
      <c r="AO1332" s="150"/>
      <c r="AP1332" s="150"/>
      <c r="AQ1332" s="150"/>
      <c r="AR1332" s="150"/>
      <c r="AS1332" s="150"/>
      <c r="AT1332" s="150"/>
      <c r="AU1332" s="150"/>
      <c r="AV1332" s="150"/>
      <c r="AW1332" s="150"/>
      <c r="AX1332" s="150"/>
      <c r="AY1332" s="150"/>
      <c r="AZ1332" s="150"/>
      <c r="BA1332" s="150"/>
      <c r="BB1332" s="150"/>
      <c r="BC1332" s="150"/>
      <c r="BD1332" s="150"/>
      <c r="BE1332" s="150"/>
      <c r="BF1332" s="150"/>
      <c r="BG1332" s="150"/>
      <c r="BH1332" s="150"/>
    </row>
    <row r="1333" spans="1:60" outlineLevel="1" x14ac:dyDescent="0.2">
      <c r="A1333" s="157"/>
      <c r="B1333" s="158"/>
      <c r="C1333" s="201" t="s">
        <v>1838</v>
      </c>
      <c r="D1333" s="190"/>
      <c r="E1333" s="191">
        <v>21.12</v>
      </c>
      <c r="F1333" s="160"/>
      <c r="G1333" s="160"/>
      <c r="H1333" s="160"/>
      <c r="I1333" s="160"/>
      <c r="J1333" s="160"/>
      <c r="K1333" s="160"/>
      <c r="L1333" s="160"/>
      <c r="M1333" s="160"/>
      <c r="N1333" s="160"/>
      <c r="O1333" s="160"/>
      <c r="P1333" s="160"/>
      <c r="Q1333" s="160"/>
      <c r="R1333" s="160"/>
      <c r="S1333" s="160"/>
      <c r="T1333" s="160"/>
      <c r="U1333" s="160"/>
      <c r="V1333" s="160"/>
      <c r="W1333" s="160"/>
      <c r="X1333" s="150"/>
      <c r="Y1333" s="150"/>
      <c r="Z1333" s="150"/>
      <c r="AA1333" s="150"/>
      <c r="AB1333" s="150"/>
      <c r="AC1333" s="150"/>
      <c r="AD1333" s="150"/>
      <c r="AE1333" s="150"/>
      <c r="AF1333" s="150"/>
      <c r="AG1333" s="150" t="s">
        <v>264</v>
      </c>
      <c r="AH1333" s="150">
        <v>0</v>
      </c>
      <c r="AI1333" s="150"/>
      <c r="AJ1333" s="150"/>
      <c r="AK1333" s="150"/>
      <c r="AL1333" s="150"/>
      <c r="AM1333" s="150"/>
      <c r="AN1333" s="150"/>
      <c r="AO1333" s="150"/>
      <c r="AP1333" s="150"/>
      <c r="AQ1333" s="150"/>
      <c r="AR1333" s="150"/>
      <c r="AS1333" s="150"/>
      <c r="AT1333" s="150"/>
      <c r="AU1333" s="150"/>
      <c r="AV1333" s="150"/>
      <c r="AW1333" s="150"/>
      <c r="AX1333" s="150"/>
      <c r="AY1333" s="150"/>
      <c r="AZ1333" s="150"/>
      <c r="BA1333" s="150"/>
      <c r="BB1333" s="150"/>
      <c r="BC1333" s="150"/>
      <c r="BD1333" s="150"/>
      <c r="BE1333" s="150"/>
      <c r="BF1333" s="150"/>
      <c r="BG1333" s="150"/>
      <c r="BH1333" s="150"/>
    </row>
    <row r="1334" spans="1:60" outlineLevel="1" x14ac:dyDescent="0.2">
      <c r="A1334" s="157"/>
      <c r="B1334" s="158"/>
      <c r="C1334" s="201" t="s">
        <v>1839</v>
      </c>
      <c r="D1334" s="190"/>
      <c r="E1334" s="191">
        <v>154</v>
      </c>
      <c r="F1334" s="160"/>
      <c r="G1334" s="160"/>
      <c r="H1334" s="160"/>
      <c r="I1334" s="160"/>
      <c r="J1334" s="160"/>
      <c r="K1334" s="160"/>
      <c r="L1334" s="160"/>
      <c r="M1334" s="160"/>
      <c r="N1334" s="160"/>
      <c r="O1334" s="160"/>
      <c r="P1334" s="160"/>
      <c r="Q1334" s="160"/>
      <c r="R1334" s="160"/>
      <c r="S1334" s="160"/>
      <c r="T1334" s="160"/>
      <c r="U1334" s="160"/>
      <c r="V1334" s="160"/>
      <c r="W1334" s="160"/>
      <c r="X1334" s="150"/>
      <c r="Y1334" s="150"/>
      <c r="Z1334" s="150"/>
      <c r="AA1334" s="150"/>
      <c r="AB1334" s="150"/>
      <c r="AC1334" s="150"/>
      <c r="AD1334" s="150"/>
      <c r="AE1334" s="150"/>
      <c r="AF1334" s="150"/>
      <c r="AG1334" s="150" t="s">
        <v>264</v>
      </c>
      <c r="AH1334" s="150">
        <v>0</v>
      </c>
      <c r="AI1334" s="150"/>
      <c r="AJ1334" s="150"/>
      <c r="AK1334" s="150"/>
      <c r="AL1334" s="150"/>
      <c r="AM1334" s="150"/>
      <c r="AN1334" s="150"/>
      <c r="AO1334" s="150"/>
      <c r="AP1334" s="150"/>
      <c r="AQ1334" s="150"/>
      <c r="AR1334" s="150"/>
      <c r="AS1334" s="150"/>
      <c r="AT1334" s="150"/>
      <c r="AU1334" s="150"/>
      <c r="AV1334" s="150"/>
      <c r="AW1334" s="150"/>
      <c r="AX1334" s="150"/>
      <c r="AY1334" s="150"/>
      <c r="AZ1334" s="150"/>
      <c r="BA1334" s="150"/>
      <c r="BB1334" s="150"/>
      <c r="BC1334" s="150"/>
      <c r="BD1334" s="150"/>
      <c r="BE1334" s="150"/>
      <c r="BF1334" s="150"/>
      <c r="BG1334" s="150"/>
      <c r="BH1334" s="150"/>
    </row>
    <row r="1335" spans="1:60" outlineLevel="1" x14ac:dyDescent="0.2">
      <c r="A1335" s="157"/>
      <c r="B1335" s="158"/>
      <c r="C1335" s="201" t="s">
        <v>1840</v>
      </c>
      <c r="D1335" s="190"/>
      <c r="E1335" s="191">
        <v>11</v>
      </c>
      <c r="F1335" s="160"/>
      <c r="G1335" s="160"/>
      <c r="H1335" s="160"/>
      <c r="I1335" s="160"/>
      <c r="J1335" s="160"/>
      <c r="K1335" s="160"/>
      <c r="L1335" s="160"/>
      <c r="M1335" s="160"/>
      <c r="N1335" s="160"/>
      <c r="O1335" s="160"/>
      <c r="P1335" s="160"/>
      <c r="Q1335" s="160"/>
      <c r="R1335" s="160"/>
      <c r="S1335" s="160"/>
      <c r="T1335" s="160"/>
      <c r="U1335" s="160"/>
      <c r="V1335" s="160"/>
      <c r="W1335" s="160"/>
      <c r="X1335" s="150"/>
      <c r="Y1335" s="150"/>
      <c r="Z1335" s="150"/>
      <c r="AA1335" s="150"/>
      <c r="AB1335" s="150"/>
      <c r="AC1335" s="150"/>
      <c r="AD1335" s="150"/>
      <c r="AE1335" s="150"/>
      <c r="AF1335" s="150"/>
      <c r="AG1335" s="150" t="s">
        <v>264</v>
      </c>
      <c r="AH1335" s="150">
        <v>0</v>
      </c>
      <c r="AI1335" s="150"/>
      <c r="AJ1335" s="150"/>
      <c r="AK1335" s="150"/>
      <c r="AL1335" s="150"/>
      <c r="AM1335" s="150"/>
      <c r="AN1335" s="150"/>
      <c r="AO1335" s="150"/>
      <c r="AP1335" s="150"/>
      <c r="AQ1335" s="150"/>
      <c r="AR1335" s="150"/>
      <c r="AS1335" s="150"/>
      <c r="AT1335" s="150"/>
      <c r="AU1335" s="150"/>
      <c r="AV1335" s="150"/>
      <c r="AW1335" s="150"/>
      <c r="AX1335" s="150"/>
      <c r="AY1335" s="150"/>
      <c r="AZ1335" s="150"/>
      <c r="BA1335" s="150"/>
      <c r="BB1335" s="150"/>
      <c r="BC1335" s="150"/>
      <c r="BD1335" s="150"/>
      <c r="BE1335" s="150"/>
      <c r="BF1335" s="150"/>
      <c r="BG1335" s="150"/>
      <c r="BH1335" s="150"/>
    </row>
    <row r="1336" spans="1:60" outlineLevel="1" x14ac:dyDescent="0.2">
      <c r="A1336" s="169">
        <v>469</v>
      </c>
      <c r="B1336" s="170" t="s">
        <v>1841</v>
      </c>
      <c r="C1336" s="186" t="s">
        <v>1842</v>
      </c>
      <c r="D1336" s="171" t="s">
        <v>1250</v>
      </c>
      <c r="E1336" s="172">
        <v>44</v>
      </c>
      <c r="F1336" s="173"/>
      <c r="G1336" s="174">
        <f>ROUND(E1336*F1336,2)</f>
        <v>0</v>
      </c>
      <c r="H1336" s="173"/>
      <c r="I1336" s="174">
        <f>ROUND(E1336*H1336,2)</f>
        <v>0</v>
      </c>
      <c r="J1336" s="173"/>
      <c r="K1336" s="174">
        <f>ROUND(E1336*J1336,2)</f>
        <v>0</v>
      </c>
      <c r="L1336" s="174">
        <v>21</v>
      </c>
      <c r="M1336" s="174">
        <f>G1336*(1+L1336/100)</f>
        <v>0</v>
      </c>
      <c r="N1336" s="174">
        <v>0</v>
      </c>
      <c r="O1336" s="174">
        <f>ROUND(E1336*N1336,2)</f>
        <v>0</v>
      </c>
      <c r="P1336" s="174">
        <v>0</v>
      </c>
      <c r="Q1336" s="174">
        <f>ROUND(E1336*P1336,2)</f>
        <v>0</v>
      </c>
      <c r="R1336" s="174"/>
      <c r="S1336" s="174" t="s">
        <v>240</v>
      </c>
      <c r="T1336" s="175" t="s">
        <v>218</v>
      </c>
      <c r="U1336" s="160">
        <v>0</v>
      </c>
      <c r="V1336" s="160">
        <f>ROUND(E1336*U1336,2)</f>
        <v>0</v>
      </c>
      <c r="W1336" s="160"/>
      <c r="X1336" s="150"/>
      <c r="Y1336" s="150"/>
      <c r="Z1336" s="150"/>
      <c r="AA1336" s="150"/>
      <c r="AB1336" s="150"/>
      <c r="AC1336" s="150"/>
      <c r="AD1336" s="150"/>
      <c r="AE1336" s="150"/>
      <c r="AF1336" s="150"/>
      <c r="AG1336" s="150" t="s">
        <v>279</v>
      </c>
      <c r="AH1336" s="150"/>
      <c r="AI1336" s="150"/>
      <c r="AJ1336" s="150"/>
      <c r="AK1336" s="150"/>
      <c r="AL1336" s="150"/>
      <c r="AM1336" s="150"/>
      <c r="AN1336" s="150"/>
      <c r="AO1336" s="150"/>
      <c r="AP1336" s="150"/>
      <c r="AQ1336" s="150"/>
      <c r="AR1336" s="150"/>
      <c r="AS1336" s="150"/>
      <c r="AT1336" s="150"/>
      <c r="AU1336" s="150"/>
      <c r="AV1336" s="150"/>
      <c r="AW1336" s="150"/>
      <c r="AX1336" s="150"/>
      <c r="AY1336" s="150"/>
      <c r="AZ1336" s="150"/>
      <c r="BA1336" s="150"/>
      <c r="BB1336" s="150"/>
      <c r="BC1336" s="150"/>
      <c r="BD1336" s="150"/>
      <c r="BE1336" s="150"/>
      <c r="BF1336" s="150"/>
      <c r="BG1336" s="150"/>
      <c r="BH1336" s="150"/>
    </row>
    <row r="1337" spans="1:60" outlineLevel="1" x14ac:dyDescent="0.2">
      <c r="A1337" s="157"/>
      <c r="B1337" s="158"/>
      <c r="C1337" s="201" t="s">
        <v>1843</v>
      </c>
      <c r="D1337" s="190"/>
      <c r="E1337" s="191">
        <v>39</v>
      </c>
      <c r="F1337" s="160"/>
      <c r="G1337" s="160"/>
      <c r="H1337" s="160"/>
      <c r="I1337" s="160"/>
      <c r="J1337" s="160"/>
      <c r="K1337" s="160"/>
      <c r="L1337" s="160"/>
      <c r="M1337" s="160"/>
      <c r="N1337" s="160"/>
      <c r="O1337" s="160"/>
      <c r="P1337" s="160"/>
      <c r="Q1337" s="160"/>
      <c r="R1337" s="160"/>
      <c r="S1337" s="160"/>
      <c r="T1337" s="160"/>
      <c r="U1337" s="160"/>
      <c r="V1337" s="160"/>
      <c r="W1337" s="160"/>
      <c r="X1337" s="150"/>
      <c r="Y1337" s="150"/>
      <c r="Z1337" s="150"/>
      <c r="AA1337" s="150"/>
      <c r="AB1337" s="150"/>
      <c r="AC1337" s="150"/>
      <c r="AD1337" s="150"/>
      <c r="AE1337" s="150"/>
      <c r="AF1337" s="150"/>
      <c r="AG1337" s="150" t="s">
        <v>264</v>
      </c>
      <c r="AH1337" s="150">
        <v>0</v>
      </c>
      <c r="AI1337" s="150"/>
      <c r="AJ1337" s="150"/>
      <c r="AK1337" s="150"/>
      <c r="AL1337" s="150"/>
      <c r="AM1337" s="150"/>
      <c r="AN1337" s="150"/>
      <c r="AO1337" s="150"/>
      <c r="AP1337" s="150"/>
      <c r="AQ1337" s="150"/>
      <c r="AR1337" s="150"/>
      <c r="AS1337" s="150"/>
      <c r="AT1337" s="150"/>
      <c r="AU1337" s="150"/>
      <c r="AV1337" s="150"/>
      <c r="AW1337" s="150"/>
      <c r="AX1337" s="150"/>
      <c r="AY1337" s="150"/>
      <c r="AZ1337" s="150"/>
      <c r="BA1337" s="150"/>
      <c r="BB1337" s="150"/>
      <c r="BC1337" s="150"/>
      <c r="BD1337" s="150"/>
      <c r="BE1337" s="150"/>
      <c r="BF1337" s="150"/>
      <c r="BG1337" s="150"/>
      <c r="BH1337" s="150"/>
    </row>
    <row r="1338" spans="1:60" outlineLevel="1" x14ac:dyDescent="0.2">
      <c r="A1338" s="157"/>
      <c r="B1338" s="158"/>
      <c r="C1338" s="201" t="s">
        <v>1844</v>
      </c>
      <c r="D1338" s="190"/>
      <c r="E1338" s="191">
        <v>5</v>
      </c>
      <c r="F1338" s="160"/>
      <c r="G1338" s="160"/>
      <c r="H1338" s="160"/>
      <c r="I1338" s="160"/>
      <c r="J1338" s="160"/>
      <c r="K1338" s="160"/>
      <c r="L1338" s="160"/>
      <c r="M1338" s="160"/>
      <c r="N1338" s="160"/>
      <c r="O1338" s="160"/>
      <c r="P1338" s="160"/>
      <c r="Q1338" s="160"/>
      <c r="R1338" s="160"/>
      <c r="S1338" s="160"/>
      <c r="T1338" s="160"/>
      <c r="U1338" s="160"/>
      <c r="V1338" s="160"/>
      <c r="W1338" s="160"/>
      <c r="X1338" s="150"/>
      <c r="Y1338" s="150"/>
      <c r="Z1338" s="150"/>
      <c r="AA1338" s="150"/>
      <c r="AB1338" s="150"/>
      <c r="AC1338" s="150"/>
      <c r="AD1338" s="150"/>
      <c r="AE1338" s="150"/>
      <c r="AF1338" s="150"/>
      <c r="AG1338" s="150" t="s">
        <v>264</v>
      </c>
      <c r="AH1338" s="150">
        <v>0</v>
      </c>
      <c r="AI1338" s="150"/>
      <c r="AJ1338" s="150"/>
      <c r="AK1338" s="150"/>
      <c r="AL1338" s="150"/>
      <c r="AM1338" s="150"/>
      <c r="AN1338" s="150"/>
      <c r="AO1338" s="150"/>
      <c r="AP1338" s="150"/>
      <c r="AQ1338" s="150"/>
      <c r="AR1338" s="150"/>
      <c r="AS1338" s="150"/>
      <c r="AT1338" s="150"/>
      <c r="AU1338" s="150"/>
      <c r="AV1338" s="150"/>
      <c r="AW1338" s="150"/>
      <c r="AX1338" s="150"/>
      <c r="AY1338" s="150"/>
      <c r="AZ1338" s="150"/>
      <c r="BA1338" s="150"/>
      <c r="BB1338" s="150"/>
      <c r="BC1338" s="150"/>
      <c r="BD1338" s="150"/>
      <c r="BE1338" s="150"/>
      <c r="BF1338" s="150"/>
      <c r="BG1338" s="150"/>
      <c r="BH1338" s="150"/>
    </row>
    <row r="1339" spans="1:60" ht="22.5" outlineLevel="1" x14ac:dyDescent="0.2">
      <c r="A1339" s="169">
        <v>470</v>
      </c>
      <c r="B1339" s="170" t="s">
        <v>1845</v>
      </c>
      <c r="C1339" s="186" t="s">
        <v>1846</v>
      </c>
      <c r="D1339" s="171" t="s">
        <v>285</v>
      </c>
      <c r="E1339" s="172">
        <v>433.44436000000002</v>
      </c>
      <c r="F1339" s="173"/>
      <c r="G1339" s="174">
        <f>ROUND(E1339*F1339,2)</f>
        <v>0</v>
      </c>
      <c r="H1339" s="173"/>
      <c r="I1339" s="174">
        <f>ROUND(E1339*H1339,2)</f>
        <v>0</v>
      </c>
      <c r="J1339" s="173"/>
      <c r="K1339" s="174">
        <f>ROUND(E1339*J1339,2)</f>
        <v>0</v>
      </c>
      <c r="L1339" s="174">
        <v>21</v>
      </c>
      <c r="M1339" s="174">
        <f>G1339*(1+L1339/100)</f>
        <v>0</v>
      </c>
      <c r="N1339" s="174">
        <v>0</v>
      </c>
      <c r="O1339" s="174">
        <f>ROUND(E1339*N1339,2)</f>
        <v>0</v>
      </c>
      <c r="P1339" s="174">
        <v>0</v>
      </c>
      <c r="Q1339" s="174">
        <f>ROUND(E1339*P1339,2)</f>
        <v>0</v>
      </c>
      <c r="R1339" s="174"/>
      <c r="S1339" s="174" t="s">
        <v>217</v>
      </c>
      <c r="T1339" s="175" t="s">
        <v>218</v>
      </c>
      <c r="U1339" s="160">
        <v>0</v>
      </c>
      <c r="V1339" s="160">
        <f>ROUND(E1339*U1339,2)</f>
        <v>0</v>
      </c>
      <c r="W1339" s="160"/>
      <c r="X1339" s="150"/>
      <c r="Y1339" s="150"/>
      <c r="Z1339" s="150"/>
      <c r="AA1339" s="150"/>
      <c r="AB1339" s="150"/>
      <c r="AC1339" s="150"/>
      <c r="AD1339" s="150"/>
      <c r="AE1339" s="150"/>
      <c r="AF1339" s="150"/>
      <c r="AG1339" s="150" t="s">
        <v>1102</v>
      </c>
      <c r="AH1339" s="150"/>
      <c r="AI1339" s="150"/>
      <c r="AJ1339" s="150"/>
      <c r="AK1339" s="150"/>
      <c r="AL1339" s="150"/>
      <c r="AM1339" s="150"/>
      <c r="AN1339" s="150"/>
      <c r="AO1339" s="150"/>
      <c r="AP1339" s="150"/>
      <c r="AQ1339" s="150"/>
      <c r="AR1339" s="150"/>
      <c r="AS1339" s="150"/>
      <c r="AT1339" s="150"/>
      <c r="AU1339" s="150"/>
      <c r="AV1339" s="150"/>
      <c r="AW1339" s="150"/>
      <c r="AX1339" s="150"/>
      <c r="AY1339" s="150"/>
      <c r="AZ1339" s="150"/>
      <c r="BA1339" s="150"/>
      <c r="BB1339" s="150"/>
      <c r="BC1339" s="150"/>
      <c r="BD1339" s="150"/>
      <c r="BE1339" s="150"/>
      <c r="BF1339" s="150"/>
      <c r="BG1339" s="150"/>
      <c r="BH1339" s="150"/>
    </row>
    <row r="1340" spans="1:60" outlineLevel="1" x14ac:dyDescent="0.2">
      <c r="A1340" s="157"/>
      <c r="B1340" s="158"/>
      <c r="C1340" s="201" t="s">
        <v>1564</v>
      </c>
      <c r="D1340" s="190"/>
      <c r="E1340" s="191"/>
      <c r="F1340" s="160"/>
      <c r="G1340" s="160"/>
      <c r="H1340" s="160"/>
      <c r="I1340" s="160"/>
      <c r="J1340" s="160"/>
      <c r="K1340" s="160"/>
      <c r="L1340" s="160"/>
      <c r="M1340" s="160"/>
      <c r="N1340" s="160"/>
      <c r="O1340" s="160"/>
      <c r="P1340" s="160"/>
      <c r="Q1340" s="160"/>
      <c r="R1340" s="160"/>
      <c r="S1340" s="160"/>
      <c r="T1340" s="160"/>
      <c r="U1340" s="160"/>
      <c r="V1340" s="160"/>
      <c r="W1340" s="160"/>
      <c r="X1340" s="150"/>
      <c r="Y1340" s="150"/>
      <c r="Z1340" s="150"/>
      <c r="AA1340" s="150"/>
      <c r="AB1340" s="150"/>
      <c r="AC1340" s="150"/>
      <c r="AD1340" s="150"/>
      <c r="AE1340" s="150"/>
      <c r="AF1340" s="150"/>
      <c r="AG1340" s="150" t="s">
        <v>264</v>
      </c>
      <c r="AH1340" s="150">
        <v>0</v>
      </c>
      <c r="AI1340" s="150"/>
      <c r="AJ1340" s="150"/>
      <c r="AK1340" s="150"/>
      <c r="AL1340" s="150"/>
      <c r="AM1340" s="150"/>
      <c r="AN1340" s="150"/>
      <c r="AO1340" s="150"/>
      <c r="AP1340" s="150"/>
      <c r="AQ1340" s="150"/>
      <c r="AR1340" s="150"/>
      <c r="AS1340" s="150"/>
      <c r="AT1340" s="150"/>
      <c r="AU1340" s="150"/>
      <c r="AV1340" s="150"/>
      <c r="AW1340" s="150"/>
      <c r="AX1340" s="150"/>
      <c r="AY1340" s="150"/>
      <c r="AZ1340" s="150"/>
      <c r="BA1340" s="150"/>
      <c r="BB1340" s="150"/>
      <c r="BC1340" s="150"/>
      <c r="BD1340" s="150"/>
      <c r="BE1340" s="150"/>
      <c r="BF1340" s="150"/>
      <c r="BG1340" s="150"/>
      <c r="BH1340" s="150"/>
    </row>
    <row r="1341" spans="1:60" outlineLevel="1" x14ac:dyDescent="0.2">
      <c r="A1341" s="157"/>
      <c r="B1341" s="158"/>
      <c r="C1341" s="201" t="s">
        <v>1847</v>
      </c>
      <c r="D1341" s="190"/>
      <c r="E1341" s="191">
        <v>7.3920000000000003</v>
      </c>
      <c r="F1341" s="160"/>
      <c r="G1341" s="160"/>
      <c r="H1341" s="160"/>
      <c r="I1341" s="160"/>
      <c r="J1341" s="160"/>
      <c r="K1341" s="160"/>
      <c r="L1341" s="160"/>
      <c r="M1341" s="160"/>
      <c r="N1341" s="160"/>
      <c r="O1341" s="160"/>
      <c r="P1341" s="160"/>
      <c r="Q1341" s="160"/>
      <c r="R1341" s="160"/>
      <c r="S1341" s="160"/>
      <c r="T1341" s="160"/>
      <c r="U1341" s="160"/>
      <c r="V1341" s="160"/>
      <c r="W1341" s="160"/>
      <c r="X1341" s="150"/>
      <c r="Y1341" s="150"/>
      <c r="Z1341" s="150"/>
      <c r="AA1341" s="150"/>
      <c r="AB1341" s="150"/>
      <c r="AC1341" s="150"/>
      <c r="AD1341" s="150"/>
      <c r="AE1341" s="150"/>
      <c r="AF1341" s="150"/>
      <c r="AG1341" s="150" t="s">
        <v>264</v>
      </c>
      <c r="AH1341" s="150">
        <v>0</v>
      </c>
      <c r="AI1341" s="150"/>
      <c r="AJ1341" s="150"/>
      <c r="AK1341" s="150"/>
      <c r="AL1341" s="150"/>
      <c r="AM1341" s="150"/>
      <c r="AN1341" s="150"/>
      <c r="AO1341" s="150"/>
      <c r="AP1341" s="150"/>
      <c r="AQ1341" s="150"/>
      <c r="AR1341" s="150"/>
      <c r="AS1341" s="150"/>
      <c r="AT1341" s="150"/>
      <c r="AU1341" s="150"/>
      <c r="AV1341" s="150"/>
      <c r="AW1341" s="150"/>
      <c r="AX1341" s="150"/>
      <c r="AY1341" s="150"/>
      <c r="AZ1341" s="150"/>
      <c r="BA1341" s="150"/>
      <c r="BB1341" s="150"/>
      <c r="BC1341" s="150"/>
      <c r="BD1341" s="150"/>
      <c r="BE1341" s="150"/>
      <c r="BF1341" s="150"/>
      <c r="BG1341" s="150"/>
      <c r="BH1341" s="150"/>
    </row>
    <row r="1342" spans="1:60" outlineLevel="1" x14ac:dyDescent="0.2">
      <c r="A1342" s="157"/>
      <c r="B1342" s="158"/>
      <c r="C1342" s="201" t="s">
        <v>1848</v>
      </c>
      <c r="D1342" s="190"/>
      <c r="E1342" s="191">
        <v>0.70399999999999996</v>
      </c>
      <c r="F1342" s="160"/>
      <c r="G1342" s="160"/>
      <c r="H1342" s="160"/>
      <c r="I1342" s="160"/>
      <c r="J1342" s="160"/>
      <c r="K1342" s="160"/>
      <c r="L1342" s="160"/>
      <c r="M1342" s="160"/>
      <c r="N1342" s="160"/>
      <c r="O1342" s="160"/>
      <c r="P1342" s="160"/>
      <c r="Q1342" s="160"/>
      <c r="R1342" s="160"/>
      <c r="S1342" s="160"/>
      <c r="T1342" s="160"/>
      <c r="U1342" s="160"/>
      <c r="V1342" s="160"/>
      <c r="W1342" s="160"/>
      <c r="X1342" s="150"/>
      <c r="Y1342" s="150"/>
      <c r="Z1342" s="150"/>
      <c r="AA1342" s="150"/>
      <c r="AB1342" s="150"/>
      <c r="AC1342" s="150"/>
      <c r="AD1342" s="150"/>
      <c r="AE1342" s="150"/>
      <c r="AF1342" s="150"/>
      <c r="AG1342" s="150" t="s">
        <v>264</v>
      </c>
      <c r="AH1342" s="150">
        <v>0</v>
      </c>
      <c r="AI1342" s="150"/>
      <c r="AJ1342" s="150"/>
      <c r="AK1342" s="150"/>
      <c r="AL1342" s="150"/>
      <c r="AM1342" s="150"/>
      <c r="AN1342" s="150"/>
      <c r="AO1342" s="150"/>
      <c r="AP1342" s="150"/>
      <c r="AQ1342" s="150"/>
      <c r="AR1342" s="150"/>
      <c r="AS1342" s="150"/>
      <c r="AT1342" s="150"/>
      <c r="AU1342" s="150"/>
      <c r="AV1342" s="150"/>
      <c r="AW1342" s="150"/>
      <c r="AX1342" s="150"/>
      <c r="AY1342" s="150"/>
      <c r="AZ1342" s="150"/>
      <c r="BA1342" s="150"/>
      <c r="BB1342" s="150"/>
      <c r="BC1342" s="150"/>
      <c r="BD1342" s="150"/>
      <c r="BE1342" s="150"/>
      <c r="BF1342" s="150"/>
      <c r="BG1342" s="150"/>
      <c r="BH1342" s="150"/>
    </row>
    <row r="1343" spans="1:60" outlineLevel="1" x14ac:dyDescent="0.2">
      <c r="A1343" s="157"/>
      <c r="B1343" s="158"/>
      <c r="C1343" s="201" t="s">
        <v>1849</v>
      </c>
      <c r="D1343" s="190"/>
      <c r="E1343" s="191">
        <v>6.16</v>
      </c>
      <c r="F1343" s="160"/>
      <c r="G1343" s="160"/>
      <c r="H1343" s="160"/>
      <c r="I1343" s="160"/>
      <c r="J1343" s="160"/>
      <c r="K1343" s="160"/>
      <c r="L1343" s="160"/>
      <c r="M1343" s="160"/>
      <c r="N1343" s="160"/>
      <c r="O1343" s="160"/>
      <c r="P1343" s="160"/>
      <c r="Q1343" s="160"/>
      <c r="R1343" s="160"/>
      <c r="S1343" s="160"/>
      <c r="T1343" s="160"/>
      <c r="U1343" s="160"/>
      <c r="V1343" s="160"/>
      <c r="W1343" s="160"/>
      <c r="X1343" s="150"/>
      <c r="Y1343" s="150"/>
      <c r="Z1343" s="150"/>
      <c r="AA1343" s="150"/>
      <c r="AB1343" s="150"/>
      <c r="AC1343" s="150"/>
      <c r="AD1343" s="150"/>
      <c r="AE1343" s="150"/>
      <c r="AF1343" s="150"/>
      <c r="AG1343" s="150" t="s">
        <v>264</v>
      </c>
      <c r="AH1343" s="150">
        <v>0</v>
      </c>
      <c r="AI1343" s="150"/>
      <c r="AJ1343" s="150"/>
      <c r="AK1343" s="150"/>
      <c r="AL1343" s="150"/>
      <c r="AM1343" s="150"/>
      <c r="AN1343" s="150"/>
      <c r="AO1343" s="150"/>
      <c r="AP1343" s="150"/>
      <c r="AQ1343" s="150"/>
      <c r="AR1343" s="150"/>
      <c r="AS1343" s="150"/>
      <c r="AT1343" s="150"/>
      <c r="AU1343" s="150"/>
      <c r="AV1343" s="150"/>
      <c r="AW1343" s="150"/>
      <c r="AX1343" s="150"/>
      <c r="AY1343" s="150"/>
      <c r="AZ1343" s="150"/>
      <c r="BA1343" s="150"/>
      <c r="BB1343" s="150"/>
      <c r="BC1343" s="150"/>
      <c r="BD1343" s="150"/>
      <c r="BE1343" s="150"/>
      <c r="BF1343" s="150"/>
      <c r="BG1343" s="150"/>
      <c r="BH1343" s="150"/>
    </row>
    <row r="1344" spans="1:60" outlineLevel="1" x14ac:dyDescent="0.2">
      <c r="A1344" s="157"/>
      <c r="B1344" s="158"/>
      <c r="C1344" s="201" t="s">
        <v>1850</v>
      </c>
      <c r="D1344" s="190"/>
      <c r="E1344" s="191">
        <v>8.8000000000000007</v>
      </c>
      <c r="F1344" s="160"/>
      <c r="G1344" s="160"/>
      <c r="H1344" s="160"/>
      <c r="I1344" s="160"/>
      <c r="J1344" s="160"/>
      <c r="K1344" s="160"/>
      <c r="L1344" s="160"/>
      <c r="M1344" s="160"/>
      <c r="N1344" s="160"/>
      <c r="O1344" s="160"/>
      <c r="P1344" s="160"/>
      <c r="Q1344" s="160"/>
      <c r="R1344" s="160"/>
      <c r="S1344" s="160"/>
      <c r="T1344" s="160"/>
      <c r="U1344" s="160"/>
      <c r="V1344" s="160"/>
      <c r="W1344" s="160"/>
      <c r="X1344" s="150"/>
      <c r="Y1344" s="150"/>
      <c r="Z1344" s="150"/>
      <c r="AA1344" s="150"/>
      <c r="AB1344" s="150"/>
      <c r="AC1344" s="150"/>
      <c r="AD1344" s="150"/>
      <c r="AE1344" s="150"/>
      <c r="AF1344" s="150"/>
      <c r="AG1344" s="150" t="s">
        <v>264</v>
      </c>
      <c r="AH1344" s="150">
        <v>0</v>
      </c>
      <c r="AI1344" s="150"/>
      <c r="AJ1344" s="150"/>
      <c r="AK1344" s="150"/>
      <c r="AL1344" s="150"/>
      <c r="AM1344" s="150"/>
      <c r="AN1344" s="150"/>
      <c r="AO1344" s="150"/>
      <c r="AP1344" s="150"/>
      <c r="AQ1344" s="150"/>
      <c r="AR1344" s="150"/>
      <c r="AS1344" s="150"/>
      <c r="AT1344" s="150"/>
      <c r="AU1344" s="150"/>
      <c r="AV1344" s="150"/>
      <c r="AW1344" s="150"/>
      <c r="AX1344" s="150"/>
      <c r="AY1344" s="150"/>
      <c r="AZ1344" s="150"/>
      <c r="BA1344" s="150"/>
      <c r="BB1344" s="150"/>
      <c r="BC1344" s="150"/>
      <c r="BD1344" s="150"/>
      <c r="BE1344" s="150"/>
      <c r="BF1344" s="150"/>
      <c r="BG1344" s="150"/>
      <c r="BH1344" s="150"/>
    </row>
    <row r="1345" spans="1:60" outlineLevel="1" x14ac:dyDescent="0.2">
      <c r="A1345" s="157"/>
      <c r="B1345" s="158"/>
      <c r="C1345" s="205" t="s">
        <v>404</v>
      </c>
      <c r="D1345" s="196"/>
      <c r="E1345" s="197">
        <v>23.056000000000001</v>
      </c>
      <c r="F1345" s="160"/>
      <c r="G1345" s="160"/>
      <c r="H1345" s="160"/>
      <c r="I1345" s="160"/>
      <c r="J1345" s="160"/>
      <c r="K1345" s="160"/>
      <c r="L1345" s="160"/>
      <c r="M1345" s="160"/>
      <c r="N1345" s="160"/>
      <c r="O1345" s="160"/>
      <c r="P1345" s="160"/>
      <c r="Q1345" s="160"/>
      <c r="R1345" s="160"/>
      <c r="S1345" s="160"/>
      <c r="T1345" s="160"/>
      <c r="U1345" s="160"/>
      <c r="V1345" s="160"/>
      <c r="W1345" s="160"/>
      <c r="X1345" s="150"/>
      <c r="Y1345" s="150"/>
      <c r="Z1345" s="150"/>
      <c r="AA1345" s="150"/>
      <c r="AB1345" s="150"/>
      <c r="AC1345" s="150"/>
      <c r="AD1345" s="150"/>
      <c r="AE1345" s="150"/>
      <c r="AF1345" s="150"/>
      <c r="AG1345" s="150" t="s">
        <v>264</v>
      </c>
      <c r="AH1345" s="150">
        <v>1</v>
      </c>
      <c r="AI1345" s="150"/>
      <c r="AJ1345" s="150"/>
      <c r="AK1345" s="150"/>
      <c r="AL1345" s="150"/>
      <c r="AM1345" s="150"/>
      <c r="AN1345" s="150"/>
      <c r="AO1345" s="150"/>
      <c r="AP1345" s="150"/>
      <c r="AQ1345" s="150"/>
      <c r="AR1345" s="150"/>
      <c r="AS1345" s="150"/>
      <c r="AT1345" s="150"/>
      <c r="AU1345" s="150"/>
      <c r="AV1345" s="150"/>
      <c r="AW1345" s="150"/>
      <c r="AX1345" s="150"/>
      <c r="AY1345" s="150"/>
      <c r="AZ1345" s="150"/>
      <c r="BA1345" s="150"/>
      <c r="BB1345" s="150"/>
      <c r="BC1345" s="150"/>
      <c r="BD1345" s="150"/>
      <c r="BE1345" s="150"/>
      <c r="BF1345" s="150"/>
      <c r="BG1345" s="150"/>
      <c r="BH1345" s="150"/>
    </row>
    <row r="1346" spans="1:60" ht="22.5" outlineLevel="1" x14ac:dyDescent="0.2">
      <c r="A1346" s="157"/>
      <c r="B1346" s="158"/>
      <c r="C1346" s="201" t="s">
        <v>1851</v>
      </c>
      <c r="D1346" s="190"/>
      <c r="E1346" s="191">
        <v>13.820399999999999</v>
      </c>
      <c r="F1346" s="160"/>
      <c r="G1346" s="160"/>
      <c r="H1346" s="160"/>
      <c r="I1346" s="160"/>
      <c r="J1346" s="160"/>
      <c r="K1346" s="160"/>
      <c r="L1346" s="160"/>
      <c r="M1346" s="160"/>
      <c r="N1346" s="160"/>
      <c r="O1346" s="160"/>
      <c r="P1346" s="160"/>
      <c r="Q1346" s="160"/>
      <c r="R1346" s="160"/>
      <c r="S1346" s="160"/>
      <c r="T1346" s="160"/>
      <c r="U1346" s="160"/>
      <c r="V1346" s="160"/>
      <c r="W1346" s="160"/>
      <c r="X1346" s="150"/>
      <c r="Y1346" s="150"/>
      <c r="Z1346" s="150"/>
      <c r="AA1346" s="150"/>
      <c r="AB1346" s="150"/>
      <c r="AC1346" s="150"/>
      <c r="AD1346" s="150"/>
      <c r="AE1346" s="150"/>
      <c r="AF1346" s="150"/>
      <c r="AG1346" s="150" t="s">
        <v>264</v>
      </c>
      <c r="AH1346" s="150">
        <v>0</v>
      </c>
      <c r="AI1346" s="150"/>
      <c r="AJ1346" s="150"/>
      <c r="AK1346" s="150"/>
      <c r="AL1346" s="150"/>
      <c r="AM1346" s="150"/>
      <c r="AN1346" s="150"/>
      <c r="AO1346" s="150"/>
      <c r="AP1346" s="150"/>
      <c r="AQ1346" s="150"/>
      <c r="AR1346" s="150"/>
      <c r="AS1346" s="150"/>
      <c r="AT1346" s="150"/>
      <c r="AU1346" s="150"/>
      <c r="AV1346" s="150"/>
      <c r="AW1346" s="150"/>
      <c r="AX1346" s="150"/>
      <c r="AY1346" s="150"/>
      <c r="AZ1346" s="150"/>
      <c r="BA1346" s="150"/>
      <c r="BB1346" s="150"/>
      <c r="BC1346" s="150"/>
      <c r="BD1346" s="150"/>
      <c r="BE1346" s="150"/>
      <c r="BF1346" s="150"/>
      <c r="BG1346" s="150"/>
      <c r="BH1346" s="150"/>
    </row>
    <row r="1347" spans="1:60" outlineLevel="1" x14ac:dyDescent="0.2">
      <c r="A1347" s="157"/>
      <c r="B1347" s="158"/>
      <c r="C1347" s="205" t="s">
        <v>404</v>
      </c>
      <c r="D1347" s="196"/>
      <c r="E1347" s="197">
        <v>13.820399999999999</v>
      </c>
      <c r="F1347" s="160"/>
      <c r="G1347" s="160"/>
      <c r="H1347" s="160"/>
      <c r="I1347" s="160"/>
      <c r="J1347" s="160"/>
      <c r="K1347" s="160"/>
      <c r="L1347" s="160"/>
      <c r="M1347" s="160"/>
      <c r="N1347" s="160"/>
      <c r="O1347" s="160"/>
      <c r="P1347" s="160"/>
      <c r="Q1347" s="160"/>
      <c r="R1347" s="160"/>
      <c r="S1347" s="160"/>
      <c r="T1347" s="160"/>
      <c r="U1347" s="160"/>
      <c r="V1347" s="160"/>
      <c r="W1347" s="160"/>
      <c r="X1347" s="150"/>
      <c r="Y1347" s="150"/>
      <c r="Z1347" s="150"/>
      <c r="AA1347" s="150"/>
      <c r="AB1347" s="150"/>
      <c r="AC1347" s="150"/>
      <c r="AD1347" s="150"/>
      <c r="AE1347" s="150"/>
      <c r="AF1347" s="150"/>
      <c r="AG1347" s="150" t="s">
        <v>264</v>
      </c>
      <c r="AH1347" s="150">
        <v>1</v>
      </c>
      <c r="AI1347" s="150"/>
      <c r="AJ1347" s="150"/>
      <c r="AK1347" s="150"/>
      <c r="AL1347" s="150"/>
      <c r="AM1347" s="150"/>
      <c r="AN1347" s="150"/>
      <c r="AO1347" s="150"/>
      <c r="AP1347" s="150"/>
      <c r="AQ1347" s="150"/>
      <c r="AR1347" s="150"/>
      <c r="AS1347" s="150"/>
      <c r="AT1347" s="150"/>
      <c r="AU1347" s="150"/>
      <c r="AV1347" s="150"/>
      <c r="AW1347" s="150"/>
      <c r="AX1347" s="150"/>
      <c r="AY1347" s="150"/>
      <c r="AZ1347" s="150"/>
      <c r="BA1347" s="150"/>
      <c r="BB1347" s="150"/>
      <c r="BC1347" s="150"/>
      <c r="BD1347" s="150"/>
      <c r="BE1347" s="150"/>
      <c r="BF1347" s="150"/>
      <c r="BG1347" s="150"/>
      <c r="BH1347" s="150"/>
    </row>
    <row r="1348" spans="1:60" outlineLevel="1" x14ac:dyDescent="0.2">
      <c r="A1348" s="157"/>
      <c r="B1348" s="158"/>
      <c r="C1348" s="201" t="s">
        <v>451</v>
      </c>
      <c r="D1348" s="190"/>
      <c r="E1348" s="191"/>
      <c r="F1348" s="160"/>
      <c r="G1348" s="160"/>
      <c r="H1348" s="160"/>
      <c r="I1348" s="160"/>
      <c r="J1348" s="160"/>
      <c r="K1348" s="160"/>
      <c r="L1348" s="160"/>
      <c r="M1348" s="160"/>
      <c r="N1348" s="160"/>
      <c r="O1348" s="160"/>
      <c r="P1348" s="160"/>
      <c r="Q1348" s="160"/>
      <c r="R1348" s="160"/>
      <c r="S1348" s="160"/>
      <c r="T1348" s="160"/>
      <c r="U1348" s="160"/>
      <c r="V1348" s="160"/>
      <c r="W1348" s="160"/>
      <c r="X1348" s="150"/>
      <c r="Y1348" s="150"/>
      <c r="Z1348" s="150"/>
      <c r="AA1348" s="150"/>
      <c r="AB1348" s="150"/>
      <c r="AC1348" s="150"/>
      <c r="AD1348" s="150"/>
      <c r="AE1348" s="150"/>
      <c r="AF1348" s="150"/>
      <c r="AG1348" s="150" t="s">
        <v>264</v>
      </c>
      <c r="AH1348" s="150">
        <v>0</v>
      </c>
      <c r="AI1348" s="150"/>
      <c r="AJ1348" s="150"/>
      <c r="AK1348" s="150"/>
      <c r="AL1348" s="150"/>
      <c r="AM1348" s="150"/>
      <c r="AN1348" s="150"/>
      <c r="AO1348" s="150"/>
      <c r="AP1348" s="150"/>
      <c r="AQ1348" s="150"/>
      <c r="AR1348" s="150"/>
      <c r="AS1348" s="150"/>
      <c r="AT1348" s="150"/>
      <c r="AU1348" s="150"/>
      <c r="AV1348" s="150"/>
      <c r="AW1348" s="150"/>
      <c r="AX1348" s="150"/>
      <c r="AY1348" s="150"/>
      <c r="AZ1348" s="150"/>
      <c r="BA1348" s="150"/>
      <c r="BB1348" s="150"/>
      <c r="BC1348" s="150"/>
      <c r="BD1348" s="150"/>
      <c r="BE1348" s="150"/>
      <c r="BF1348" s="150"/>
      <c r="BG1348" s="150"/>
      <c r="BH1348" s="150"/>
    </row>
    <row r="1349" spans="1:60" outlineLevel="1" x14ac:dyDescent="0.2">
      <c r="A1349" s="157"/>
      <c r="B1349" s="158"/>
      <c r="C1349" s="201" t="s">
        <v>1852</v>
      </c>
      <c r="D1349" s="190"/>
      <c r="E1349" s="191">
        <v>83.283199999999994</v>
      </c>
      <c r="F1349" s="160"/>
      <c r="G1349" s="160"/>
      <c r="H1349" s="160"/>
      <c r="I1349" s="160"/>
      <c r="J1349" s="160"/>
      <c r="K1349" s="160"/>
      <c r="L1349" s="160"/>
      <c r="M1349" s="160"/>
      <c r="N1349" s="160"/>
      <c r="O1349" s="160"/>
      <c r="P1349" s="160"/>
      <c r="Q1349" s="160"/>
      <c r="R1349" s="160"/>
      <c r="S1349" s="160"/>
      <c r="T1349" s="160"/>
      <c r="U1349" s="160"/>
      <c r="V1349" s="160"/>
      <c r="W1349" s="160"/>
      <c r="X1349" s="150"/>
      <c r="Y1349" s="150"/>
      <c r="Z1349" s="150"/>
      <c r="AA1349" s="150"/>
      <c r="AB1349" s="150"/>
      <c r="AC1349" s="150"/>
      <c r="AD1349" s="150"/>
      <c r="AE1349" s="150"/>
      <c r="AF1349" s="150"/>
      <c r="AG1349" s="150" t="s">
        <v>264</v>
      </c>
      <c r="AH1349" s="150">
        <v>0</v>
      </c>
      <c r="AI1349" s="150"/>
      <c r="AJ1349" s="150"/>
      <c r="AK1349" s="150"/>
      <c r="AL1349" s="150"/>
      <c r="AM1349" s="150"/>
      <c r="AN1349" s="150"/>
      <c r="AO1349" s="150"/>
      <c r="AP1349" s="150"/>
      <c r="AQ1349" s="150"/>
      <c r="AR1349" s="150"/>
      <c r="AS1349" s="150"/>
      <c r="AT1349" s="150"/>
      <c r="AU1349" s="150"/>
      <c r="AV1349" s="150"/>
      <c r="AW1349" s="150"/>
      <c r="AX1349" s="150"/>
      <c r="AY1349" s="150"/>
      <c r="AZ1349" s="150"/>
      <c r="BA1349" s="150"/>
      <c r="BB1349" s="150"/>
      <c r="BC1349" s="150"/>
      <c r="BD1349" s="150"/>
      <c r="BE1349" s="150"/>
      <c r="BF1349" s="150"/>
      <c r="BG1349" s="150"/>
      <c r="BH1349" s="150"/>
    </row>
    <row r="1350" spans="1:60" outlineLevel="1" x14ac:dyDescent="0.2">
      <c r="A1350" s="157"/>
      <c r="B1350" s="158"/>
      <c r="C1350" s="201" t="s">
        <v>1853</v>
      </c>
      <c r="D1350" s="190"/>
      <c r="E1350" s="191">
        <v>122.81984</v>
      </c>
      <c r="F1350" s="160"/>
      <c r="G1350" s="160"/>
      <c r="H1350" s="160"/>
      <c r="I1350" s="160"/>
      <c r="J1350" s="160"/>
      <c r="K1350" s="160"/>
      <c r="L1350" s="160"/>
      <c r="M1350" s="160"/>
      <c r="N1350" s="160"/>
      <c r="O1350" s="160"/>
      <c r="P1350" s="160"/>
      <c r="Q1350" s="160"/>
      <c r="R1350" s="160"/>
      <c r="S1350" s="160"/>
      <c r="T1350" s="160"/>
      <c r="U1350" s="160"/>
      <c r="V1350" s="160"/>
      <c r="W1350" s="160"/>
      <c r="X1350" s="150"/>
      <c r="Y1350" s="150"/>
      <c r="Z1350" s="150"/>
      <c r="AA1350" s="150"/>
      <c r="AB1350" s="150"/>
      <c r="AC1350" s="150"/>
      <c r="AD1350" s="150"/>
      <c r="AE1350" s="150"/>
      <c r="AF1350" s="150"/>
      <c r="AG1350" s="150" t="s">
        <v>264</v>
      </c>
      <c r="AH1350" s="150">
        <v>0</v>
      </c>
      <c r="AI1350" s="150"/>
      <c r="AJ1350" s="150"/>
      <c r="AK1350" s="150"/>
      <c r="AL1350" s="150"/>
      <c r="AM1350" s="150"/>
      <c r="AN1350" s="150"/>
      <c r="AO1350" s="150"/>
      <c r="AP1350" s="150"/>
      <c r="AQ1350" s="150"/>
      <c r="AR1350" s="150"/>
      <c r="AS1350" s="150"/>
      <c r="AT1350" s="150"/>
      <c r="AU1350" s="150"/>
      <c r="AV1350" s="150"/>
      <c r="AW1350" s="150"/>
      <c r="AX1350" s="150"/>
      <c r="AY1350" s="150"/>
      <c r="AZ1350" s="150"/>
      <c r="BA1350" s="150"/>
      <c r="BB1350" s="150"/>
      <c r="BC1350" s="150"/>
      <c r="BD1350" s="150"/>
      <c r="BE1350" s="150"/>
      <c r="BF1350" s="150"/>
      <c r="BG1350" s="150"/>
      <c r="BH1350" s="150"/>
    </row>
    <row r="1351" spans="1:60" outlineLevel="1" x14ac:dyDescent="0.2">
      <c r="A1351" s="157"/>
      <c r="B1351" s="158"/>
      <c r="C1351" s="201" t="s">
        <v>1854</v>
      </c>
      <c r="D1351" s="190"/>
      <c r="E1351" s="191">
        <v>77.890559999999994</v>
      </c>
      <c r="F1351" s="160"/>
      <c r="G1351" s="160"/>
      <c r="H1351" s="160"/>
      <c r="I1351" s="160"/>
      <c r="J1351" s="160"/>
      <c r="K1351" s="160"/>
      <c r="L1351" s="160"/>
      <c r="M1351" s="160"/>
      <c r="N1351" s="160"/>
      <c r="O1351" s="160"/>
      <c r="P1351" s="160"/>
      <c r="Q1351" s="160"/>
      <c r="R1351" s="160"/>
      <c r="S1351" s="160"/>
      <c r="T1351" s="160"/>
      <c r="U1351" s="160"/>
      <c r="V1351" s="160"/>
      <c r="W1351" s="160"/>
      <c r="X1351" s="150"/>
      <c r="Y1351" s="150"/>
      <c r="Z1351" s="150"/>
      <c r="AA1351" s="150"/>
      <c r="AB1351" s="150"/>
      <c r="AC1351" s="150"/>
      <c r="AD1351" s="150"/>
      <c r="AE1351" s="150"/>
      <c r="AF1351" s="150"/>
      <c r="AG1351" s="150" t="s">
        <v>264</v>
      </c>
      <c r="AH1351" s="150">
        <v>0</v>
      </c>
      <c r="AI1351" s="150"/>
      <c r="AJ1351" s="150"/>
      <c r="AK1351" s="150"/>
      <c r="AL1351" s="150"/>
      <c r="AM1351" s="150"/>
      <c r="AN1351" s="150"/>
      <c r="AO1351" s="150"/>
      <c r="AP1351" s="150"/>
      <c r="AQ1351" s="150"/>
      <c r="AR1351" s="150"/>
      <c r="AS1351" s="150"/>
      <c r="AT1351" s="150"/>
      <c r="AU1351" s="150"/>
      <c r="AV1351" s="150"/>
      <c r="AW1351" s="150"/>
      <c r="AX1351" s="150"/>
      <c r="AY1351" s="150"/>
      <c r="AZ1351" s="150"/>
      <c r="BA1351" s="150"/>
      <c r="BB1351" s="150"/>
      <c r="BC1351" s="150"/>
      <c r="BD1351" s="150"/>
      <c r="BE1351" s="150"/>
      <c r="BF1351" s="150"/>
      <c r="BG1351" s="150"/>
      <c r="BH1351" s="150"/>
    </row>
    <row r="1352" spans="1:60" outlineLevel="1" x14ac:dyDescent="0.2">
      <c r="A1352" s="157"/>
      <c r="B1352" s="158"/>
      <c r="C1352" s="201" t="s">
        <v>1855</v>
      </c>
      <c r="D1352" s="190"/>
      <c r="E1352" s="191">
        <v>10.81344</v>
      </c>
      <c r="F1352" s="160"/>
      <c r="G1352" s="160"/>
      <c r="H1352" s="160"/>
      <c r="I1352" s="160"/>
      <c r="J1352" s="160"/>
      <c r="K1352" s="160"/>
      <c r="L1352" s="160"/>
      <c r="M1352" s="160"/>
      <c r="N1352" s="160"/>
      <c r="O1352" s="160"/>
      <c r="P1352" s="160"/>
      <c r="Q1352" s="160"/>
      <c r="R1352" s="160"/>
      <c r="S1352" s="160"/>
      <c r="T1352" s="160"/>
      <c r="U1352" s="160"/>
      <c r="V1352" s="160"/>
      <c r="W1352" s="160"/>
      <c r="X1352" s="150"/>
      <c r="Y1352" s="150"/>
      <c r="Z1352" s="150"/>
      <c r="AA1352" s="150"/>
      <c r="AB1352" s="150"/>
      <c r="AC1352" s="150"/>
      <c r="AD1352" s="150"/>
      <c r="AE1352" s="150"/>
      <c r="AF1352" s="150"/>
      <c r="AG1352" s="150" t="s">
        <v>264</v>
      </c>
      <c r="AH1352" s="150">
        <v>0</v>
      </c>
      <c r="AI1352" s="150"/>
      <c r="AJ1352" s="150"/>
      <c r="AK1352" s="150"/>
      <c r="AL1352" s="150"/>
      <c r="AM1352" s="150"/>
      <c r="AN1352" s="150"/>
      <c r="AO1352" s="150"/>
      <c r="AP1352" s="150"/>
      <c r="AQ1352" s="150"/>
      <c r="AR1352" s="150"/>
      <c r="AS1352" s="150"/>
      <c r="AT1352" s="150"/>
      <c r="AU1352" s="150"/>
      <c r="AV1352" s="150"/>
      <c r="AW1352" s="150"/>
      <c r="AX1352" s="150"/>
      <c r="AY1352" s="150"/>
      <c r="AZ1352" s="150"/>
      <c r="BA1352" s="150"/>
      <c r="BB1352" s="150"/>
      <c r="BC1352" s="150"/>
      <c r="BD1352" s="150"/>
      <c r="BE1352" s="150"/>
      <c r="BF1352" s="150"/>
      <c r="BG1352" s="150"/>
      <c r="BH1352" s="150"/>
    </row>
    <row r="1353" spans="1:60" outlineLevel="1" x14ac:dyDescent="0.2">
      <c r="A1353" s="157"/>
      <c r="B1353" s="158"/>
      <c r="C1353" s="201" t="s">
        <v>1856</v>
      </c>
      <c r="D1353" s="190"/>
      <c r="E1353" s="191">
        <v>17.031960000000002</v>
      </c>
      <c r="F1353" s="160"/>
      <c r="G1353" s="160"/>
      <c r="H1353" s="160"/>
      <c r="I1353" s="160"/>
      <c r="J1353" s="160"/>
      <c r="K1353" s="160"/>
      <c r="L1353" s="160"/>
      <c r="M1353" s="160"/>
      <c r="N1353" s="160"/>
      <c r="O1353" s="160"/>
      <c r="P1353" s="160"/>
      <c r="Q1353" s="160"/>
      <c r="R1353" s="160"/>
      <c r="S1353" s="160"/>
      <c r="T1353" s="160"/>
      <c r="U1353" s="160"/>
      <c r="V1353" s="160"/>
      <c r="W1353" s="160"/>
      <c r="X1353" s="150"/>
      <c r="Y1353" s="150"/>
      <c r="Z1353" s="150"/>
      <c r="AA1353" s="150"/>
      <c r="AB1353" s="150"/>
      <c r="AC1353" s="150"/>
      <c r="AD1353" s="150"/>
      <c r="AE1353" s="150"/>
      <c r="AF1353" s="150"/>
      <c r="AG1353" s="150" t="s">
        <v>264</v>
      </c>
      <c r="AH1353" s="150">
        <v>0</v>
      </c>
      <c r="AI1353" s="150"/>
      <c r="AJ1353" s="150"/>
      <c r="AK1353" s="150"/>
      <c r="AL1353" s="150"/>
      <c r="AM1353" s="150"/>
      <c r="AN1353" s="150"/>
      <c r="AO1353" s="150"/>
      <c r="AP1353" s="150"/>
      <c r="AQ1353" s="150"/>
      <c r="AR1353" s="150"/>
      <c r="AS1353" s="150"/>
      <c r="AT1353" s="150"/>
      <c r="AU1353" s="150"/>
      <c r="AV1353" s="150"/>
      <c r="AW1353" s="150"/>
      <c r="AX1353" s="150"/>
      <c r="AY1353" s="150"/>
      <c r="AZ1353" s="150"/>
      <c r="BA1353" s="150"/>
      <c r="BB1353" s="150"/>
      <c r="BC1353" s="150"/>
      <c r="BD1353" s="150"/>
      <c r="BE1353" s="150"/>
      <c r="BF1353" s="150"/>
      <c r="BG1353" s="150"/>
      <c r="BH1353" s="150"/>
    </row>
    <row r="1354" spans="1:60" outlineLevel="1" x14ac:dyDescent="0.2">
      <c r="A1354" s="157"/>
      <c r="B1354" s="158"/>
      <c r="C1354" s="201" t="s">
        <v>1857</v>
      </c>
      <c r="D1354" s="190"/>
      <c r="E1354" s="191">
        <v>2.5603600000000002</v>
      </c>
      <c r="F1354" s="160"/>
      <c r="G1354" s="160"/>
      <c r="H1354" s="160"/>
      <c r="I1354" s="160"/>
      <c r="J1354" s="160"/>
      <c r="K1354" s="160"/>
      <c r="L1354" s="160"/>
      <c r="M1354" s="160"/>
      <c r="N1354" s="160"/>
      <c r="O1354" s="160"/>
      <c r="P1354" s="160"/>
      <c r="Q1354" s="160"/>
      <c r="R1354" s="160"/>
      <c r="S1354" s="160"/>
      <c r="T1354" s="160"/>
      <c r="U1354" s="160"/>
      <c r="V1354" s="160"/>
      <c r="W1354" s="160"/>
      <c r="X1354" s="150"/>
      <c r="Y1354" s="150"/>
      <c r="Z1354" s="150"/>
      <c r="AA1354" s="150"/>
      <c r="AB1354" s="150"/>
      <c r="AC1354" s="150"/>
      <c r="AD1354" s="150"/>
      <c r="AE1354" s="150"/>
      <c r="AF1354" s="150"/>
      <c r="AG1354" s="150" t="s">
        <v>264</v>
      </c>
      <c r="AH1354" s="150">
        <v>0</v>
      </c>
      <c r="AI1354" s="150"/>
      <c r="AJ1354" s="150"/>
      <c r="AK1354" s="150"/>
      <c r="AL1354" s="150"/>
      <c r="AM1354" s="150"/>
      <c r="AN1354" s="150"/>
      <c r="AO1354" s="150"/>
      <c r="AP1354" s="150"/>
      <c r="AQ1354" s="150"/>
      <c r="AR1354" s="150"/>
      <c r="AS1354" s="150"/>
      <c r="AT1354" s="150"/>
      <c r="AU1354" s="150"/>
      <c r="AV1354" s="150"/>
      <c r="AW1354" s="150"/>
      <c r="AX1354" s="150"/>
      <c r="AY1354" s="150"/>
      <c r="AZ1354" s="150"/>
      <c r="BA1354" s="150"/>
      <c r="BB1354" s="150"/>
      <c r="BC1354" s="150"/>
      <c r="BD1354" s="150"/>
      <c r="BE1354" s="150"/>
      <c r="BF1354" s="150"/>
      <c r="BG1354" s="150"/>
      <c r="BH1354" s="150"/>
    </row>
    <row r="1355" spans="1:60" outlineLevel="1" x14ac:dyDescent="0.2">
      <c r="A1355" s="157"/>
      <c r="B1355" s="158"/>
      <c r="C1355" s="201" t="s">
        <v>1858</v>
      </c>
      <c r="D1355" s="190"/>
      <c r="E1355" s="191">
        <v>0.89056000000000002</v>
      </c>
      <c r="F1355" s="160"/>
      <c r="G1355" s="160"/>
      <c r="H1355" s="160"/>
      <c r="I1355" s="160"/>
      <c r="J1355" s="160"/>
      <c r="K1355" s="160"/>
      <c r="L1355" s="160"/>
      <c r="M1355" s="160"/>
      <c r="N1355" s="160"/>
      <c r="O1355" s="160"/>
      <c r="P1355" s="160"/>
      <c r="Q1355" s="160"/>
      <c r="R1355" s="160"/>
      <c r="S1355" s="160"/>
      <c r="T1355" s="160"/>
      <c r="U1355" s="160"/>
      <c r="V1355" s="160"/>
      <c r="W1355" s="160"/>
      <c r="X1355" s="150"/>
      <c r="Y1355" s="150"/>
      <c r="Z1355" s="150"/>
      <c r="AA1355" s="150"/>
      <c r="AB1355" s="150"/>
      <c r="AC1355" s="150"/>
      <c r="AD1355" s="150"/>
      <c r="AE1355" s="150"/>
      <c r="AF1355" s="150"/>
      <c r="AG1355" s="150" t="s">
        <v>264</v>
      </c>
      <c r="AH1355" s="150">
        <v>0</v>
      </c>
      <c r="AI1355" s="150"/>
      <c r="AJ1355" s="150"/>
      <c r="AK1355" s="150"/>
      <c r="AL1355" s="150"/>
      <c r="AM1355" s="150"/>
      <c r="AN1355" s="150"/>
      <c r="AO1355" s="150"/>
      <c r="AP1355" s="150"/>
      <c r="AQ1355" s="150"/>
      <c r="AR1355" s="150"/>
      <c r="AS1355" s="150"/>
      <c r="AT1355" s="150"/>
      <c r="AU1355" s="150"/>
      <c r="AV1355" s="150"/>
      <c r="AW1355" s="150"/>
      <c r="AX1355" s="150"/>
      <c r="AY1355" s="150"/>
      <c r="AZ1355" s="150"/>
      <c r="BA1355" s="150"/>
      <c r="BB1355" s="150"/>
      <c r="BC1355" s="150"/>
      <c r="BD1355" s="150"/>
      <c r="BE1355" s="150"/>
      <c r="BF1355" s="150"/>
      <c r="BG1355" s="150"/>
      <c r="BH1355" s="150"/>
    </row>
    <row r="1356" spans="1:60" outlineLevel="1" x14ac:dyDescent="0.2">
      <c r="A1356" s="157"/>
      <c r="B1356" s="158"/>
      <c r="C1356" s="201" t="s">
        <v>1859</v>
      </c>
      <c r="D1356" s="190"/>
      <c r="E1356" s="191">
        <v>12.5983</v>
      </c>
      <c r="F1356" s="160"/>
      <c r="G1356" s="160"/>
      <c r="H1356" s="160"/>
      <c r="I1356" s="160"/>
      <c r="J1356" s="160"/>
      <c r="K1356" s="160"/>
      <c r="L1356" s="160"/>
      <c r="M1356" s="160"/>
      <c r="N1356" s="160"/>
      <c r="O1356" s="160"/>
      <c r="P1356" s="160"/>
      <c r="Q1356" s="160"/>
      <c r="R1356" s="160"/>
      <c r="S1356" s="160"/>
      <c r="T1356" s="160"/>
      <c r="U1356" s="160"/>
      <c r="V1356" s="160"/>
      <c r="W1356" s="160"/>
      <c r="X1356" s="150"/>
      <c r="Y1356" s="150"/>
      <c r="Z1356" s="150"/>
      <c r="AA1356" s="150"/>
      <c r="AB1356" s="150"/>
      <c r="AC1356" s="150"/>
      <c r="AD1356" s="150"/>
      <c r="AE1356" s="150"/>
      <c r="AF1356" s="150"/>
      <c r="AG1356" s="150" t="s">
        <v>264</v>
      </c>
      <c r="AH1356" s="150">
        <v>0</v>
      </c>
      <c r="AI1356" s="150"/>
      <c r="AJ1356" s="150"/>
      <c r="AK1356" s="150"/>
      <c r="AL1356" s="150"/>
      <c r="AM1356" s="150"/>
      <c r="AN1356" s="150"/>
      <c r="AO1356" s="150"/>
      <c r="AP1356" s="150"/>
      <c r="AQ1356" s="150"/>
      <c r="AR1356" s="150"/>
      <c r="AS1356" s="150"/>
      <c r="AT1356" s="150"/>
      <c r="AU1356" s="150"/>
      <c r="AV1356" s="150"/>
      <c r="AW1356" s="150"/>
      <c r="AX1356" s="150"/>
      <c r="AY1356" s="150"/>
      <c r="AZ1356" s="150"/>
      <c r="BA1356" s="150"/>
      <c r="BB1356" s="150"/>
      <c r="BC1356" s="150"/>
      <c r="BD1356" s="150"/>
      <c r="BE1356" s="150"/>
      <c r="BF1356" s="150"/>
      <c r="BG1356" s="150"/>
      <c r="BH1356" s="150"/>
    </row>
    <row r="1357" spans="1:60" outlineLevel="1" x14ac:dyDescent="0.2">
      <c r="A1357" s="157"/>
      <c r="B1357" s="158"/>
      <c r="C1357" s="201" t="s">
        <v>1860</v>
      </c>
      <c r="D1357" s="190"/>
      <c r="E1357" s="191">
        <v>5.2175200000000004</v>
      </c>
      <c r="F1357" s="160"/>
      <c r="G1357" s="160"/>
      <c r="H1357" s="160"/>
      <c r="I1357" s="160"/>
      <c r="J1357" s="160"/>
      <c r="K1357" s="160"/>
      <c r="L1357" s="160"/>
      <c r="M1357" s="160"/>
      <c r="N1357" s="160"/>
      <c r="O1357" s="160"/>
      <c r="P1357" s="160"/>
      <c r="Q1357" s="160"/>
      <c r="R1357" s="160"/>
      <c r="S1357" s="160"/>
      <c r="T1357" s="160"/>
      <c r="U1357" s="160"/>
      <c r="V1357" s="160"/>
      <c r="W1357" s="160"/>
      <c r="X1357" s="150"/>
      <c r="Y1357" s="150"/>
      <c r="Z1357" s="150"/>
      <c r="AA1357" s="150"/>
      <c r="AB1357" s="150"/>
      <c r="AC1357" s="150"/>
      <c r="AD1357" s="150"/>
      <c r="AE1357" s="150"/>
      <c r="AF1357" s="150"/>
      <c r="AG1357" s="150" t="s">
        <v>264</v>
      </c>
      <c r="AH1357" s="150">
        <v>0</v>
      </c>
      <c r="AI1357" s="150"/>
      <c r="AJ1357" s="150"/>
      <c r="AK1357" s="150"/>
      <c r="AL1357" s="150"/>
      <c r="AM1357" s="150"/>
      <c r="AN1357" s="150"/>
      <c r="AO1357" s="150"/>
      <c r="AP1357" s="150"/>
      <c r="AQ1357" s="150"/>
      <c r="AR1357" s="150"/>
      <c r="AS1357" s="150"/>
      <c r="AT1357" s="150"/>
      <c r="AU1357" s="150"/>
      <c r="AV1357" s="150"/>
      <c r="AW1357" s="150"/>
      <c r="AX1357" s="150"/>
      <c r="AY1357" s="150"/>
      <c r="AZ1357" s="150"/>
      <c r="BA1357" s="150"/>
      <c r="BB1357" s="150"/>
      <c r="BC1357" s="150"/>
      <c r="BD1357" s="150"/>
      <c r="BE1357" s="150"/>
      <c r="BF1357" s="150"/>
      <c r="BG1357" s="150"/>
      <c r="BH1357" s="150"/>
    </row>
    <row r="1358" spans="1:60" outlineLevel="1" x14ac:dyDescent="0.2">
      <c r="A1358" s="157"/>
      <c r="B1358" s="158"/>
      <c r="C1358" s="201" t="s">
        <v>1861</v>
      </c>
      <c r="D1358" s="190"/>
      <c r="E1358" s="191">
        <v>6.2191799999999997</v>
      </c>
      <c r="F1358" s="160"/>
      <c r="G1358" s="160"/>
      <c r="H1358" s="160"/>
      <c r="I1358" s="160"/>
      <c r="J1358" s="160"/>
      <c r="K1358" s="160"/>
      <c r="L1358" s="160"/>
      <c r="M1358" s="160"/>
      <c r="N1358" s="160"/>
      <c r="O1358" s="160"/>
      <c r="P1358" s="160"/>
      <c r="Q1358" s="160"/>
      <c r="R1358" s="160"/>
      <c r="S1358" s="160"/>
      <c r="T1358" s="160"/>
      <c r="U1358" s="160"/>
      <c r="V1358" s="160"/>
      <c r="W1358" s="160"/>
      <c r="X1358" s="150"/>
      <c r="Y1358" s="150"/>
      <c r="Z1358" s="150"/>
      <c r="AA1358" s="150"/>
      <c r="AB1358" s="150"/>
      <c r="AC1358" s="150"/>
      <c r="AD1358" s="150"/>
      <c r="AE1358" s="150"/>
      <c r="AF1358" s="150"/>
      <c r="AG1358" s="150" t="s">
        <v>264</v>
      </c>
      <c r="AH1358" s="150">
        <v>0</v>
      </c>
      <c r="AI1358" s="150"/>
      <c r="AJ1358" s="150"/>
      <c r="AK1358" s="150"/>
      <c r="AL1358" s="150"/>
      <c r="AM1358" s="150"/>
      <c r="AN1358" s="150"/>
      <c r="AO1358" s="150"/>
      <c r="AP1358" s="150"/>
      <c r="AQ1358" s="150"/>
      <c r="AR1358" s="150"/>
      <c r="AS1358" s="150"/>
      <c r="AT1358" s="150"/>
      <c r="AU1358" s="150"/>
      <c r="AV1358" s="150"/>
      <c r="AW1358" s="150"/>
      <c r="AX1358" s="150"/>
      <c r="AY1358" s="150"/>
      <c r="AZ1358" s="150"/>
      <c r="BA1358" s="150"/>
      <c r="BB1358" s="150"/>
      <c r="BC1358" s="150"/>
      <c r="BD1358" s="150"/>
      <c r="BE1358" s="150"/>
      <c r="BF1358" s="150"/>
      <c r="BG1358" s="150"/>
      <c r="BH1358" s="150"/>
    </row>
    <row r="1359" spans="1:60" outlineLevel="1" x14ac:dyDescent="0.2">
      <c r="A1359" s="157"/>
      <c r="B1359" s="158"/>
      <c r="C1359" s="201" t="s">
        <v>1862</v>
      </c>
      <c r="D1359" s="190"/>
      <c r="E1359" s="191">
        <v>3.8376800000000002</v>
      </c>
      <c r="F1359" s="160"/>
      <c r="G1359" s="160"/>
      <c r="H1359" s="160"/>
      <c r="I1359" s="160"/>
      <c r="J1359" s="160"/>
      <c r="K1359" s="160"/>
      <c r="L1359" s="160"/>
      <c r="M1359" s="160"/>
      <c r="N1359" s="160"/>
      <c r="O1359" s="160"/>
      <c r="P1359" s="160"/>
      <c r="Q1359" s="160"/>
      <c r="R1359" s="160"/>
      <c r="S1359" s="160"/>
      <c r="T1359" s="160"/>
      <c r="U1359" s="160"/>
      <c r="V1359" s="160"/>
      <c r="W1359" s="160"/>
      <c r="X1359" s="150"/>
      <c r="Y1359" s="150"/>
      <c r="Z1359" s="150"/>
      <c r="AA1359" s="150"/>
      <c r="AB1359" s="150"/>
      <c r="AC1359" s="150"/>
      <c r="AD1359" s="150"/>
      <c r="AE1359" s="150"/>
      <c r="AF1359" s="150"/>
      <c r="AG1359" s="150" t="s">
        <v>264</v>
      </c>
      <c r="AH1359" s="150">
        <v>0</v>
      </c>
      <c r="AI1359" s="150"/>
      <c r="AJ1359" s="150"/>
      <c r="AK1359" s="150"/>
      <c r="AL1359" s="150"/>
      <c r="AM1359" s="150"/>
      <c r="AN1359" s="150"/>
      <c r="AO1359" s="150"/>
      <c r="AP1359" s="150"/>
      <c r="AQ1359" s="150"/>
      <c r="AR1359" s="150"/>
      <c r="AS1359" s="150"/>
      <c r="AT1359" s="150"/>
      <c r="AU1359" s="150"/>
      <c r="AV1359" s="150"/>
      <c r="AW1359" s="150"/>
      <c r="AX1359" s="150"/>
      <c r="AY1359" s="150"/>
      <c r="AZ1359" s="150"/>
      <c r="BA1359" s="150"/>
      <c r="BB1359" s="150"/>
      <c r="BC1359" s="150"/>
      <c r="BD1359" s="150"/>
      <c r="BE1359" s="150"/>
      <c r="BF1359" s="150"/>
      <c r="BG1359" s="150"/>
      <c r="BH1359" s="150"/>
    </row>
    <row r="1360" spans="1:60" outlineLevel="1" x14ac:dyDescent="0.2">
      <c r="A1360" s="157"/>
      <c r="B1360" s="158"/>
      <c r="C1360" s="201" t="s">
        <v>1863</v>
      </c>
      <c r="D1360" s="190"/>
      <c r="E1360" s="191">
        <v>6.3047599999999999</v>
      </c>
      <c r="F1360" s="160"/>
      <c r="G1360" s="160"/>
      <c r="H1360" s="160"/>
      <c r="I1360" s="160"/>
      <c r="J1360" s="160"/>
      <c r="K1360" s="160"/>
      <c r="L1360" s="160"/>
      <c r="M1360" s="160"/>
      <c r="N1360" s="160"/>
      <c r="O1360" s="160"/>
      <c r="P1360" s="160"/>
      <c r="Q1360" s="160"/>
      <c r="R1360" s="160"/>
      <c r="S1360" s="160"/>
      <c r="T1360" s="160"/>
      <c r="U1360" s="160"/>
      <c r="V1360" s="160"/>
      <c r="W1360" s="160"/>
      <c r="X1360" s="150"/>
      <c r="Y1360" s="150"/>
      <c r="Z1360" s="150"/>
      <c r="AA1360" s="150"/>
      <c r="AB1360" s="150"/>
      <c r="AC1360" s="150"/>
      <c r="AD1360" s="150"/>
      <c r="AE1360" s="150"/>
      <c r="AF1360" s="150"/>
      <c r="AG1360" s="150" t="s">
        <v>264</v>
      </c>
      <c r="AH1360" s="150">
        <v>0</v>
      </c>
      <c r="AI1360" s="150"/>
      <c r="AJ1360" s="150"/>
      <c r="AK1360" s="150"/>
      <c r="AL1360" s="150"/>
      <c r="AM1360" s="150"/>
      <c r="AN1360" s="150"/>
      <c r="AO1360" s="150"/>
      <c r="AP1360" s="150"/>
      <c r="AQ1360" s="150"/>
      <c r="AR1360" s="150"/>
      <c r="AS1360" s="150"/>
      <c r="AT1360" s="150"/>
      <c r="AU1360" s="150"/>
      <c r="AV1360" s="150"/>
      <c r="AW1360" s="150"/>
      <c r="AX1360" s="150"/>
      <c r="AY1360" s="150"/>
      <c r="AZ1360" s="150"/>
      <c r="BA1360" s="150"/>
      <c r="BB1360" s="150"/>
      <c r="BC1360" s="150"/>
      <c r="BD1360" s="150"/>
      <c r="BE1360" s="150"/>
      <c r="BF1360" s="150"/>
      <c r="BG1360" s="150"/>
      <c r="BH1360" s="150"/>
    </row>
    <row r="1361" spans="1:60" outlineLevel="1" x14ac:dyDescent="0.2">
      <c r="A1361" s="157"/>
      <c r="B1361" s="158"/>
      <c r="C1361" s="205" t="s">
        <v>404</v>
      </c>
      <c r="D1361" s="196"/>
      <c r="E1361" s="197">
        <v>349.46735999999999</v>
      </c>
      <c r="F1361" s="160"/>
      <c r="G1361" s="160"/>
      <c r="H1361" s="160"/>
      <c r="I1361" s="160"/>
      <c r="J1361" s="160"/>
      <c r="K1361" s="160"/>
      <c r="L1361" s="160"/>
      <c r="M1361" s="160"/>
      <c r="N1361" s="160"/>
      <c r="O1361" s="160"/>
      <c r="P1361" s="160"/>
      <c r="Q1361" s="160"/>
      <c r="R1361" s="160"/>
      <c r="S1361" s="160"/>
      <c r="T1361" s="160"/>
      <c r="U1361" s="160"/>
      <c r="V1361" s="160"/>
      <c r="W1361" s="160"/>
      <c r="X1361" s="150"/>
      <c r="Y1361" s="150"/>
      <c r="Z1361" s="150"/>
      <c r="AA1361" s="150"/>
      <c r="AB1361" s="150"/>
      <c r="AC1361" s="150"/>
      <c r="AD1361" s="150"/>
      <c r="AE1361" s="150"/>
      <c r="AF1361" s="150"/>
      <c r="AG1361" s="150" t="s">
        <v>264</v>
      </c>
      <c r="AH1361" s="150">
        <v>1</v>
      </c>
      <c r="AI1361" s="150"/>
      <c r="AJ1361" s="150"/>
      <c r="AK1361" s="150"/>
      <c r="AL1361" s="150"/>
      <c r="AM1361" s="150"/>
      <c r="AN1361" s="150"/>
      <c r="AO1361" s="150"/>
      <c r="AP1361" s="150"/>
      <c r="AQ1361" s="150"/>
      <c r="AR1361" s="150"/>
      <c r="AS1361" s="150"/>
      <c r="AT1361" s="150"/>
      <c r="AU1361" s="150"/>
      <c r="AV1361" s="150"/>
      <c r="AW1361" s="150"/>
      <c r="AX1361" s="150"/>
      <c r="AY1361" s="150"/>
      <c r="AZ1361" s="150"/>
      <c r="BA1361" s="150"/>
      <c r="BB1361" s="150"/>
      <c r="BC1361" s="150"/>
      <c r="BD1361" s="150"/>
      <c r="BE1361" s="150"/>
      <c r="BF1361" s="150"/>
      <c r="BG1361" s="150"/>
      <c r="BH1361" s="150"/>
    </row>
    <row r="1362" spans="1:60" outlineLevel="1" x14ac:dyDescent="0.2">
      <c r="A1362" s="157"/>
      <c r="B1362" s="158"/>
      <c r="C1362" s="201" t="s">
        <v>1569</v>
      </c>
      <c r="D1362" s="190"/>
      <c r="E1362" s="191"/>
      <c r="F1362" s="160"/>
      <c r="G1362" s="160"/>
      <c r="H1362" s="160"/>
      <c r="I1362" s="160"/>
      <c r="J1362" s="160"/>
      <c r="K1362" s="160"/>
      <c r="L1362" s="160"/>
      <c r="M1362" s="160"/>
      <c r="N1362" s="160"/>
      <c r="O1362" s="160"/>
      <c r="P1362" s="160"/>
      <c r="Q1362" s="160"/>
      <c r="R1362" s="160"/>
      <c r="S1362" s="160"/>
      <c r="T1362" s="160"/>
      <c r="U1362" s="160"/>
      <c r="V1362" s="160"/>
      <c r="W1362" s="160"/>
      <c r="X1362" s="150"/>
      <c r="Y1362" s="150"/>
      <c r="Z1362" s="150"/>
      <c r="AA1362" s="150"/>
      <c r="AB1362" s="150"/>
      <c r="AC1362" s="150"/>
      <c r="AD1362" s="150"/>
      <c r="AE1362" s="150"/>
      <c r="AF1362" s="150"/>
      <c r="AG1362" s="150" t="s">
        <v>264</v>
      </c>
      <c r="AH1362" s="150">
        <v>0</v>
      </c>
      <c r="AI1362" s="150"/>
      <c r="AJ1362" s="150"/>
      <c r="AK1362" s="150"/>
      <c r="AL1362" s="150"/>
      <c r="AM1362" s="150"/>
      <c r="AN1362" s="150"/>
      <c r="AO1362" s="150"/>
      <c r="AP1362" s="150"/>
      <c r="AQ1362" s="150"/>
      <c r="AR1362" s="150"/>
      <c r="AS1362" s="150"/>
      <c r="AT1362" s="150"/>
      <c r="AU1362" s="150"/>
      <c r="AV1362" s="150"/>
      <c r="AW1362" s="150"/>
      <c r="AX1362" s="150"/>
      <c r="AY1362" s="150"/>
      <c r="AZ1362" s="150"/>
      <c r="BA1362" s="150"/>
      <c r="BB1362" s="150"/>
      <c r="BC1362" s="150"/>
      <c r="BD1362" s="150"/>
      <c r="BE1362" s="150"/>
      <c r="BF1362" s="150"/>
      <c r="BG1362" s="150"/>
      <c r="BH1362" s="150"/>
    </row>
    <row r="1363" spans="1:60" outlineLevel="1" x14ac:dyDescent="0.2">
      <c r="A1363" s="157"/>
      <c r="B1363" s="158"/>
      <c r="C1363" s="201" t="s">
        <v>1864</v>
      </c>
      <c r="D1363" s="190"/>
      <c r="E1363" s="191">
        <v>12.15324</v>
      </c>
      <c r="F1363" s="160"/>
      <c r="G1363" s="160"/>
      <c r="H1363" s="160"/>
      <c r="I1363" s="160"/>
      <c r="J1363" s="160"/>
      <c r="K1363" s="160"/>
      <c r="L1363" s="160"/>
      <c r="M1363" s="160"/>
      <c r="N1363" s="160"/>
      <c r="O1363" s="160"/>
      <c r="P1363" s="160"/>
      <c r="Q1363" s="160"/>
      <c r="R1363" s="160"/>
      <c r="S1363" s="160"/>
      <c r="T1363" s="160"/>
      <c r="U1363" s="160"/>
      <c r="V1363" s="160"/>
      <c r="W1363" s="160"/>
      <c r="X1363" s="150"/>
      <c r="Y1363" s="150"/>
      <c r="Z1363" s="150"/>
      <c r="AA1363" s="150"/>
      <c r="AB1363" s="150"/>
      <c r="AC1363" s="150"/>
      <c r="AD1363" s="150"/>
      <c r="AE1363" s="150"/>
      <c r="AF1363" s="150"/>
      <c r="AG1363" s="150" t="s">
        <v>264</v>
      </c>
      <c r="AH1363" s="150">
        <v>0</v>
      </c>
      <c r="AI1363" s="150"/>
      <c r="AJ1363" s="150"/>
      <c r="AK1363" s="150"/>
      <c r="AL1363" s="150"/>
      <c r="AM1363" s="150"/>
      <c r="AN1363" s="150"/>
      <c r="AO1363" s="150"/>
      <c r="AP1363" s="150"/>
      <c r="AQ1363" s="150"/>
      <c r="AR1363" s="150"/>
      <c r="AS1363" s="150"/>
      <c r="AT1363" s="150"/>
      <c r="AU1363" s="150"/>
      <c r="AV1363" s="150"/>
      <c r="AW1363" s="150"/>
      <c r="AX1363" s="150"/>
      <c r="AY1363" s="150"/>
      <c r="AZ1363" s="150"/>
      <c r="BA1363" s="150"/>
      <c r="BB1363" s="150"/>
      <c r="BC1363" s="150"/>
      <c r="BD1363" s="150"/>
      <c r="BE1363" s="150"/>
      <c r="BF1363" s="150"/>
      <c r="BG1363" s="150"/>
      <c r="BH1363" s="150"/>
    </row>
    <row r="1364" spans="1:60" outlineLevel="1" x14ac:dyDescent="0.2">
      <c r="A1364" s="157"/>
      <c r="B1364" s="158"/>
      <c r="C1364" s="201" t="s">
        <v>1865</v>
      </c>
      <c r="D1364" s="190"/>
      <c r="E1364" s="191">
        <v>1.728</v>
      </c>
      <c r="F1364" s="160"/>
      <c r="G1364" s="160"/>
      <c r="H1364" s="160"/>
      <c r="I1364" s="160"/>
      <c r="J1364" s="160"/>
      <c r="K1364" s="160"/>
      <c r="L1364" s="160"/>
      <c r="M1364" s="160"/>
      <c r="N1364" s="160"/>
      <c r="O1364" s="160"/>
      <c r="P1364" s="160"/>
      <c r="Q1364" s="160"/>
      <c r="R1364" s="160"/>
      <c r="S1364" s="160"/>
      <c r="T1364" s="160"/>
      <c r="U1364" s="160"/>
      <c r="V1364" s="160"/>
      <c r="W1364" s="160"/>
      <c r="X1364" s="150"/>
      <c r="Y1364" s="150"/>
      <c r="Z1364" s="150"/>
      <c r="AA1364" s="150"/>
      <c r="AB1364" s="150"/>
      <c r="AC1364" s="150"/>
      <c r="AD1364" s="150"/>
      <c r="AE1364" s="150"/>
      <c r="AF1364" s="150"/>
      <c r="AG1364" s="150" t="s">
        <v>264</v>
      </c>
      <c r="AH1364" s="150">
        <v>0</v>
      </c>
      <c r="AI1364" s="150"/>
      <c r="AJ1364" s="150"/>
      <c r="AK1364" s="150"/>
      <c r="AL1364" s="150"/>
      <c r="AM1364" s="150"/>
      <c r="AN1364" s="150"/>
      <c r="AO1364" s="150"/>
      <c r="AP1364" s="150"/>
      <c r="AQ1364" s="150"/>
      <c r="AR1364" s="150"/>
      <c r="AS1364" s="150"/>
      <c r="AT1364" s="150"/>
      <c r="AU1364" s="150"/>
      <c r="AV1364" s="150"/>
      <c r="AW1364" s="150"/>
      <c r="AX1364" s="150"/>
      <c r="AY1364" s="150"/>
      <c r="AZ1364" s="150"/>
      <c r="BA1364" s="150"/>
      <c r="BB1364" s="150"/>
      <c r="BC1364" s="150"/>
      <c r="BD1364" s="150"/>
      <c r="BE1364" s="150"/>
      <c r="BF1364" s="150"/>
      <c r="BG1364" s="150"/>
      <c r="BH1364" s="150"/>
    </row>
    <row r="1365" spans="1:60" outlineLevel="1" x14ac:dyDescent="0.2">
      <c r="A1365" s="157"/>
      <c r="B1365" s="158"/>
      <c r="C1365" s="205" t="s">
        <v>404</v>
      </c>
      <c r="D1365" s="196"/>
      <c r="E1365" s="197">
        <v>13.88124</v>
      </c>
      <c r="F1365" s="160"/>
      <c r="G1365" s="160"/>
      <c r="H1365" s="160"/>
      <c r="I1365" s="160"/>
      <c r="J1365" s="160"/>
      <c r="K1365" s="160"/>
      <c r="L1365" s="160"/>
      <c r="M1365" s="160"/>
      <c r="N1365" s="160"/>
      <c r="O1365" s="160"/>
      <c r="P1365" s="160"/>
      <c r="Q1365" s="160"/>
      <c r="R1365" s="160"/>
      <c r="S1365" s="160"/>
      <c r="T1365" s="160"/>
      <c r="U1365" s="160"/>
      <c r="V1365" s="160"/>
      <c r="W1365" s="160"/>
      <c r="X1365" s="150"/>
      <c r="Y1365" s="150"/>
      <c r="Z1365" s="150"/>
      <c r="AA1365" s="150"/>
      <c r="AB1365" s="150"/>
      <c r="AC1365" s="150"/>
      <c r="AD1365" s="150"/>
      <c r="AE1365" s="150"/>
      <c r="AF1365" s="150"/>
      <c r="AG1365" s="150" t="s">
        <v>264</v>
      </c>
      <c r="AH1365" s="150">
        <v>1</v>
      </c>
      <c r="AI1365" s="150"/>
      <c r="AJ1365" s="150"/>
      <c r="AK1365" s="150"/>
      <c r="AL1365" s="150"/>
      <c r="AM1365" s="150"/>
      <c r="AN1365" s="150"/>
      <c r="AO1365" s="150"/>
      <c r="AP1365" s="150"/>
      <c r="AQ1365" s="150"/>
      <c r="AR1365" s="150"/>
      <c r="AS1365" s="150"/>
      <c r="AT1365" s="150"/>
      <c r="AU1365" s="150"/>
      <c r="AV1365" s="150"/>
      <c r="AW1365" s="150"/>
      <c r="AX1365" s="150"/>
      <c r="AY1365" s="150"/>
      <c r="AZ1365" s="150"/>
      <c r="BA1365" s="150"/>
      <c r="BB1365" s="150"/>
      <c r="BC1365" s="150"/>
      <c r="BD1365" s="150"/>
      <c r="BE1365" s="150"/>
      <c r="BF1365" s="150"/>
      <c r="BG1365" s="150"/>
      <c r="BH1365" s="150"/>
    </row>
    <row r="1366" spans="1:60" outlineLevel="1" x14ac:dyDescent="0.2">
      <c r="A1366" s="157"/>
      <c r="B1366" s="158"/>
      <c r="C1366" s="201" t="s">
        <v>1866</v>
      </c>
      <c r="D1366" s="190"/>
      <c r="E1366" s="191">
        <v>9.0551999999999992</v>
      </c>
      <c r="F1366" s="160"/>
      <c r="G1366" s="160"/>
      <c r="H1366" s="160"/>
      <c r="I1366" s="160"/>
      <c r="J1366" s="160"/>
      <c r="K1366" s="160"/>
      <c r="L1366" s="160"/>
      <c r="M1366" s="160"/>
      <c r="N1366" s="160"/>
      <c r="O1366" s="160"/>
      <c r="P1366" s="160"/>
      <c r="Q1366" s="160"/>
      <c r="R1366" s="160"/>
      <c r="S1366" s="160"/>
      <c r="T1366" s="160"/>
      <c r="U1366" s="160"/>
      <c r="V1366" s="160"/>
      <c r="W1366" s="160"/>
      <c r="X1366" s="150"/>
      <c r="Y1366" s="150"/>
      <c r="Z1366" s="150"/>
      <c r="AA1366" s="150"/>
      <c r="AB1366" s="150"/>
      <c r="AC1366" s="150"/>
      <c r="AD1366" s="150"/>
      <c r="AE1366" s="150"/>
      <c r="AF1366" s="150"/>
      <c r="AG1366" s="150" t="s">
        <v>264</v>
      </c>
      <c r="AH1366" s="150">
        <v>0</v>
      </c>
      <c r="AI1366" s="150"/>
      <c r="AJ1366" s="150"/>
      <c r="AK1366" s="150"/>
      <c r="AL1366" s="150"/>
      <c r="AM1366" s="150"/>
      <c r="AN1366" s="150"/>
      <c r="AO1366" s="150"/>
      <c r="AP1366" s="150"/>
      <c r="AQ1366" s="150"/>
      <c r="AR1366" s="150"/>
      <c r="AS1366" s="150"/>
      <c r="AT1366" s="150"/>
      <c r="AU1366" s="150"/>
      <c r="AV1366" s="150"/>
      <c r="AW1366" s="150"/>
      <c r="AX1366" s="150"/>
      <c r="AY1366" s="150"/>
      <c r="AZ1366" s="150"/>
      <c r="BA1366" s="150"/>
      <c r="BB1366" s="150"/>
      <c r="BC1366" s="150"/>
      <c r="BD1366" s="150"/>
      <c r="BE1366" s="150"/>
      <c r="BF1366" s="150"/>
      <c r="BG1366" s="150"/>
      <c r="BH1366" s="150"/>
    </row>
    <row r="1367" spans="1:60" outlineLevel="1" x14ac:dyDescent="0.2">
      <c r="A1367" s="157"/>
      <c r="B1367" s="158"/>
      <c r="C1367" s="201" t="s">
        <v>1867</v>
      </c>
      <c r="D1367" s="190"/>
      <c r="E1367" s="191">
        <v>0.86399999999999999</v>
      </c>
      <c r="F1367" s="160"/>
      <c r="G1367" s="160"/>
      <c r="H1367" s="160"/>
      <c r="I1367" s="160"/>
      <c r="J1367" s="160"/>
      <c r="K1367" s="160"/>
      <c r="L1367" s="160"/>
      <c r="M1367" s="160"/>
      <c r="N1367" s="160"/>
      <c r="O1367" s="160"/>
      <c r="P1367" s="160"/>
      <c r="Q1367" s="160"/>
      <c r="R1367" s="160"/>
      <c r="S1367" s="160"/>
      <c r="T1367" s="160"/>
      <c r="U1367" s="160"/>
      <c r="V1367" s="160"/>
      <c r="W1367" s="160"/>
      <c r="X1367" s="150"/>
      <c r="Y1367" s="150"/>
      <c r="Z1367" s="150"/>
      <c r="AA1367" s="150"/>
      <c r="AB1367" s="150"/>
      <c r="AC1367" s="150"/>
      <c r="AD1367" s="150"/>
      <c r="AE1367" s="150"/>
      <c r="AF1367" s="150"/>
      <c r="AG1367" s="150" t="s">
        <v>264</v>
      </c>
      <c r="AH1367" s="150">
        <v>0</v>
      </c>
      <c r="AI1367" s="150"/>
      <c r="AJ1367" s="150"/>
      <c r="AK1367" s="150"/>
      <c r="AL1367" s="150"/>
      <c r="AM1367" s="150"/>
      <c r="AN1367" s="150"/>
      <c r="AO1367" s="150"/>
      <c r="AP1367" s="150"/>
      <c r="AQ1367" s="150"/>
      <c r="AR1367" s="150"/>
      <c r="AS1367" s="150"/>
      <c r="AT1367" s="150"/>
      <c r="AU1367" s="150"/>
      <c r="AV1367" s="150"/>
      <c r="AW1367" s="150"/>
      <c r="AX1367" s="150"/>
      <c r="AY1367" s="150"/>
      <c r="AZ1367" s="150"/>
      <c r="BA1367" s="150"/>
      <c r="BB1367" s="150"/>
      <c r="BC1367" s="150"/>
      <c r="BD1367" s="150"/>
      <c r="BE1367" s="150"/>
      <c r="BF1367" s="150"/>
      <c r="BG1367" s="150"/>
      <c r="BH1367" s="150"/>
    </row>
    <row r="1368" spans="1:60" outlineLevel="1" x14ac:dyDescent="0.2">
      <c r="A1368" s="157"/>
      <c r="B1368" s="158"/>
      <c r="C1368" s="205" t="s">
        <v>404</v>
      </c>
      <c r="D1368" s="196"/>
      <c r="E1368" s="197">
        <v>9.9192</v>
      </c>
      <c r="F1368" s="160"/>
      <c r="G1368" s="160"/>
      <c r="H1368" s="160"/>
      <c r="I1368" s="160"/>
      <c r="J1368" s="160"/>
      <c r="K1368" s="160"/>
      <c r="L1368" s="160"/>
      <c r="M1368" s="160"/>
      <c r="N1368" s="160"/>
      <c r="O1368" s="160"/>
      <c r="P1368" s="160"/>
      <c r="Q1368" s="160"/>
      <c r="R1368" s="160"/>
      <c r="S1368" s="160"/>
      <c r="T1368" s="160"/>
      <c r="U1368" s="160"/>
      <c r="V1368" s="160"/>
      <c r="W1368" s="160"/>
      <c r="X1368" s="150"/>
      <c r="Y1368" s="150"/>
      <c r="Z1368" s="150"/>
      <c r="AA1368" s="150"/>
      <c r="AB1368" s="150"/>
      <c r="AC1368" s="150"/>
      <c r="AD1368" s="150"/>
      <c r="AE1368" s="150"/>
      <c r="AF1368" s="150"/>
      <c r="AG1368" s="150" t="s">
        <v>264</v>
      </c>
      <c r="AH1368" s="150">
        <v>1</v>
      </c>
      <c r="AI1368" s="150"/>
      <c r="AJ1368" s="150"/>
      <c r="AK1368" s="150"/>
      <c r="AL1368" s="150"/>
      <c r="AM1368" s="150"/>
      <c r="AN1368" s="150"/>
      <c r="AO1368" s="150"/>
      <c r="AP1368" s="150"/>
      <c r="AQ1368" s="150"/>
      <c r="AR1368" s="150"/>
      <c r="AS1368" s="150"/>
      <c r="AT1368" s="150"/>
      <c r="AU1368" s="150"/>
      <c r="AV1368" s="150"/>
      <c r="AW1368" s="150"/>
      <c r="AX1368" s="150"/>
      <c r="AY1368" s="150"/>
      <c r="AZ1368" s="150"/>
      <c r="BA1368" s="150"/>
      <c r="BB1368" s="150"/>
      <c r="BC1368" s="150"/>
      <c r="BD1368" s="150"/>
      <c r="BE1368" s="150"/>
      <c r="BF1368" s="150"/>
      <c r="BG1368" s="150"/>
      <c r="BH1368" s="150"/>
    </row>
    <row r="1369" spans="1:60" outlineLevel="1" x14ac:dyDescent="0.2">
      <c r="A1369" s="157"/>
      <c r="B1369" s="158"/>
      <c r="C1369" s="201" t="s">
        <v>1868</v>
      </c>
      <c r="D1369" s="190"/>
      <c r="E1369" s="191">
        <v>1.4157</v>
      </c>
      <c r="F1369" s="160"/>
      <c r="G1369" s="160"/>
      <c r="H1369" s="160"/>
      <c r="I1369" s="160"/>
      <c r="J1369" s="160"/>
      <c r="K1369" s="160"/>
      <c r="L1369" s="160"/>
      <c r="M1369" s="160"/>
      <c r="N1369" s="160"/>
      <c r="O1369" s="160"/>
      <c r="P1369" s="160"/>
      <c r="Q1369" s="160"/>
      <c r="R1369" s="160"/>
      <c r="S1369" s="160"/>
      <c r="T1369" s="160"/>
      <c r="U1369" s="160"/>
      <c r="V1369" s="160"/>
      <c r="W1369" s="160"/>
      <c r="X1369" s="150"/>
      <c r="Y1369" s="150"/>
      <c r="Z1369" s="150"/>
      <c r="AA1369" s="150"/>
      <c r="AB1369" s="150"/>
      <c r="AC1369" s="150"/>
      <c r="AD1369" s="150"/>
      <c r="AE1369" s="150"/>
      <c r="AF1369" s="150"/>
      <c r="AG1369" s="150" t="s">
        <v>264</v>
      </c>
      <c r="AH1369" s="150">
        <v>0</v>
      </c>
      <c r="AI1369" s="150"/>
      <c r="AJ1369" s="150"/>
      <c r="AK1369" s="150"/>
      <c r="AL1369" s="150"/>
      <c r="AM1369" s="150"/>
      <c r="AN1369" s="150"/>
      <c r="AO1369" s="150"/>
      <c r="AP1369" s="150"/>
      <c r="AQ1369" s="150"/>
      <c r="AR1369" s="150"/>
      <c r="AS1369" s="150"/>
      <c r="AT1369" s="150"/>
      <c r="AU1369" s="150"/>
      <c r="AV1369" s="150"/>
      <c r="AW1369" s="150"/>
      <c r="AX1369" s="150"/>
      <c r="AY1369" s="150"/>
      <c r="AZ1369" s="150"/>
      <c r="BA1369" s="150"/>
      <c r="BB1369" s="150"/>
      <c r="BC1369" s="150"/>
      <c r="BD1369" s="150"/>
      <c r="BE1369" s="150"/>
      <c r="BF1369" s="150"/>
      <c r="BG1369" s="150"/>
      <c r="BH1369" s="150"/>
    </row>
    <row r="1370" spans="1:60" outlineLevel="1" x14ac:dyDescent="0.2">
      <c r="A1370" s="157"/>
      <c r="B1370" s="158"/>
      <c r="C1370" s="201" t="s">
        <v>1869</v>
      </c>
      <c r="D1370" s="190"/>
      <c r="E1370" s="191">
        <v>0.216</v>
      </c>
      <c r="F1370" s="160"/>
      <c r="G1370" s="160"/>
      <c r="H1370" s="160"/>
      <c r="I1370" s="160"/>
      <c r="J1370" s="160"/>
      <c r="K1370" s="160"/>
      <c r="L1370" s="160"/>
      <c r="M1370" s="160"/>
      <c r="N1370" s="160"/>
      <c r="O1370" s="160"/>
      <c r="P1370" s="160"/>
      <c r="Q1370" s="160"/>
      <c r="R1370" s="160"/>
      <c r="S1370" s="160"/>
      <c r="T1370" s="160"/>
      <c r="U1370" s="160"/>
      <c r="V1370" s="160"/>
      <c r="W1370" s="160"/>
      <c r="X1370" s="150"/>
      <c r="Y1370" s="150"/>
      <c r="Z1370" s="150"/>
      <c r="AA1370" s="150"/>
      <c r="AB1370" s="150"/>
      <c r="AC1370" s="150"/>
      <c r="AD1370" s="150"/>
      <c r="AE1370" s="150"/>
      <c r="AF1370" s="150"/>
      <c r="AG1370" s="150" t="s">
        <v>264</v>
      </c>
      <c r="AH1370" s="150">
        <v>0</v>
      </c>
      <c r="AI1370" s="150"/>
      <c r="AJ1370" s="150"/>
      <c r="AK1370" s="150"/>
      <c r="AL1370" s="150"/>
      <c r="AM1370" s="150"/>
      <c r="AN1370" s="150"/>
      <c r="AO1370" s="150"/>
      <c r="AP1370" s="150"/>
      <c r="AQ1370" s="150"/>
      <c r="AR1370" s="150"/>
      <c r="AS1370" s="150"/>
      <c r="AT1370" s="150"/>
      <c r="AU1370" s="150"/>
      <c r="AV1370" s="150"/>
      <c r="AW1370" s="150"/>
      <c r="AX1370" s="150"/>
      <c r="AY1370" s="150"/>
      <c r="AZ1370" s="150"/>
      <c r="BA1370" s="150"/>
      <c r="BB1370" s="150"/>
      <c r="BC1370" s="150"/>
      <c r="BD1370" s="150"/>
      <c r="BE1370" s="150"/>
      <c r="BF1370" s="150"/>
      <c r="BG1370" s="150"/>
      <c r="BH1370" s="150"/>
    </row>
    <row r="1371" spans="1:60" outlineLevel="1" x14ac:dyDescent="0.2">
      <c r="A1371" s="157"/>
      <c r="B1371" s="158"/>
      <c r="C1371" s="205" t="s">
        <v>404</v>
      </c>
      <c r="D1371" s="196"/>
      <c r="E1371" s="197">
        <v>1.6316999999999999</v>
      </c>
      <c r="F1371" s="160"/>
      <c r="G1371" s="160"/>
      <c r="H1371" s="160"/>
      <c r="I1371" s="160"/>
      <c r="J1371" s="160"/>
      <c r="K1371" s="160"/>
      <c r="L1371" s="160"/>
      <c r="M1371" s="160"/>
      <c r="N1371" s="160"/>
      <c r="O1371" s="160"/>
      <c r="P1371" s="160"/>
      <c r="Q1371" s="160"/>
      <c r="R1371" s="160"/>
      <c r="S1371" s="160"/>
      <c r="T1371" s="160"/>
      <c r="U1371" s="160"/>
      <c r="V1371" s="160"/>
      <c r="W1371" s="160"/>
      <c r="X1371" s="150"/>
      <c r="Y1371" s="150"/>
      <c r="Z1371" s="150"/>
      <c r="AA1371" s="150"/>
      <c r="AB1371" s="150"/>
      <c r="AC1371" s="150"/>
      <c r="AD1371" s="150"/>
      <c r="AE1371" s="150"/>
      <c r="AF1371" s="150"/>
      <c r="AG1371" s="150" t="s">
        <v>264</v>
      </c>
      <c r="AH1371" s="150">
        <v>1</v>
      </c>
      <c r="AI1371" s="150"/>
      <c r="AJ1371" s="150"/>
      <c r="AK1371" s="150"/>
      <c r="AL1371" s="150"/>
      <c r="AM1371" s="150"/>
      <c r="AN1371" s="150"/>
      <c r="AO1371" s="150"/>
      <c r="AP1371" s="150"/>
      <c r="AQ1371" s="150"/>
      <c r="AR1371" s="150"/>
      <c r="AS1371" s="150"/>
      <c r="AT1371" s="150"/>
      <c r="AU1371" s="150"/>
      <c r="AV1371" s="150"/>
      <c r="AW1371" s="150"/>
      <c r="AX1371" s="150"/>
      <c r="AY1371" s="150"/>
      <c r="AZ1371" s="150"/>
      <c r="BA1371" s="150"/>
      <c r="BB1371" s="150"/>
      <c r="BC1371" s="150"/>
      <c r="BD1371" s="150"/>
      <c r="BE1371" s="150"/>
      <c r="BF1371" s="150"/>
      <c r="BG1371" s="150"/>
      <c r="BH1371" s="150"/>
    </row>
    <row r="1372" spans="1:60" outlineLevel="1" x14ac:dyDescent="0.2">
      <c r="A1372" s="157"/>
      <c r="B1372" s="158"/>
      <c r="C1372" s="201" t="s">
        <v>1870</v>
      </c>
      <c r="D1372" s="190"/>
      <c r="E1372" s="191"/>
      <c r="F1372" s="160"/>
      <c r="G1372" s="160"/>
      <c r="H1372" s="160"/>
      <c r="I1372" s="160"/>
      <c r="J1372" s="160"/>
      <c r="K1372" s="160"/>
      <c r="L1372" s="160"/>
      <c r="M1372" s="160"/>
      <c r="N1372" s="160"/>
      <c r="O1372" s="160"/>
      <c r="P1372" s="160"/>
      <c r="Q1372" s="160"/>
      <c r="R1372" s="160"/>
      <c r="S1372" s="160"/>
      <c r="T1372" s="160"/>
      <c r="U1372" s="160"/>
      <c r="V1372" s="160"/>
      <c r="W1372" s="160"/>
      <c r="X1372" s="150"/>
      <c r="Y1372" s="150"/>
      <c r="Z1372" s="150"/>
      <c r="AA1372" s="150"/>
      <c r="AB1372" s="150"/>
      <c r="AC1372" s="150"/>
      <c r="AD1372" s="150"/>
      <c r="AE1372" s="150"/>
      <c r="AF1372" s="150"/>
      <c r="AG1372" s="150" t="s">
        <v>264</v>
      </c>
      <c r="AH1372" s="150">
        <v>0</v>
      </c>
      <c r="AI1372" s="150"/>
      <c r="AJ1372" s="150"/>
      <c r="AK1372" s="150"/>
      <c r="AL1372" s="150"/>
      <c r="AM1372" s="150"/>
      <c r="AN1372" s="150"/>
      <c r="AO1372" s="150"/>
      <c r="AP1372" s="150"/>
      <c r="AQ1372" s="150"/>
      <c r="AR1372" s="150"/>
      <c r="AS1372" s="150"/>
      <c r="AT1372" s="150"/>
      <c r="AU1372" s="150"/>
      <c r="AV1372" s="150"/>
      <c r="AW1372" s="150"/>
      <c r="AX1372" s="150"/>
      <c r="AY1372" s="150"/>
      <c r="AZ1372" s="150"/>
      <c r="BA1372" s="150"/>
      <c r="BB1372" s="150"/>
      <c r="BC1372" s="150"/>
      <c r="BD1372" s="150"/>
      <c r="BE1372" s="150"/>
      <c r="BF1372" s="150"/>
      <c r="BG1372" s="150"/>
      <c r="BH1372" s="150"/>
    </row>
    <row r="1373" spans="1:60" outlineLevel="1" x14ac:dyDescent="0.2">
      <c r="A1373" s="157"/>
      <c r="B1373" s="158"/>
      <c r="C1373" s="201" t="s">
        <v>1871</v>
      </c>
      <c r="D1373" s="190"/>
      <c r="E1373" s="191">
        <v>1.4157</v>
      </c>
      <c r="F1373" s="160"/>
      <c r="G1373" s="160"/>
      <c r="H1373" s="160"/>
      <c r="I1373" s="160"/>
      <c r="J1373" s="160"/>
      <c r="K1373" s="160"/>
      <c r="L1373" s="160"/>
      <c r="M1373" s="160"/>
      <c r="N1373" s="160"/>
      <c r="O1373" s="160"/>
      <c r="P1373" s="160"/>
      <c r="Q1373" s="160"/>
      <c r="R1373" s="160"/>
      <c r="S1373" s="160"/>
      <c r="T1373" s="160"/>
      <c r="U1373" s="160"/>
      <c r="V1373" s="160"/>
      <c r="W1373" s="160"/>
      <c r="X1373" s="150"/>
      <c r="Y1373" s="150"/>
      <c r="Z1373" s="150"/>
      <c r="AA1373" s="150"/>
      <c r="AB1373" s="150"/>
      <c r="AC1373" s="150"/>
      <c r="AD1373" s="150"/>
      <c r="AE1373" s="150"/>
      <c r="AF1373" s="150"/>
      <c r="AG1373" s="150" t="s">
        <v>264</v>
      </c>
      <c r="AH1373" s="150">
        <v>0</v>
      </c>
      <c r="AI1373" s="150"/>
      <c r="AJ1373" s="150"/>
      <c r="AK1373" s="150"/>
      <c r="AL1373" s="150"/>
      <c r="AM1373" s="150"/>
      <c r="AN1373" s="150"/>
      <c r="AO1373" s="150"/>
      <c r="AP1373" s="150"/>
      <c r="AQ1373" s="150"/>
      <c r="AR1373" s="150"/>
      <c r="AS1373" s="150"/>
      <c r="AT1373" s="150"/>
      <c r="AU1373" s="150"/>
      <c r="AV1373" s="150"/>
      <c r="AW1373" s="150"/>
      <c r="AX1373" s="150"/>
      <c r="AY1373" s="150"/>
      <c r="AZ1373" s="150"/>
      <c r="BA1373" s="150"/>
      <c r="BB1373" s="150"/>
      <c r="BC1373" s="150"/>
      <c r="BD1373" s="150"/>
      <c r="BE1373" s="150"/>
      <c r="BF1373" s="150"/>
      <c r="BG1373" s="150"/>
      <c r="BH1373" s="150"/>
    </row>
    <row r="1374" spans="1:60" outlineLevel="1" x14ac:dyDescent="0.2">
      <c r="A1374" s="157"/>
      <c r="B1374" s="158"/>
      <c r="C1374" s="201" t="s">
        <v>1872</v>
      </c>
      <c r="D1374" s="190"/>
      <c r="E1374" s="191">
        <v>8.0079999999999991</v>
      </c>
      <c r="F1374" s="160"/>
      <c r="G1374" s="160"/>
      <c r="H1374" s="160"/>
      <c r="I1374" s="160"/>
      <c r="J1374" s="160"/>
      <c r="K1374" s="160"/>
      <c r="L1374" s="160"/>
      <c r="M1374" s="160"/>
      <c r="N1374" s="160"/>
      <c r="O1374" s="160"/>
      <c r="P1374" s="160"/>
      <c r="Q1374" s="160"/>
      <c r="R1374" s="160"/>
      <c r="S1374" s="160"/>
      <c r="T1374" s="160"/>
      <c r="U1374" s="160"/>
      <c r="V1374" s="160"/>
      <c r="W1374" s="160"/>
      <c r="X1374" s="150"/>
      <c r="Y1374" s="150"/>
      <c r="Z1374" s="150"/>
      <c r="AA1374" s="150"/>
      <c r="AB1374" s="150"/>
      <c r="AC1374" s="150"/>
      <c r="AD1374" s="150"/>
      <c r="AE1374" s="150"/>
      <c r="AF1374" s="150"/>
      <c r="AG1374" s="150" t="s">
        <v>264</v>
      </c>
      <c r="AH1374" s="150">
        <v>0</v>
      </c>
      <c r="AI1374" s="150"/>
      <c r="AJ1374" s="150"/>
      <c r="AK1374" s="150"/>
      <c r="AL1374" s="150"/>
      <c r="AM1374" s="150"/>
      <c r="AN1374" s="150"/>
      <c r="AO1374" s="150"/>
      <c r="AP1374" s="150"/>
      <c r="AQ1374" s="150"/>
      <c r="AR1374" s="150"/>
      <c r="AS1374" s="150"/>
      <c r="AT1374" s="150"/>
      <c r="AU1374" s="150"/>
      <c r="AV1374" s="150"/>
      <c r="AW1374" s="150"/>
      <c r="AX1374" s="150"/>
      <c r="AY1374" s="150"/>
      <c r="AZ1374" s="150"/>
      <c r="BA1374" s="150"/>
      <c r="BB1374" s="150"/>
      <c r="BC1374" s="150"/>
      <c r="BD1374" s="150"/>
      <c r="BE1374" s="150"/>
      <c r="BF1374" s="150"/>
      <c r="BG1374" s="150"/>
      <c r="BH1374" s="150"/>
    </row>
    <row r="1375" spans="1:60" outlineLevel="1" x14ac:dyDescent="0.2">
      <c r="A1375" s="157"/>
      <c r="B1375" s="158"/>
      <c r="C1375" s="201" t="s">
        <v>1873</v>
      </c>
      <c r="D1375" s="190"/>
      <c r="E1375" s="191">
        <v>9.6910000000000007</v>
      </c>
      <c r="F1375" s="160"/>
      <c r="G1375" s="160"/>
      <c r="H1375" s="160"/>
      <c r="I1375" s="160"/>
      <c r="J1375" s="160"/>
      <c r="K1375" s="160"/>
      <c r="L1375" s="160"/>
      <c r="M1375" s="160"/>
      <c r="N1375" s="160"/>
      <c r="O1375" s="160"/>
      <c r="P1375" s="160"/>
      <c r="Q1375" s="160"/>
      <c r="R1375" s="160"/>
      <c r="S1375" s="160"/>
      <c r="T1375" s="160"/>
      <c r="U1375" s="160"/>
      <c r="V1375" s="160"/>
      <c r="W1375" s="160"/>
      <c r="X1375" s="150"/>
      <c r="Y1375" s="150"/>
      <c r="Z1375" s="150"/>
      <c r="AA1375" s="150"/>
      <c r="AB1375" s="150"/>
      <c r="AC1375" s="150"/>
      <c r="AD1375" s="150"/>
      <c r="AE1375" s="150"/>
      <c r="AF1375" s="150"/>
      <c r="AG1375" s="150" t="s">
        <v>264</v>
      </c>
      <c r="AH1375" s="150">
        <v>0</v>
      </c>
      <c r="AI1375" s="150"/>
      <c r="AJ1375" s="150"/>
      <c r="AK1375" s="150"/>
      <c r="AL1375" s="150"/>
      <c r="AM1375" s="150"/>
      <c r="AN1375" s="150"/>
      <c r="AO1375" s="150"/>
      <c r="AP1375" s="150"/>
      <c r="AQ1375" s="150"/>
      <c r="AR1375" s="150"/>
      <c r="AS1375" s="150"/>
      <c r="AT1375" s="150"/>
      <c r="AU1375" s="150"/>
      <c r="AV1375" s="150"/>
      <c r="AW1375" s="150"/>
      <c r="AX1375" s="150"/>
      <c r="AY1375" s="150"/>
      <c r="AZ1375" s="150"/>
      <c r="BA1375" s="150"/>
      <c r="BB1375" s="150"/>
      <c r="BC1375" s="150"/>
      <c r="BD1375" s="150"/>
      <c r="BE1375" s="150"/>
      <c r="BF1375" s="150"/>
      <c r="BG1375" s="150"/>
      <c r="BH1375" s="150"/>
    </row>
    <row r="1376" spans="1:60" outlineLevel="1" x14ac:dyDescent="0.2">
      <c r="A1376" s="157"/>
      <c r="B1376" s="158"/>
      <c r="C1376" s="201" t="s">
        <v>1874</v>
      </c>
      <c r="D1376" s="190"/>
      <c r="E1376" s="191">
        <v>1.7248000000000001</v>
      </c>
      <c r="F1376" s="160"/>
      <c r="G1376" s="160"/>
      <c r="H1376" s="160"/>
      <c r="I1376" s="160"/>
      <c r="J1376" s="160"/>
      <c r="K1376" s="160"/>
      <c r="L1376" s="160"/>
      <c r="M1376" s="160"/>
      <c r="N1376" s="160"/>
      <c r="O1376" s="160"/>
      <c r="P1376" s="160"/>
      <c r="Q1376" s="160"/>
      <c r="R1376" s="160"/>
      <c r="S1376" s="160"/>
      <c r="T1376" s="160"/>
      <c r="U1376" s="160"/>
      <c r="V1376" s="160"/>
      <c r="W1376" s="160"/>
      <c r="X1376" s="150"/>
      <c r="Y1376" s="150"/>
      <c r="Z1376" s="150"/>
      <c r="AA1376" s="150"/>
      <c r="AB1376" s="150"/>
      <c r="AC1376" s="150"/>
      <c r="AD1376" s="150"/>
      <c r="AE1376" s="150"/>
      <c r="AF1376" s="150"/>
      <c r="AG1376" s="150" t="s">
        <v>264</v>
      </c>
      <c r="AH1376" s="150">
        <v>0</v>
      </c>
      <c r="AI1376" s="150"/>
      <c r="AJ1376" s="150"/>
      <c r="AK1376" s="150"/>
      <c r="AL1376" s="150"/>
      <c r="AM1376" s="150"/>
      <c r="AN1376" s="150"/>
      <c r="AO1376" s="150"/>
      <c r="AP1376" s="150"/>
      <c r="AQ1376" s="150"/>
      <c r="AR1376" s="150"/>
      <c r="AS1376" s="150"/>
      <c r="AT1376" s="150"/>
      <c r="AU1376" s="150"/>
      <c r="AV1376" s="150"/>
      <c r="AW1376" s="150"/>
      <c r="AX1376" s="150"/>
      <c r="AY1376" s="150"/>
      <c r="AZ1376" s="150"/>
      <c r="BA1376" s="150"/>
      <c r="BB1376" s="150"/>
      <c r="BC1376" s="150"/>
      <c r="BD1376" s="150"/>
      <c r="BE1376" s="150"/>
      <c r="BF1376" s="150"/>
      <c r="BG1376" s="150"/>
      <c r="BH1376" s="150"/>
    </row>
    <row r="1377" spans="1:60" outlineLevel="1" x14ac:dyDescent="0.2">
      <c r="A1377" s="157"/>
      <c r="B1377" s="158"/>
      <c r="C1377" s="201" t="s">
        <v>1875</v>
      </c>
      <c r="D1377" s="190"/>
      <c r="E1377" s="191">
        <v>0.82896000000000003</v>
      </c>
      <c r="F1377" s="160"/>
      <c r="G1377" s="160"/>
      <c r="H1377" s="160"/>
      <c r="I1377" s="160"/>
      <c r="J1377" s="160"/>
      <c r="K1377" s="160"/>
      <c r="L1377" s="160"/>
      <c r="M1377" s="160"/>
      <c r="N1377" s="160"/>
      <c r="O1377" s="160"/>
      <c r="P1377" s="160"/>
      <c r="Q1377" s="160"/>
      <c r="R1377" s="160"/>
      <c r="S1377" s="160"/>
      <c r="T1377" s="160"/>
      <c r="U1377" s="160"/>
      <c r="V1377" s="160"/>
      <c r="W1377" s="160"/>
      <c r="X1377" s="150"/>
      <c r="Y1377" s="150"/>
      <c r="Z1377" s="150"/>
      <c r="AA1377" s="150"/>
      <c r="AB1377" s="150"/>
      <c r="AC1377" s="150"/>
      <c r="AD1377" s="150"/>
      <c r="AE1377" s="150"/>
      <c r="AF1377" s="150"/>
      <c r="AG1377" s="150" t="s">
        <v>264</v>
      </c>
      <c r="AH1377" s="150">
        <v>0</v>
      </c>
      <c r="AI1377" s="150"/>
      <c r="AJ1377" s="150"/>
      <c r="AK1377" s="150"/>
      <c r="AL1377" s="150"/>
      <c r="AM1377" s="150"/>
      <c r="AN1377" s="150"/>
      <c r="AO1377" s="150"/>
      <c r="AP1377" s="150"/>
      <c r="AQ1377" s="150"/>
      <c r="AR1377" s="150"/>
      <c r="AS1377" s="150"/>
      <c r="AT1377" s="150"/>
      <c r="AU1377" s="150"/>
      <c r="AV1377" s="150"/>
      <c r="AW1377" s="150"/>
      <c r="AX1377" s="150"/>
      <c r="AY1377" s="150"/>
      <c r="AZ1377" s="150"/>
      <c r="BA1377" s="150"/>
      <c r="BB1377" s="150"/>
      <c r="BC1377" s="150"/>
      <c r="BD1377" s="150"/>
      <c r="BE1377" s="150"/>
      <c r="BF1377" s="150"/>
      <c r="BG1377" s="150"/>
      <c r="BH1377" s="150"/>
    </row>
    <row r="1378" spans="1:60" outlineLevel="1" x14ac:dyDescent="0.2">
      <c r="A1378" s="157"/>
      <c r="B1378" s="158"/>
      <c r="C1378" s="205" t="s">
        <v>404</v>
      </c>
      <c r="D1378" s="196"/>
      <c r="E1378" s="197">
        <v>21.66846</v>
      </c>
      <c r="F1378" s="160"/>
      <c r="G1378" s="160"/>
      <c r="H1378" s="160"/>
      <c r="I1378" s="160"/>
      <c r="J1378" s="160"/>
      <c r="K1378" s="160"/>
      <c r="L1378" s="160"/>
      <c r="M1378" s="160"/>
      <c r="N1378" s="160"/>
      <c r="O1378" s="160"/>
      <c r="P1378" s="160"/>
      <c r="Q1378" s="160"/>
      <c r="R1378" s="160"/>
      <c r="S1378" s="160"/>
      <c r="T1378" s="160"/>
      <c r="U1378" s="160"/>
      <c r="V1378" s="160"/>
      <c r="W1378" s="160"/>
      <c r="X1378" s="150"/>
      <c r="Y1378" s="150"/>
      <c r="Z1378" s="150"/>
      <c r="AA1378" s="150"/>
      <c r="AB1378" s="150"/>
      <c r="AC1378" s="150"/>
      <c r="AD1378" s="150"/>
      <c r="AE1378" s="150"/>
      <c r="AF1378" s="150"/>
      <c r="AG1378" s="150" t="s">
        <v>264</v>
      </c>
      <c r="AH1378" s="150">
        <v>1</v>
      </c>
      <c r="AI1378" s="150"/>
      <c r="AJ1378" s="150"/>
      <c r="AK1378" s="150"/>
      <c r="AL1378" s="150"/>
      <c r="AM1378" s="150"/>
      <c r="AN1378" s="150"/>
      <c r="AO1378" s="150"/>
      <c r="AP1378" s="150"/>
      <c r="AQ1378" s="150"/>
      <c r="AR1378" s="150"/>
      <c r="AS1378" s="150"/>
      <c r="AT1378" s="150"/>
      <c r="AU1378" s="150"/>
      <c r="AV1378" s="150"/>
      <c r="AW1378" s="150"/>
      <c r="AX1378" s="150"/>
      <c r="AY1378" s="150"/>
      <c r="AZ1378" s="150"/>
      <c r="BA1378" s="150"/>
      <c r="BB1378" s="150"/>
      <c r="BC1378" s="150"/>
      <c r="BD1378" s="150"/>
      <c r="BE1378" s="150"/>
      <c r="BF1378" s="150"/>
      <c r="BG1378" s="150"/>
      <c r="BH1378" s="150"/>
    </row>
    <row r="1379" spans="1:60" x14ac:dyDescent="0.2">
      <c r="A1379" s="163" t="s">
        <v>211</v>
      </c>
      <c r="B1379" s="164" t="s">
        <v>161</v>
      </c>
      <c r="C1379" s="184" t="s">
        <v>162</v>
      </c>
      <c r="D1379" s="165"/>
      <c r="E1379" s="166"/>
      <c r="F1379" s="167"/>
      <c r="G1379" s="167">
        <f>SUMIF(AG1380:AG1472,"&lt;&gt;NOR",G1380:G1472)</f>
        <v>0</v>
      </c>
      <c r="H1379" s="167"/>
      <c r="I1379" s="167">
        <f>SUM(I1380:I1472)</f>
        <v>0</v>
      </c>
      <c r="J1379" s="167"/>
      <c r="K1379" s="167">
        <f>SUM(K1380:K1472)</f>
        <v>0</v>
      </c>
      <c r="L1379" s="167"/>
      <c r="M1379" s="167">
        <f>SUM(M1380:M1472)</f>
        <v>0</v>
      </c>
      <c r="N1379" s="167"/>
      <c r="O1379" s="167">
        <f>SUM(O1380:O1472)</f>
        <v>0</v>
      </c>
      <c r="P1379" s="167"/>
      <c r="Q1379" s="167">
        <f>SUM(Q1380:Q1472)</f>
        <v>0</v>
      </c>
      <c r="R1379" s="167"/>
      <c r="S1379" s="167"/>
      <c r="T1379" s="168"/>
      <c r="U1379" s="162"/>
      <c r="V1379" s="162">
        <f>SUM(V1380:V1472)</f>
        <v>0</v>
      </c>
      <c r="W1379" s="162"/>
      <c r="AG1379" t="s">
        <v>212</v>
      </c>
    </row>
    <row r="1380" spans="1:60" ht="22.5" outlineLevel="1" x14ac:dyDescent="0.2">
      <c r="A1380" s="169">
        <v>471</v>
      </c>
      <c r="B1380" s="170" t="s">
        <v>1876</v>
      </c>
      <c r="C1380" s="186" t="s">
        <v>1877</v>
      </c>
      <c r="D1380" s="171" t="s">
        <v>285</v>
      </c>
      <c r="E1380" s="172">
        <v>2174.8062500000001</v>
      </c>
      <c r="F1380" s="173"/>
      <c r="G1380" s="174">
        <f>ROUND(E1380*F1380,2)</f>
        <v>0</v>
      </c>
      <c r="H1380" s="173"/>
      <c r="I1380" s="174">
        <f>ROUND(E1380*H1380,2)</f>
        <v>0</v>
      </c>
      <c r="J1380" s="173"/>
      <c r="K1380" s="174">
        <f>ROUND(E1380*J1380,2)</f>
        <v>0</v>
      </c>
      <c r="L1380" s="174">
        <v>21</v>
      </c>
      <c r="M1380" s="174">
        <f>G1380*(1+L1380/100)</f>
        <v>0</v>
      </c>
      <c r="N1380" s="174">
        <v>0</v>
      </c>
      <c r="O1380" s="174">
        <f>ROUND(E1380*N1380,2)</f>
        <v>0</v>
      </c>
      <c r="P1380" s="174">
        <v>0</v>
      </c>
      <c r="Q1380" s="174">
        <f>ROUND(E1380*P1380,2)</f>
        <v>0</v>
      </c>
      <c r="R1380" s="174"/>
      <c r="S1380" s="174" t="s">
        <v>217</v>
      </c>
      <c r="T1380" s="175" t="s">
        <v>218</v>
      </c>
      <c r="U1380" s="160">
        <v>0</v>
      </c>
      <c r="V1380" s="160">
        <f>ROUND(E1380*U1380,2)</f>
        <v>0</v>
      </c>
      <c r="W1380" s="160"/>
      <c r="X1380" s="150"/>
      <c r="Y1380" s="150"/>
      <c r="Z1380" s="150"/>
      <c r="AA1380" s="150"/>
      <c r="AB1380" s="150"/>
      <c r="AC1380" s="150"/>
      <c r="AD1380" s="150"/>
      <c r="AE1380" s="150"/>
      <c r="AF1380" s="150"/>
      <c r="AG1380" s="150" t="s">
        <v>1878</v>
      </c>
      <c r="AH1380" s="150"/>
      <c r="AI1380" s="150"/>
      <c r="AJ1380" s="150"/>
      <c r="AK1380" s="150"/>
      <c r="AL1380" s="150"/>
      <c r="AM1380" s="150"/>
      <c r="AN1380" s="150"/>
      <c r="AO1380" s="150"/>
      <c r="AP1380" s="150"/>
      <c r="AQ1380" s="150"/>
      <c r="AR1380" s="150"/>
      <c r="AS1380" s="150"/>
      <c r="AT1380" s="150"/>
      <c r="AU1380" s="150"/>
      <c r="AV1380" s="150"/>
      <c r="AW1380" s="150"/>
      <c r="AX1380" s="150"/>
      <c r="AY1380" s="150"/>
      <c r="AZ1380" s="150"/>
      <c r="BA1380" s="150"/>
      <c r="BB1380" s="150"/>
      <c r="BC1380" s="150"/>
      <c r="BD1380" s="150"/>
      <c r="BE1380" s="150"/>
      <c r="BF1380" s="150"/>
      <c r="BG1380" s="150"/>
      <c r="BH1380" s="150"/>
    </row>
    <row r="1381" spans="1:60" outlineLevel="1" x14ac:dyDescent="0.2">
      <c r="A1381" s="157"/>
      <c r="B1381" s="158"/>
      <c r="C1381" s="201" t="s">
        <v>1879</v>
      </c>
      <c r="D1381" s="190"/>
      <c r="E1381" s="191"/>
      <c r="F1381" s="160"/>
      <c r="G1381" s="160"/>
      <c r="H1381" s="160"/>
      <c r="I1381" s="160"/>
      <c r="J1381" s="160"/>
      <c r="K1381" s="160"/>
      <c r="L1381" s="160"/>
      <c r="M1381" s="160"/>
      <c r="N1381" s="160"/>
      <c r="O1381" s="160"/>
      <c r="P1381" s="160"/>
      <c r="Q1381" s="160"/>
      <c r="R1381" s="160"/>
      <c r="S1381" s="160"/>
      <c r="T1381" s="160"/>
      <c r="U1381" s="160"/>
      <c r="V1381" s="160"/>
      <c r="W1381" s="160"/>
      <c r="X1381" s="150"/>
      <c r="Y1381" s="150"/>
      <c r="Z1381" s="150"/>
      <c r="AA1381" s="150"/>
      <c r="AB1381" s="150"/>
      <c r="AC1381" s="150"/>
      <c r="AD1381" s="150"/>
      <c r="AE1381" s="150"/>
      <c r="AF1381" s="150"/>
      <c r="AG1381" s="150" t="s">
        <v>264</v>
      </c>
      <c r="AH1381" s="150">
        <v>0</v>
      </c>
      <c r="AI1381" s="150"/>
      <c r="AJ1381" s="150"/>
      <c r="AK1381" s="150"/>
      <c r="AL1381" s="150"/>
      <c r="AM1381" s="150"/>
      <c r="AN1381" s="150"/>
      <c r="AO1381" s="150"/>
      <c r="AP1381" s="150"/>
      <c r="AQ1381" s="150"/>
      <c r="AR1381" s="150"/>
      <c r="AS1381" s="150"/>
      <c r="AT1381" s="150"/>
      <c r="AU1381" s="150"/>
      <c r="AV1381" s="150"/>
      <c r="AW1381" s="150"/>
      <c r="AX1381" s="150"/>
      <c r="AY1381" s="150"/>
      <c r="AZ1381" s="150"/>
      <c r="BA1381" s="150"/>
      <c r="BB1381" s="150"/>
      <c r="BC1381" s="150"/>
      <c r="BD1381" s="150"/>
      <c r="BE1381" s="150"/>
      <c r="BF1381" s="150"/>
      <c r="BG1381" s="150"/>
      <c r="BH1381" s="150"/>
    </row>
    <row r="1382" spans="1:60" outlineLevel="1" x14ac:dyDescent="0.2">
      <c r="A1382" s="157"/>
      <c r="B1382" s="158"/>
      <c r="C1382" s="201" t="s">
        <v>1880</v>
      </c>
      <c r="D1382" s="190"/>
      <c r="E1382" s="191">
        <v>487.84</v>
      </c>
      <c r="F1382" s="160"/>
      <c r="G1382" s="160"/>
      <c r="H1382" s="160"/>
      <c r="I1382" s="160"/>
      <c r="J1382" s="160"/>
      <c r="K1382" s="160"/>
      <c r="L1382" s="160"/>
      <c r="M1382" s="160"/>
      <c r="N1382" s="160"/>
      <c r="O1382" s="160"/>
      <c r="P1382" s="160"/>
      <c r="Q1382" s="160"/>
      <c r="R1382" s="160"/>
      <c r="S1382" s="160"/>
      <c r="T1382" s="160"/>
      <c r="U1382" s="160"/>
      <c r="V1382" s="160"/>
      <c r="W1382" s="160"/>
      <c r="X1382" s="150"/>
      <c r="Y1382" s="150"/>
      <c r="Z1382" s="150"/>
      <c r="AA1382" s="150"/>
      <c r="AB1382" s="150"/>
      <c r="AC1382" s="150"/>
      <c r="AD1382" s="150"/>
      <c r="AE1382" s="150"/>
      <c r="AF1382" s="150"/>
      <c r="AG1382" s="150" t="s">
        <v>264</v>
      </c>
      <c r="AH1382" s="150">
        <v>5</v>
      </c>
      <c r="AI1382" s="150"/>
      <c r="AJ1382" s="150"/>
      <c r="AK1382" s="150"/>
      <c r="AL1382" s="150"/>
      <c r="AM1382" s="150"/>
      <c r="AN1382" s="150"/>
      <c r="AO1382" s="150"/>
      <c r="AP1382" s="150"/>
      <c r="AQ1382" s="150"/>
      <c r="AR1382" s="150"/>
      <c r="AS1382" s="150"/>
      <c r="AT1382" s="150"/>
      <c r="AU1382" s="150"/>
      <c r="AV1382" s="150"/>
      <c r="AW1382" s="150"/>
      <c r="AX1382" s="150"/>
      <c r="AY1382" s="150"/>
      <c r="AZ1382" s="150"/>
      <c r="BA1382" s="150"/>
      <c r="BB1382" s="150"/>
      <c r="BC1382" s="150"/>
      <c r="BD1382" s="150"/>
      <c r="BE1382" s="150"/>
      <c r="BF1382" s="150"/>
      <c r="BG1382" s="150"/>
      <c r="BH1382" s="150"/>
    </row>
    <row r="1383" spans="1:60" outlineLevel="1" x14ac:dyDescent="0.2">
      <c r="A1383" s="157"/>
      <c r="B1383" s="158"/>
      <c r="C1383" s="201" t="s">
        <v>1881</v>
      </c>
      <c r="D1383" s="190"/>
      <c r="E1383" s="191">
        <v>203.92</v>
      </c>
      <c r="F1383" s="160"/>
      <c r="G1383" s="160"/>
      <c r="H1383" s="160"/>
      <c r="I1383" s="160"/>
      <c r="J1383" s="160"/>
      <c r="K1383" s="160"/>
      <c r="L1383" s="160"/>
      <c r="M1383" s="160"/>
      <c r="N1383" s="160"/>
      <c r="O1383" s="160"/>
      <c r="P1383" s="160"/>
      <c r="Q1383" s="160"/>
      <c r="R1383" s="160"/>
      <c r="S1383" s="160"/>
      <c r="T1383" s="160"/>
      <c r="U1383" s="160"/>
      <c r="V1383" s="160"/>
      <c r="W1383" s="160"/>
      <c r="X1383" s="150"/>
      <c r="Y1383" s="150"/>
      <c r="Z1383" s="150"/>
      <c r="AA1383" s="150"/>
      <c r="AB1383" s="150"/>
      <c r="AC1383" s="150"/>
      <c r="AD1383" s="150"/>
      <c r="AE1383" s="150"/>
      <c r="AF1383" s="150"/>
      <c r="AG1383" s="150" t="s">
        <v>264</v>
      </c>
      <c r="AH1383" s="150">
        <v>5</v>
      </c>
      <c r="AI1383" s="150"/>
      <c r="AJ1383" s="150"/>
      <c r="AK1383" s="150"/>
      <c r="AL1383" s="150"/>
      <c r="AM1383" s="150"/>
      <c r="AN1383" s="150"/>
      <c r="AO1383" s="150"/>
      <c r="AP1383" s="150"/>
      <c r="AQ1383" s="150"/>
      <c r="AR1383" s="150"/>
      <c r="AS1383" s="150"/>
      <c r="AT1383" s="150"/>
      <c r="AU1383" s="150"/>
      <c r="AV1383" s="150"/>
      <c r="AW1383" s="150"/>
      <c r="AX1383" s="150"/>
      <c r="AY1383" s="150"/>
      <c r="AZ1383" s="150"/>
      <c r="BA1383" s="150"/>
      <c r="BB1383" s="150"/>
      <c r="BC1383" s="150"/>
      <c r="BD1383" s="150"/>
      <c r="BE1383" s="150"/>
      <c r="BF1383" s="150"/>
      <c r="BG1383" s="150"/>
      <c r="BH1383" s="150"/>
    </row>
    <row r="1384" spans="1:60" outlineLevel="1" x14ac:dyDescent="0.2">
      <c r="A1384" s="157"/>
      <c r="B1384" s="158"/>
      <c r="C1384" s="201" t="s">
        <v>1882</v>
      </c>
      <c r="D1384" s="190"/>
      <c r="E1384" s="191">
        <v>30.4</v>
      </c>
      <c r="F1384" s="160"/>
      <c r="G1384" s="160"/>
      <c r="H1384" s="160"/>
      <c r="I1384" s="160"/>
      <c r="J1384" s="160"/>
      <c r="K1384" s="160"/>
      <c r="L1384" s="160"/>
      <c r="M1384" s="160"/>
      <c r="N1384" s="160"/>
      <c r="O1384" s="160"/>
      <c r="P1384" s="160"/>
      <c r="Q1384" s="160"/>
      <c r="R1384" s="160"/>
      <c r="S1384" s="160"/>
      <c r="T1384" s="160"/>
      <c r="U1384" s="160"/>
      <c r="V1384" s="160"/>
      <c r="W1384" s="160"/>
      <c r="X1384" s="150"/>
      <c r="Y1384" s="150"/>
      <c r="Z1384" s="150"/>
      <c r="AA1384" s="150"/>
      <c r="AB1384" s="150"/>
      <c r="AC1384" s="150"/>
      <c r="AD1384" s="150"/>
      <c r="AE1384" s="150"/>
      <c r="AF1384" s="150"/>
      <c r="AG1384" s="150" t="s">
        <v>264</v>
      </c>
      <c r="AH1384" s="150">
        <v>5</v>
      </c>
      <c r="AI1384" s="150"/>
      <c r="AJ1384" s="150"/>
      <c r="AK1384" s="150"/>
      <c r="AL1384" s="150"/>
      <c r="AM1384" s="150"/>
      <c r="AN1384" s="150"/>
      <c r="AO1384" s="150"/>
      <c r="AP1384" s="150"/>
      <c r="AQ1384" s="150"/>
      <c r="AR1384" s="150"/>
      <c r="AS1384" s="150"/>
      <c r="AT1384" s="150"/>
      <c r="AU1384" s="150"/>
      <c r="AV1384" s="150"/>
      <c r="AW1384" s="150"/>
      <c r="AX1384" s="150"/>
      <c r="AY1384" s="150"/>
      <c r="AZ1384" s="150"/>
      <c r="BA1384" s="150"/>
      <c r="BB1384" s="150"/>
      <c r="BC1384" s="150"/>
      <c r="BD1384" s="150"/>
      <c r="BE1384" s="150"/>
      <c r="BF1384" s="150"/>
      <c r="BG1384" s="150"/>
      <c r="BH1384" s="150"/>
    </row>
    <row r="1385" spans="1:60" outlineLevel="1" x14ac:dyDescent="0.2">
      <c r="A1385" s="157"/>
      <c r="B1385" s="158"/>
      <c r="C1385" s="201" t="s">
        <v>1883</v>
      </c>
      <c r="D1385" s="190"/>
      <c r="E1385" s="191">
        <v>39</v>
      </c>
      <c r="F1385" s="160"/>
      <c r="G1385" s="160"/>
      <c r="H1385" s="160"/>
      <c r="I1385" s="160"/>
      <c r="J1385" s="160"/>
      <c r="K1385" s="160"/>
      <c r="L1385" s="160"/>
      <c r="M1385" s="160"/>
      <c r="N1385" s="160"/>
      <c r="O1385" s="160"/>
      <c r="P1385" s="160"/>
      <c r="Q1385" s="160"/>
      <c r="R1385" s="160"/>
      <c r="S1385" s="160"/>
      <c r="T1385" s="160"/>
      <c r="U1385" s="160"/>
      <c r="V1385" s="160"/>
      <c r="W1385" s="160"/>
      <c r="X1385" s="150"/>
      <c r="Y1385" s="150"/>
      <c r="Z1385" s="150"/>
      <c r="AA1385" s="150"/>
      <c r="AB1385" s="150"/>
      <c r="AC1385" s="150"/>
      <c r="AD1385" s="150"/>
      <c r="AE1385" s="150"/>
      <c r="AF1385" s="150"/>
      <c r="AG1385" s="150" t="s">
        <v>264</v>
      </c>
      <c r="AH1385" s="150">
        <v>5</v>
      </c>
      <c r="AI1385" s="150"/>
      <c r="AJ1385" s="150"/>
      <c r="AK1385" s="150"/>
      <c r="AL1385" s="150"/>
      <c r="AM1385" s="150"/>
      <c r="AN1385" s="150"/>
      <c r="AO1385" s="150"/>
      <c r="AP1385" s="150"/>
      <c r="AQ1385" s="150"/>
      <c r="AR1385" s="150"/>
      <c r="AS1385" s="150"/>
      <c r="AT1385" s="150"/>
      <c r="AU1385" s="150"/>
      <c r="AV1385" s="150"/>
      <c r="AW1385" s="150"/>
      <c r="AX1385" s="150"/>
      <c r="AY1385" s="150"/>
      <c r="AZ1385" s="150"/>
      <c r="BA1385" s="150"/>
      <c r="BB1385" s="150"/>
      <c r="BC1385" s="150"/>
      <c r="BD1385" s="150"/>
      <c r="BE1385" s="150"/>
      <c r="BF1385" s="150"/>
      <c r="BG1385" s="150"/>
      <c r="BH1385" s="150"/>
    </row>
    <row r="1386" spans="1:60" outlineLevel="1" x14ac:dyDescent="0.2">
      <c r="A1386" s="157"/>
      <c r="B1386" s="158"/>
      <c r="C1386" s="201" t="s">
        <v>1884</v>
      </c>
      <c r="D1386" s="190"/>
      <c r="E1386" s="191">
        <v>15</v>
      </c>
      <c r="F1386" s="160"/>
      <c r="G1386" s="160"/>
      <c r="H1386" s="160"/>
      <c r="I1386" s="160"/>
      <c r="J1386" s="160"/>
      <c r="K1386" s="160"/>
      <c r="L1386" s="160"/>
      <c r="M1386" s="160"/>
      <c r="N1386" s="160"/>
      <c r="O1386" s="160"/>
      <c r="P1386" s="160"/>
      <c r="Q1386" s="160"/>
      <c r="R1386" s="160"/>
      <c r="S1386" s="160"/>
      <c r="T1386" s="160"/>
      <c r="U1386" s="160"/>
      <c r="V1386" s="160"/>
      <c r="W1386" s="160"/>
      <c r="X1386" s="150"/>
      <c r="Y1386" s="150"/>
      <c r="Z1386" s="150"/>
      <c r="AA1386" s="150"/>
      <c r="AB1386" s="150"/>
      <c r="AC1386" s="150"/>
      <c r="AD1386" s="150"/>
      <c r="AE1386" s="150"/>
      <c r="AF1386" s="150"/>
      <c r="AG1386" s="150" t="s">
        <v>264</v>
      </c>
      <c r="AH1386" s="150">
        <v>5</v>
      </c>
      <c r="AI1386" s="150"/>
      <c r="AJ1386" s="150"/>
      <c r="AK1386" s="150"/>
      <c r="AL1386" s="150"/>
      <c r="AM1386" s="150"/>
      <c r="AN1386" s="150"/>
      <c r="AO1386" s="150"/>
      <c r="AP1386" s="150"/>
      <c r="AQ1386" s="150"/>
      <c r="AR1386" s="150"/>
      <c r="AS1386" s="150"/>
      <c r="AT1386" s="150"/>
      <c r="AU1386" s="150"/>
      <c r="AV1386" s="150"/>
      <c r="AW1386" s="150"/>
      <c r="AX1386" s="150"/>
      <c r="AY1386" s="150"/>
      <c r="AZ1386" s="150"/>
      <c r="BA1386" s="150"/>
      <c r="BB1386" s="150"/>
      <c r="BC1386" s="150"/>
      <c r="BD1386" s="150"/>
      <c r="BE1386" s="150"/>
      <c r="BF1386" s="150"/>
      <c r="BG1386" s="150"/>
      <c r="BH1386" s="150"/>
    </row>
    <row r="1387" spans="1:60" outlineLevel="1" x14ac:dyDescent="0.2">
      <c r="A1387" s="157"/>
      <c r="B1387" s="158"/>
      <c r="C1387" s="201" t="s">
        <v>1885</v>
      </c>
      <c r="D1387" s="190"/>
      <c r="E1387" s="191">
        <v>63.6</v>
      </c>
      <c r="F1387" s="160"/>
      <c r="G1387" s="160"/>
      <c r="H1387" s="160"/>
      <c r="I1387" s="160"/>
      <c r="J1387" s="160"/>
      <c r="K1387" s="160"/>
      <c r="L1387" s="160"/>
      <c r="M1387" s="160"/>
      <c r="N1387" s="160"/>
      <c r="O1387" s="160"/>
      <c r="P1387" s="160"/>
      <c r="Q1387" s="160"/>
      <c r="R1387" s="160"/>
      <c r="S1387" s="160"/>
      <c r="T1387" s="160"/>
      <c r="U1387" s="160"/>
      <c r="V1387" s="160"/>
      <c r="W1387" s="160"/>
      <c r="X1387" s="150"/>
      <c r="Y1387" s="150"/>
      <c r="Z1387" s="150"/>
      <c r="AA1387" s="150"/>
      <c r="AB1387" s="150"/>
      <c r="AC1387" s="150"/>
      <c r="AD1387" s="150"/>
      <c r="AE1387" s="150"/>
      <c r="AF1387" s="150"/>
      <c r="AG1387" s="150" t="s">
        <v>264</v>
      </c>
      <c r="AH1387" s="150">
        <v>5</v>
      </c>
      <c r="AI1387" s="150"/>
      <c r="AJ1387" s="150"/>
      <c r="AK1387" s="150"/>
      <c r="AL1387" s="150"/>
      <c r="AM1387" s="150"/>
      <c r="AN1387" s="150"/>
      <c r="AO1387" s="150"/>
      <c r="AP1387" s="150"/>
      <c r="AQ1387" s="150"/>
      <c r="AR1387" s="150"/>
      <c r="AS1387" s="150"/>
      <c r="AT1387" s="150"/>
      <c r="AU1387" s="150"/>
      <c r="AV1387" s="150"/>
      <c r="AW1387" s="150"/>
      <c r="AX1387" s="150"/>
      <c r="AY1387" s="150"/>
      <c r="AZ1387" s="150"/>
      <c r="BA1387" s="150"/>
      <c r="BB1387" s="150"/>
      <c r="BC1387" s="150"/>
      <c r="BD1387" s="150"/>
      <c r="BE1387" s="150"/>
      <c r="BF1387" s="150"/>
      <c r="BG1387" s="150"/>
      <c r="BH1387" s="150"/>
    </row>
    <row r="1388" spans="1:60" outlineLevel="1" x14ac:dyDescent="0.2">
      <c r="A1388" s="157"/>
      <c r="B1388" s="158"/>
      <c r="C1388" s="201" t="s">
        <v>1886</v>
      </c>
      <c r="D1388" s="190"/>
      <c r="E1388" s="191">
        <v>195.98</v>
      </c>
      <c r="F1388" s="160"/>
      <c r="G1388" s="160"/>
      <c r="H1388" s="160"/>
      <c r="I1388" s="160"/>
      <c r="J1388" s="160"/>
      <c r="K1388" s="160"/>
      <c r="L1388" s="160"/>
      <c r="M1388" s="160"/>
      <c r="N1388" s="160"/>
      <c r="O1388" s="160"/>
      <c r="P1388" s="160"/>
      <c r="Q1388" s="160"/>
      <c r="R1388" s="160"/>
      <c r="S1388" s="160"/>
      <c r="T1388" s="160"/>
      <c r="U1388" s="160"/>
      <c r="V1388" s="160"/>
      <c r="W1388" s="160"/>
      <c r="X1388" s="150"/>
      <c r="Y1388" s="150"/>
      <c r="Z1388" s="150"/>
      <c r="AA1388" s="150"/>
      <c r="AB1388" s="150"/>
      <c r="AC1388" s="150"/>
      <c r="AD1388" s="150"/>
      <c r="AE1388" s="150"/>
      <c r="AF1388" s="150"/>
      <c r="AG1388" s="150" t="s">
        <v>264</v>
      </c>
      <c r="AH1388" s="150">
        <v>5</v>
      </c>
      <c r="AI1388" s="150"/>
      <c r="AJ1388" s="150"/>
      <c r="AK1388" s="150"/>
      <c r="AL1388" s="150"/>
      <c r="AM1388" s="150"/>
      <c r="AN1388" s="150"/>
      <c r="AO1388" s="150"/>
      <c r="AP1388" s="150"/>
      <c r="AQ1388" s="150"/>
      <c r="AR1388" s="150"/>
      <c r="AS1388" s="150"/>
      <c r="AT1388" s="150"/>
      <c r="AU1388" s="150"/>
      <c r="AV1388" s="150"/>
      <c r="AW1388" s="150"/>
      <c r="AX1388" s="150"/>
      <c r="AY1388" s="150"/>
      <c r="AZ1388" s="150"/>
      <c r="BA1388" s="150"/>
      <c r="BB1388" s="150"/>
      <c r="BC1388" s="150"/>
      <c r="BD1388" s="150"/>
      <c r="BE1388" s="150"/>
      <c r="BF1388" s="150"/>
      <c r="BG1388" s="150"/>
      <c r="BH1388" s="150"/>
    </row>
    <row r="1389" spans="1:60" outlineLevel="1" x14ac:dyDescent="0.2">
      <c r="A1389" s="157"/>
      <c r="B1389" s="158"/>
      <c r="C1389" s="201" t="s">
        <v>1887</v>
      </c>
      <c r="D1389" s="190"/>
      <c r="E1389" s="191">
        <v>194.84</v>
      </c>
      <c r="F1389" s="160"/>
      <c r="G1389" s="160"/>
      <c r="H1389" s="160"/>
      <c r="I1389" s="160"/>
      <c r="J1389" s="160"/>
      <c r="K1389" s="160"/>
      <c r="L1389" s="160"/>
      <c r="M1389" s="160"/>
      <c r="N1389" s="160"/>
      <c r="O1389" s="160"/>
      <c r="P1389" s="160"/>
      <c r="Q1389" s="160"/>
      <c r="R1389" s="160"/>
      <c r="S1389" s="160"/>
      <c r="T1389" s="160"/>
      <c r="U1389" s="160"/>
      <c r="V1389" s="160"/>
      <c r="W1389" s="160"/>
      <c r="X1389" s="150"/>
      <c r="Y1389" s="150"/>
      <c r="Z1389" s="150"/>
      <c r="AA1389" s="150"/>
      <c r="AB1389" s="150"/>
      <c r="AC1389" s="150"/>
      <c r="AD1389" s="150"/>
      <c r="AE1389" s="150"/>
      <c r="AF1389" s="150"/>
      <c r="AG1389" s="150" t="s">
        <v>264</v>
      </c>
      <c r="AH1389" s="150">
        <v>5</v>
      </c>
      <c r="AI1389" s="150"/>
      <c r="AJ1389" s="150"/>
      <c r="AK1389" s="150"/>
      <c r="AL1389" s="150"/>
      <c r="AM1389" s="150"/>
      <c r="AN1389" s="150"/>
      <c r="AO1389" s="150"/>
      <c r="AP1389" s="150"/>
      <c r="AQ1389" s="150"/>
      <c r="AR1389" s="150"/>
      <c r="AS1389" s="150"/>
      <c r="AT1389" s="150"/>
      <c r="AU1389" s="150"/>
      <c r="AV1389" s="150"/>
      <c r="AW1389" s="150"/>
      <c r="AX1389" s="150"/>
      <c r="AY1389" s="150"/>
      <c r="AZ1389" s="150"/>
      <c r="BA1389" s="150"/>
      <c r="BB1389" s="150"/>
      <c r="BC1389" s="150"/>
      <c r="BD1389" s="150"/>
      <c r="BE1389" s="150"/>
      <c r="BF1389" s="150"/>
      <c r="BG1389" s="150"/>
      <c r="BH1389" s="150"/>
    </row>
    <row r="1390" spans="1:60" outlineLevel="1" x14ac:dyDescent="0.2">
      <c r="A1390" s="157"/>
      <c r="B1390" s="158"/>
      <c r="C1390" s="201" t="s">
        <v>1888</v>
      </c>
      <c r="D1390" s="190"/>
      <c r="E1390" s="191">
        <v>7.2</v>
      </c>
      <c r="F1390" s="160"/>
      <c r="G1390" s="160"/>
      <c r="H1390" s="160"/>
      <c r="I1390" s="160"/>
      <c r="J1390" s="160"/>
      <c r="K1390" s="160"/>
      <c r="L1390" s="160"/>
      <c r="M1390" s="160"/>
      <c r="N1390" s="160"/>
      <c r="O1390" s="160"/>
      <c r="P1390" s="160"/>
      <c r="Q1390" s="160"/>
      <c r="R1390" s="160"/>
      <c r="S1390" s="160"/>
      <c r="T1390" s="160"/>
      <c r="U1390" s="160"/>
      <c r="V1390" s="160"/>
      <c r="W1390" s="160"/>
      <c r="X1390" s="150"/>
      <c r="Y1390" s="150"/>
      <c r="Z1390" s="150"/>
      <c r="AA1390" s="150"/>
      <c r="AB1390" s="150"/>
      <c r="AC1390" s="150"/>
      <c r="AD1390" s="150"/>
      <c r="AE1390" s="150"/>
      <c r="AF1390" s="150"/>
      <c r="AG1390" s="150" t="s">
        <v>264</v>
      </c>
      <c r="AH1390" s="150">
        <v>5</v>
      </c>
      <c r="AI1390" s="150"/>
      <c r="AJ1390" s="150"/>
      <c r="AK1390" s="150"/>
      <c r="AL1390" s="150"/>
      <c r="AM1390" s="150"/>
      <c r="AN1390" s="150"/>
      <c r="AO1390" s="150"/>
      <c r="AP1390" s="150"/>
      <c r="AQ1390" s="150"/>
      <c r="AR1390" s="150"/>
      <c r="AS1390" s="150"/>
      <c r="AT1390" s="150"/>
      <c r="AU1390" s="150"/>
      <c r="AV1390" s="150"/>
      <c r="AW1390" s="150"/>
      <c r="AX1390" s="150"/>
      <c r="AY1390" s="150"/>
      <c r="AZ1390" s="150"/>
      <c r="BA1390" s="150"/>
      <c r="BB1390" s="150"/>
      <c r="BC1390" s="150"/>
      <c r="BD1390" s="150"/>
      <c r="BE1390" s="150"/>
      <c r="BF1390" s="150"/>
      <c r="BG1390" s="150"/>
      <c r="BH1390" s="150"/>
    </row>
    <row r="1391" spans="1:60" outlineLevel="1" x14ac:dyDescent="0.2">
      <c r="A1391" s="157"/>
      <c r="B1391" s="158"/>
      <c r="C1391" s="201" t="s">
        <v>1889</v>
      </c>
      <c r="D1391" s="190"/>
      <c r="E1391" s="191">
        <v>139</v>
      </c>
      <c r="F1391" s="160"/>
      <c r="G1391" s="160"/>
      <c r="H1391" s="160"/>
      <c r="I1391" s="160"/>
      <c r="J1391" s="160"/>
      <c r="K1391" s="160"/>
      <c r="L1391" s="160"/>
      <c r="M1391" s="160"/>
      <c r="N1391" s="160"/>
      <c r="O1391" s="160"/>
      <c r="P1391" s="160"/>
      <c r="Q1391" s="160"/>
      <c r="R1391" s="160"/>
      <c r="S1391" s="160"/>
      <c r="T1391" s="160"/>
      <c r="U1391" s="160"/>
      <c r="V1391" s="160"/>
      <c r="W1391" s="160"/>
      <c r="X1391" s="150"/>
      <c r="Y1391" s="150"/>
      <c r="Z1391" s="150"/>
      <c r="AA1391" s="150"/>
      <c r="AB1391" s="150"/>
      <c r="AC1391" s="150"/>
      <c r="AD1391" s="150"/>
      <c r="AE1391" s="150"/>
      <c r="AF1391" s="150"/>
      <c r="AG1391" s="150" t="s">
        <v>264</v>
      </c>
      <c r="AH1391" s="150">
        <v>5</v>
      </c>
      <c r="AI1391" s="150"/>
      <c r="AJ1391" s="150"/>
      <c r="AK1391" s="150"/>
      <c r="AL1391" s="150"/>
      <c r="AM1391" s="150"/>
      <c r="AN1391" s="150"/>
      <c r="AO1391" s="150"/>
      <c r="AP1391" s="150"/>
      <c r="AQ1391" s="150"/>
      <c r="AR1391" s="150"/>
      <c r="AS1391" s="150"/>
      <c r="AT1391" s="150"/>
      <c r="AU1391" s="150"/>
      <c r="AV1391" s="150"/>
      <c r="AW1391" s="150"/>
      <c r="AX1391" s="150"/>
      <c r="AY1391" s="150"/>
      <c r="AZ1391" s="150"/>
      <c r="BA1391" s="150"/>
      <c r="BB1391" s="150"/>
      <c r="BC1391" s="150"/>
      <c r="BD1391" s="150"/>
      <c r="BE1391" s="150"/>
      <c r="BF1391" s="150"/>
      <c r="BG1391" s="150"/>
      <c r="BH1391" s="150"/>
    </row>
    <row r="1392" spans="1:60" outlineLevel="1" x14ac:dyDescent="0.2">
      <c r="A1392" s="157"/>
      <c r="B1392" s="158"/>
      <c r="C1392" s="205" t="s">
        <v>404</v>
      </c>
      <c r="D1392" s="196"/>
      <c r="E1392" s="197">
        <v>1376.78</v>
      </c>
      <c r="F1392" s="160"/>
      <c r="G1392" s="160"/>
      <c r="H1392" s="160"/>
      <c r="I1392" s="160"/>
      <c r="J1392" s="160"/>
      <c r="K1392" s="160"/>
      <c r="L1392" s="160"/>
      <c r="M1392" s="160"/>
      <c r="N1392" s="160"/>
      <c r="O1392" s="160"/>
      <c r="P1392" s="160"/>
      <c r="Q1392" s="160"/>
      <c r="R1392" s="160"/>
      <c r="S1392" s="160"/>
      <c r="T1392" s="160"/>
      <c r="U1392" s="160"/>
      <c r="V1392" s="160"/>
      <c r="W1392" s="160"/>
      <c r="X1392" s="150"/>
      <c r="Y1392" s="150"/>
      <c r="Z1392" s="150"/>
      <c r="AA1392" s="150"/>
      <c r="AB1392" s="150"/>
      <c r="AC1392" s="150"/>
      <c r="AD1392" s="150"/>
      <c r="AE1392" s="150"/>
      <c r="AF1392" s="150"/>
      <c r="AG1392" s="150" t="s">
        <v>264</v>
      </c>
      <c r="AH1392" s="150">
        <v>1</v>
      </c>
      <c r="AI1392" s="150"/>
      <c r="AJ1392" s="150"/>
      <c r="AK1392" s="150"/>
      <c r="AL1392" s="150"/>
      <c r="AM1392" s="150"/>
      <c r="AN1392" s="150"/>
      <c r="AO1392" s="150"/>
      <c r="AP1392" s="150"/>
      <c r="AQ1392" s="150"/>
      <c r="AR1392" s="150"/>
      <c r="AS1392" s="150"/>
      <c r="AT1392" s="150"/>
      <c r="AU1392" s="150"/>
      <c r="AV1392" s="150"/>
      <c r="AW1392" s="150"/>
      <c r="AX1392" s="150"/>
      <c r="AY1392" s="150"/>
      <c r="AZ1392" s="150"/>
      <c r="BA1392" s="150"/>
      <c r="BB1392" s="150"/>
      <c r="BC1392" s="150"/>
      <c r="BD1392" s="150"/>
      <c r="BE1392" s="150"/>
      <c r="BF1392" s="150"/>
      <c r="BG1392" s="150"/>
      <c r="BH1392" s="150"/>
    </row>
    <row r="1393" spans="1:60" outlineLevel="1" x14ac:dyDescent="0.2">
      <c r="A1393" s="157"/>
      <c r="B1393" s="158"/>
      <c r="C1393" s="202" t="s">
        <v>325</v>
      </c>
      <c r="D1393" s="192"/>
      <c r="E1393" s="193"/>
      <c r="F1393" s="160"/>
      <c r="G1393" s="160"/>
      <c r="H1393" s="160"/>
      <c r="I1393" s="160"/>
      <c r="J1393" s="160"/>
      <c r="K1393" s="160"/>
      <c r="L1393" s="160"/>
      <c r="M1393" s="160"/>
      <c r="N1393" s="160"/>
      <c r="O1393" s="160"/>
      <c r="P1393" s="160"/>
      <c r="Q1393" s="160"/>
      <c r="R1393" s="160"/>
      <c r="S1393" s="160"/>
      <c r="T1393" s="160"/>
      <c r="U1393" s="160"/>
      <c r="V1393" s="160"/>
      <c r="W1393" s="160"/>
      <c r="X1393" s="150"/>
      <c r="Y1393" s="150"/>
      <c r="Z1393" s="150"/>
      <c r="AA1393" s="150"/>
      <c r="AB1393" s="150"/>
      <c r="AC1393" s="150"/>
      <c r="AD1393" s="150"/>
      <c r="AE1393" s="150"/>
      <c r="AF1393" s="150"/>
      <c r="AG1393" s="150" t="s">
        <v>264</v>
      </c>
      <c r="AH1393" s="150"/>
      <c r="AI1393" s="150"/>
      <c r="AJ1393" s="150"/>
      <c r="AK1393" s="150"/>
      <c r="AL1393" s="150"/>
      <c r="AM1393" s="150"/>
      <c r="AN1393" s="150"/>
      <c r="AO1393" s="150"/>
      <c r="AP1393" s="150"/>
      <c r="AQ1393" s="150"/>
      <c r="AR1393" s="150"/>
      <c r="AS1393" s="150"/>
      <c r="AT1393" s="150"/>
      <c r="AU1393" s="150"/>
      <c r="AV1393" s="150"/>
      <c r="AW1393" s="150"/>
      <c r="AX1393" s="150"/>
      <c r="AY1393" s="150"/>
      <c r="AZ1393" s="150"/>
      <c r="BA1393" s="150"/>
      <c r="BB1393" s="150"/>
      <c r="BC1393" s="150"/>
      <c r="BD1393" s="150"/>
      <c r="BE1393" s="150"/>
      <c r="BF1393" s="150"/>
      <c r="BG1393" s="150"/>
      <c r="BH1393" s="150"/>
    </row>
    <row r="1394" spans="1:60" outlineLevel="1" x14ac:dyDescent="0.2">
      <c r="A1394" s="157"/>
      <c r="B1394" s="158"/>
      <c r="C1394" s="203" t="s">
        <v>1890</v>
      </c>
      <c r="D1394" s="192"/>
      <c r="E1394" s="193"/>
      <c r="F1394" s="160"/>
      <c r="G1394" s="160"/>
      <c r="H1394" s="160"/>
      <c r="I1394" s="160"/>
      <c r="J1394" s="160"/>
      <c r="K1394" s="160"/>
      <c r="L1394" s="160"/>
      <c r="M1394" s="160"/>
      <c r="N1394" s="160"/>
      <c r="O1394" s="160"/>
      <c r="P1394" s="160"/>
      <c r="Q1394" s="160"/>
      <c r="R1394" s="160"/>
      <c r="S1394" s="160"/>
      <c r="T1394" s="160"/>
      <c r="U1394" s="160"/>
      <c r="V1394" s="160"/>
      <c r="W1394" s="160"/>
      <c r="X1394" s="150"/>
      <c r="Y1394" s="150"/>
      <c r="Z1394" s="150"/>
      <c r="AA1394" s="150"/>
      <c r="AB1394" s="150"/>
      <c r="AC1394" s="150"/>
      <c r="AD1394" s="150"/>
      <c r="AE1394" s="150"/>
      <c r="AF1394" s="150"/>
      <c r="AG1394" s="150" t="s">
        <v>264</v>
      </c>
      <c r="AH1394" s="150">
        <v>2</v>
      </c>
      <c r="AI1394" s="150"/>
      <c r="AJ1394" s="150"/>
      <c r="AK1394" s="150"/>
      <c r="AL1394" s="150"/>
      <c r="AM1394" s="150"/>
      <c r="AN1394" s="150"/>
      <c r="AO1394" s="150"/>
      <c r="AP1394" s="150"/>
      <c r="AQ1394" s="150"/>
      <c r="AR1394" s="150"/>
      <c r="AS1394" s="150"/>
      <c r="AT1394" s="150"/>
      <c r="AU1394" s="150"/>
      <c r="AV1394" s="150"/>
      <c r="AW1394" s="150"/>
      <c r="AX1394" s="150"/>
      <c r="AY1394" s="150"/>
      <c r="AZ1394" s="150"/>
      <c r="BA1394" s="150"/>
      <c r="BB1394" s="150"/>
      <c r="BC1394" s="150"/>
      <c r="BD1394" s="150"/>
      <c r="BE1394" s="150"/>
      <c r="BF1394" s="150"/>
      <c r="BG1394" s="150"/>
      <c r="BH1394" s="150"/>
    </row>
    <row r="1395" spans="1:60" outlineLevel="1" x14ac:dyDescent="0.2">
      <c r="A1395" s="157"/>
      <c r="B1395" s="158"/>
      <c r="C1395" s="203" t="s">
        <v>1891</v>
      </c>
      <c r="D1395" s="192"/>
      <c r="E1395" s="193">
        <v>39.06</v>
      </c>
      <c r="F1395" s="160"/>
      <c r="G1395" s="160"/>
      <c r="H1395" s="160"/>
      <c r="I1395" s="160"/>
      <c r="J1395" s="160"/>
      <c r="K1395" s="160"/>
      <c r="L1395" s="160"/>
      <c r="M1395" s="160"/>
      <c r="N1395" s="160"/>
      <c r="O1395" s="160"/>
      <c r="P1395" s="160"/>
      <c r="Q1395" s="160"/>
      <c r="R1395" s="160"/>
      <c r="S1395" s="160"/>
      <c r="T1395" s="160"/>
      <c r="U1395" s="160"/>
      <c r="V1395" s="160"/>
      <c r="W1395" s="160"/>
      <c r="X1395" s="150"/>
      <c r="Y1395" s="150"/>
      <c r="Z1395" s="150"/>
      <c r="AA1395" s="150"/>
      <c r="AB1395" s="150"/>
      <c r="AC1395" s="150"/>
      <c r="AD1395" s="150"/>
      <c r="AE1395" s="150"/>
      <c r="AF1395" s="150"/>
      <c r="AG1395" s="150" t="s">
        <v>264</v>
      </c>
      <c r="AH1395" s="150">
        <v>2</v>
      </c>
      <c r="AI1395" s="150"/>
      <c r="AJ1395" s="150"/>
      <c r="AK1395" s="150"/>
      <c r="AL1395" s="150"/>
      <c r="AM1395" s="150"/>
      <c r="AN1395" s="150"/>
      <c r="AO1395" s="150"/>
      <c r="AP1395" s="150"/>
      <c r="AQ1395" s="150"/>
      <c r="AR1395" s="150"/>
      <c r="AS1395" s="150"/>
      <c r="AT1395" s="150"/>
      <c r="AU1395" s="150"/>
      <c r="AV1395" s="150"/>
      <c r="AW1395" s="150"/>
      <c r="AX1395" s="150"/>
      <c r="AY1395" s="150"/>
      <c r="AZ1395" s="150"/>
      <c r="BA1395" s="150"/>
      <c r="BB1395" s="150"/>
      <c r="BC1395" s="150"/>
      <c r="BD1395" s="150"/>
      <c r="BE1395" s="150"/>
      <c r="BF1395" s="150"/>
      <c r="BG1395" s="150"/>
      <c r="BH1395" s="150"/>
    </row>
    <row r="1396" spans="1:60" outlineLevel="1" x14ac:dyDescent="0.2">
      <c r="A1396" s="157"/>
      <c r="B1396" s="158"/>
      <c r="C1396" s="203" t="s">
        <v>1892</v>
      </c>
      <c r="D1396" s="192"/>
      <c r="E1396" s="193">
        <v>18</v>
      </c>
      <c r="F1396" s="160"/>
      <c r="G1396" s="160"/>
      <c r="H1396" s="160"/>
      <c r="I1396" s="160"/>
      <c r="J1396" s="160"/>
      <c r="K1396" s="160"/>
      <c r="L1396" s="160"/>
      <c r="M1396" s="160"/>
      <c r="N1396" s="160"/>
      <c r="O1396" s="160"/>
      <c r="P1396" s="160"/>
      <c r="Q1396" s="160"/>
      <c r="R1396" s="160"/>
      <c r="S1396" s="160"/>
      <c r="T1396" s="160"/>
      <c r="U1396" s="160"/>
      <c r="V1396" s="160"/>
      <c r="W1396" s="160"/>
      <c r="X1396" s="150"/>
      <c r="Y1396" s="150"/>
      <c r="Z1396" s="150"/>
      <c r="AA1396" s="150"/>
      <c r="AB1396" s="150"/>
      <c r="AC1396" s="150"/>
      <c r="AD1396" s="150"/>
      <c r="AE1396" s="150"/>
      <c r="AF1396" s="150"/>
      <c r="AG1396" s="150" t="s">
        <v>264</v>
      </c>
      <c r="AH1396" s="150">
        <v>2</v>
      </c>
      <c r="AI1396" s="150"/>
      <c r="AJ1396" s="150"/>
      <c r="AK1396" s="150"/>
      <c r="AL1396" s="150"/>
      <c r="AM1396" s="150"/>
      <c r="AN1396" s="150"/>
      <c r="AO1396" s="150"/>
      <c r="AP1396" s="150"/>
      <c r="AQ1396" s="150"/>
      <c r="AR1396" s="150"/>
      <c r="AS1396" s="150"/>
      <c r="AT1396" s="150"/>
      <c r="AU1396" s="150"/>
      <c r="AV1396" s="150"/>
      <c r="AW1396" s="150"/>
      <c r="AX1396" s="150"/>
      <c r="AY1396" s="150"/>
      <c r="AZ1396" s="150"/>
      <c r="BA1396" s="150"/>
      <c r="BB1396" s="150"/>
      <c r="BC1396" s="150"/>
      <c r="BD1396" s="150"/>
      <c r="BE1396" s="150"/>
      <c r="BF1396" s="150"/>
      <c r="BG1396" s="150"/>
      <c r="BH1396" s="150"/>
    </row>
    <row r="1397" spans="1:60" outlineLevel="1" x14ac:dyDescent="0.2">
      <c r="A1397" s="157"/>
      <c r="B1397" s="158"/>
      <c r="C1397" s="203" t="s">
        <v>1893</v>
      </c>
      <c r="D1397" s="192"/>
      <c r="E1397" s="193">
        <v>18</v>
      </c>
      <c r="F1397" s="160"/>
      <c r="G1397" s="160"/>
      <c r="H1397" s="160"/>
      <c r="I1397" s="160"/>
      <c r="J1397" s="160"/>
      <c r="K1397" s="160"/>
      <c r="L1397" s="160"/>
      <c r="M1397" s="160"/>
      <c r="N1397" s="160"/>
      <c r="O1397" s="160"/>
      <c r="P1397" s="160"/>
      <c r="Q1397" s="160"/>
      <c r="R1397" s="160"/>
      <c r="S1397" s="160"/>
      <c r="T1397" s="160"/>
      <c r="U1397" s="160"/>
      <c r="V1397" s="160"/>
      <c r="W1397" s="160"/>
      <c r="X1397" s="150"/>
      <c r="Y1397" s="150"/>
      <c r="Z1397" s="150"/>
      <c r="AA1397" s="150"/>
      <c r="AB1397" s="150"/>
      <c r="AC1397" s="150"/>
      <c r="AD1397" s="150"/>
      <c r="AE1397" s="150"/>
      <c r="AF1397" s="150"/>
      <c r="AG1397" s="150" t="s">
        <v>264</v>
      </c>
      <c r="AH1397" s="150">
        <v>2</v>
      </c>
      <c r="AI1397" s="150"/>
      <c r="AJ1397" s="150"/>
      <c r="AK1397" s="150"/>
      <c r="AL1397" s="150"/>
      <c r="AM1397" s="150"/>
      <c r="AN1397" s="150"/>
      <c r="AO1397" s="150"/>
      <c r="AP1397" s="150"/>
      <c r="AQ1397" s="150"/>
      <c r="AR1397" s="150"/>
      <c r="AS1397" s="150"/>
      <c r="AT1397" s="150"/>
      <c r="AU1397" s="150"/>
      <c r="AV1397" s="150"/>
      <c r="AW1397" s="150"/>
      <c r="AX1397" s="150"/>
      <c r="AY1397" s="150"/>
      <c r="AZ1397" s="150"/>
      <c r="BA1397" s="150"/>
      <c r="BB1397" s="150"/>
      <c r="BC1397" s="150"/>
      <c r="BD1397" s="150"/>
      <c r="BE1397" s="150"/>
      <c r="BF1397" s="150"/>
      <c r="BG1397" s="150"/>
      <c r="BH1397" s="150"/>
    </row>
    <row r="1398" spans="1:60" outlineLevel="1" x14ac:dyDescent="0.2">
      <c r="A1398" s="157"/>
      <c r="B1398" s="158"/>
      <c r="C1398" s="203" t="s">
        <v>1894</v>
      </c>
      <c r="D1398" s="192"/>
      <c r="E1398" s="193">
        <v>36</v>
      </c>
      <c r="F1398" s="160"/>
      <c r="G1398" s="160"/>
      <c r="H1398" s="160"/>
      <c r="I1398" s="160"/>
      <c r="J1398" s="160"/>
      <c r="K1398" s="160"/>
      <c r="L1398" s="160"/>
      <c r="M1398" s="160"/>
      <c r="N1398" s="160"/>
      <c r="O1398" s="160"/>
      <c r="P1398" s="160"/>
      <c r="Q1398" s="160"/>
      <c r="R1398" s="160"/>
      <c r="S1398" s="160"/>
      <c r="T1398" s="160"/>
      <c r="U1398" s="160"/>
      <c r="V1398" s="160"/>
      <c r="W1398" s="160"/>
      <c r="X1398" s="150"/>
      <c r="Y1398" s="150"/>
      <c r="Z1398" s="150"/>
      <c r="AA1398" s="150"/>
      <c r="AB1398" s="150"/>
      <c r="AC1398" s="150"/>
      <c r="AD1398" s="150"/>
      <c r="AE1398" s="150"/>
      <c r="AF1398" s="150"/>
      <c r="AG1398" s="150" t="s">
        <v>264</v>
      </c>
      <c r="AH1398" s="150">
        <v>2</v>
      </c>
      <c r="AI1398" s="150"/>
      <c r="AJ1398" s="150"/>
      <c r="AK1398" s="150"/>
      <c r="AL1398" s="150"/>
      <c r="AM1398" s="150"/>
      <c r="AN1398" s="150"/>
      <c r="AO1398" s="150"/>
      <c r="AP1398" s="150"/>
      <c r="AQ1398" s="150"/>
      <c r="AR1398" s="150"/>
      <c r="AS1398" s="150"/>
      <c r="AT1398" s="150"/>
      <c r="AU1398" s="150"/>
      <c r="AV1398" s="150"/>
      <c r="AW1398" s="150"/>
      <c r="AX1398" s="150"/>
      <c r="AY1398" s="150"/>
      <c r="AZ1398" s="150"/>
      <c r="BA1398" s="150"/>
      <c r="BB1398" s="150"/>
      <c r="BC1398" s="150"/>
      <c r="BD1398" s="150"/>
      <c r="BE1398" s="150"/>
      <c r="BF1398" s="150"/>
      <c r="BG1398" s="150"/>
      <c r="BH1398" s="150"/>
    </row>
    <row r="1399" spans="1:60" outlineLevel="1" x14ac:dyDescent="0.2">
      <c r="A1399" s="157"/>
      <c r="B1399" s="158"/>
      <c r="C1399" s="203" t="s">
        <v>1895</v>
      </c>
      <c r="D1399" s="192"/>
      <c r="E1399" s="193">
        <v>30.75</v>
      </c>
      <c r="F1399" s="160"/>
      <c r="G1399" s="160"/>
      <c r="H1399" s="160"/>
      <c r="I1399" s="160"/>
      <c r="J1399" s="160"/>
      <c r="K1399" s="160"/>
      <c r="L1399" s="160"/>
      <c r="M1399" s="160"/>
      <c r="N1399" s="160"/>
      <c r="O1399" s="160"/>
      <c r="P1399" s="160"/>
      <c r="Q1399" s="160"/>
      <c r="R1399" s="160"/>
      <c r="S1399" s="160"/>
      <c r="T1399" s="160"/>
      <c r="U1399" s="160"/>
      <c r="V1399" s="160"/>
      <c r="W1399" s="160"/>
      <c r="X1399" s="150"/>
      <c r="Y1399" s="150"/>
      <c r="Z1399" s="150"/>
      <c r="AA1399" s="150"/>
      <c r="AB1399" s="150"/>
      <c r="AC1399" s="150"/>
      <c r="AD1399" s="150"/>
      <c r="AE1399" s="150"/>
      <c r="AF1399" s="150"/>
      <c r="AG1399" s="150" t="s">
        <v>264</v>
      </c>
      <c r="AH1399" s="150">
        <v>2</v>
      </c>
      <c r="AI1399" s="150"/>
      <c r="AJ1399" s="150"/>
      <c r="AK1399" s="150"/>
      <c r="AL1399" s="150"/>
      <c r="AM1399" s="150"/>
      <c r="AN1399" s="150"/>
      <c r="AO1399" s="150"/>
      <c r="AP1399" s="150"/>
      <c r="AQ1399" s="150"/>
      <c r="AR1399" s="150"/>
      <c r="AS1399" s="150"/>
      <c r="AT1399" s="150"/>
      <c r="AU1399" s="150"/>
      <c r="AV1399" s="150"/>
      <c r="AW1399" s="150"/>
      <c r="AX1399" s="150"/>
      <c r="AY1399" s="150"/>
      <c r="AZ1399" s="150"/>
      <c r="BA1399" s="150"/>
      <c r="BB1399" s="150"/>
      <c r="BC1399" s="150"/>
      <c r="BD1399" s="150"/>
      <c r="BE1399" s="150"/>
      <c r="BF1399" s="150"/>
      <c r="BG1399" s="150"/>
      <c r="BH1399" s="150"/>
    </row>
    <row r="1400" spans="1:60" outlineLevel="1" x14ac:dyDescent="0.2">
      <c r="A1400" s="157"/>
      <c r="B1400" s="158"/>
      <c r="C1400" s="203" t="s">
        <v>1896</v>
      </c>
      <c r="D1400" s="192"/>
      <c r="E1400" s="193">
        <v>30.75</v>
      </c>
      <c r="F1400" s="160"/>
      <c r="G1400" s="160"/>
      <c r="H1400" s="160"/>
      <c r="I1400" s="160"/>
      <c r="J1400" s="160"/>
      <c r="K1400" s="160"/>
      <c r="L1400" s="160"/>
      <c r="M1400" s="160"/>
      <c r="N1400" s="160"/>
      <c r="O1400" s="160"/>
      <c r="P1400" s="160"/>
      <c r="Q1400" s="160"/>
      <c r="R1400" s="160"/>
      <c r="S1400" s="160"/>
      <c r="T1400" s="160"/>
      <c r="U1400" s="160"/>
      <c r="V1400" s="160"/>
      <c r="W1400" s="160"/>
      <c r="X1400" s="150"/>
      <c r="Y1400" s="150"/>
      <c r="Z1400" s="150"/>
      <c r="AA1400" s="150"/>
      <c r="AB1400" s="150"/>
      <c r="AC1400" s="150"/>
      <c r="AD1400" s="150"/>
      <c r="AE1400" s="150"/>
      <c r="AF1400" s="150"/>
      <c r="AG1400" s="150" t="s">
        <v>264</v>
      </c>
      <c r="AH1400" s="150">
        <v>2</v>
      </c>
      <c r="AI1400" s="150"/>
      <c r="AJ1400" s="150"/>
      <c r="AK1400" s="150"/>
      <c r="AL1400" s="150"/>
      <c r="AM1400" s="150"/>
      <c r="AN1400" s="150"/>
      <c r="AO1400" s="150"/>
      <c r="AP1400" s="150"/>
      <c r="AQ1400" s="150"/>
      <c r="AR1400" s="150"/>
      <c r="AS1400" s="150"/>
      <c r="AT1400" s="150"/>
      <c r="AU1400" s="150"/>
      <c r="AV1400" s="150"/>
      <c r="AW1400" s="150"/>
      <c r="AX1400" s="150"/>
      <c r="AY1400" s="150"/>
      <c r="AZ1400" s="150"/>
      <c r="BA1400" s="150"/>
      <c r="BB1400" s="150"/>
      <c r="BC1400" s="150"/>
      <c r="BD1400" s="150"/>
      <c r="BE1400" s="150"/>
      <c r="BF1400" s="150"/>
      <c r="BG1400" s="150"/>
      <c r="BH1400" s="150"/>
    </row>
    <row r="1401" spans="1:60" outlineLevel="1" x14ac:dyDescent="0.2">
      <c r="A1401" s="157"/>
      <c r="B1401" s="158"/>
      <c r="C1401" s="203" t="s">
        <v>1897</v>
      </c>
      <c r="D1401" s="192"/>
      <c r="E1401" s="193">
        <v>1.68</v>
      </c>
      <c r="F1401" s="160"/>
      <c r="G1401" s="160"/>
      <c r="H1401" s="160"/>
      <c r="I1401" s="160"/>
      <c r="J1401" s="160"/>
      <c r="K1401" s="160"/>
      <c r="L1401" s="160"/>
      <c r="M1401" s="160"/>
      <c r="N1401" s="160"/>
      <c r="O1401" s="160"/>
      <c r="P1401" s="160"/>
      <c r="Q1401" s="160"/>
      <c r="R1401" s="160"/>
      <c r="S1401" s="160"/>
      <c r="T1401" s="160"/>
      <c r="U1401" s="160"/>
      <c r="V1401" s="160"/>
      <c r="W1401" s="160"/>
      <c r="X1401" s="150"/>
      <c r="Y1401" s="150"/>
      <c r="Z1401" s="150"/>
      <c r="AA1401" s="150"/>
      <c r="AB1401" s="150"/>
      <c r="AC1401" s="150"/>
      <c r="AD1401" s="150"/>
      <c r="AE1401" s="150"/>
      <c r="AF1401" s="150"/>
      <c r="AG1401" s="150" t="s">
        <v>264</v>
      </c>
      <c r="AH1401" s="150">
        <v>2</v>
      </c>
      <c r="AI1401" s="150"/>
      <c r="AJ1401" s="150"/>
      <c r="AK1401" s="150"/>
      <c r="AL1401" s="150"/>
      <c r="AM1401" s="150"/>
      <c r="AN1401" s="150"/>
      <c r="AO1401" s="150"/>
      <c r="AP1401" s="150"/>
      <c r="AQ1401" s="150"/>
      <c r="AR1401" s="150"/>
      <c r="AS1401" s="150"/>
      <c r="AT1401" s="150"/>
      <c r="AU1401" s="150"/>
      <c r="AV1401" s="150"/>
      <c r="AW1401" s="150"/>
      <c r="AX1401" s="150"/>
      <c r="AY1401" s="150"/>
      <c r="AZ1401" s="150"/>
      <c r="BA1401" s="150"/>
      <c r="BB1401" s="150"/>
      <c r="BC1401" s="150"/>
      <c r="BD1401" s="150"/>
      <c r="BE1401" s="150"/>
      <c r="BF1401" s="150"/>
      <c r="BG1401" s="150"/>
      <c r="BH1401" s="150"/>
    </row>
    <row r="1402" spans="1:60" outlineLevel="1" x14ac:dyDescent="0.2">
      <c r="A1402" s="157"/>
      <c r="B1402" s="158"/>
      <c r="C1402" s="203" t="s">
        <v>1898</v>
      </c>
      <c r="D1402" s="192"/>
      <c r="E1402" s="193"/>
      <c r="F1402" s="160"/>
      <c r="G1402" s="160"/>
      <c r="H1402" s="160"/>
      <c r="I1402" s="160"/>
      <c r="J1402" s="160"/>
      <c r="K1402" s="160"/>
      <c r="L1402" s="160"/>
      <c r="M1402" s="160"/>
      <c r="N1402" s="160"/>
      <c r="O1402" s="160"/>
      <c r="P1402" s="160"/>
      <c r="Q1402" s="160"/>
      <c r="R1402" s="160"/>
      <c r="S1402" s="160"/>
      <c r="T1402" s="160"/>
      <c r="U1402" s="160"/>
      <c r="V1402" s="160"/>
      <c r="W1402" s="160"/>
      <c r="X1402" s="150"/>
      <c r="Y1402" s="150"/>
      <c r="Z1402" s="150"/>
      <c r="AA1402" s="150"/>
      <c r="AB1402" s="150"/>
      <c r="AC1402" s="150"/>
      <c r="AD1402" s="150"/>
      <c r="AE1402" s="150"/>
      <c r="AF1402" s="150"/>
      <c r="AG1402" s="150" t="s">
        <v>264</v>
      </c>
      <c r="AH1402" s="150">
        <v>2</v>
      </c>
      <c r="AI1402" s="150"/>
      <c r="AJ1402" s="150"/>
      <c r="AK1402" s="150"/>
      <c r="AL1402" s="150"/>
      <c r="AM1402" s="150"/>
      <c r="AN1402" s="150"/>
      <c r="AO1402" s="150"/>
      <c r="AP1402" s="150"/>
      <c r="AQ1402" s="150"/>
      <c r="AR1402" s="150"/>
      <c r="AS1402" s="150"/>
      <c r="AT1402" s="150"/>
      <c r="AU1402" s="150"/>
      <c r="AV1402" s="150"/>
      <c r="AW1402" s="150"/>
      <c r="AX1402" s="150"/>
      <c r="AY1402" s="150"/>
      <c r="AZ1402" s="150"/>
      <c r="BA1402" s="150"/>
      <c r="BB1402" s="150"/>
      <c r="BC1402" s="150"/>
      <c r="BD1402" s="150"/>
      <c r="BE1402" s="150"/>
      <c r="BF1402" s="150"/>
      <c r="BG1402" s="150"/>
      <c r="BH1402" s="150"/>
    </row>
    <row r="1403" spans="1:60" outlineLevel="1" x14ac:dyDescent="0.2">
      <c r="A1403" s="157"/>
      <c r="B1403" s="158"/>
      <c r="C1403" s="203" t="s">
        <v>1899</v>
      </c>
      <c r="D1403" s="192"/>
      <c r="E1403" s="193">
        <v>-7.1050000000000004</v>
      </c>
      <c r="F1403" s="160"/>
      <c r="G1403" s="160"/>
      <c r="H1403" s="160"/>
      <c r="I1403" s="160"/>
      <c r="J1403" s="160"/>
      <c r="K1403" s="160"/>
      <c r="L1403" s="160"/>
      <c r="M1403" s="160"/>
      <c r="N1403" s="160"/>
      <c r="O1403" s="160"/>
      <c r="P1403" s="160"/>
      <c r="Q1403" s="160"/>
      <c r="R1403" s="160"/>
      <c r="S1403" s="160"/>
      <c r="T1403" s="160"/>
      <c r="U1403" s="160"/>
      <c r="V1403" s="160"/>
      <c r="W1403" s="160"/>
      <c r="X1403" s="150"/>
      <c r="Y1403" s="150"/>
      <c r="Z1403" s="150"/>
      <c r="AA1403" s="150"/>
      <c r="AB1403" s="150"/>
      <c r="AC1403" s="150"/>
      <c r="AD1403" s="150"/>
      <c r="AE1403" s="150"/>
      <c r="AF1403" s="150"/>
      <c r="AG1403" s="150" t="s">
        <v>264</v>
      </c>
      <c r="AH1403" s="150">
        <v>2</v>
      </c>
      <c r="AI1403" s="150"/>
      <c r="AJ1403" s="150"/>
      <c r="AK1403" s="150"/>
      <c r="AL1403" s="150"/>
      <c r="AM1403" s="150"/>
      <c r="AN1403" s="150"/>
      <c r="AO1403" s="150"/>
      <c r="AP1403" s="150"/>
      <c r="AQ1403" s="150"/>
      <c r="AR1403" s="150"/>
      <c r="AS1403" s="150"/>
      <c r="AT1403" s="150"/>
      <c r="AU1403" s="150"/>
      <c r="AV1403" s="150"/>
      <c r="AW1403" s="150"/>
      <c r="AX1403" s="150"/>
      <c r="AY1403" s="150"/>
      <c r="AZ1403" s="150"/>
      <c r="BA1403" s="150"/>
      <c r="BB1403" s="150"/>
      <c r="BC1403" s="150"/>
      <c r="BD1403" s="150"/>
      <c r="BE1403" s="150"/>
      <c r="BF1403" s="150"/>
      <c r="BG1403" s="150"/>
      <c r="BH1403" s="150"/>
    </row>
    <row r="1404" spans="1:60" outlineLevel="1" x14ac:dyDescent="0.2">
      <c r="A1404" s="157"/>
      <c r="B1404" s="158"/>
      <c r="C1404" s="203" t="s">
        <v>1900</v>
      </c>
      <c r="D1404" s="192"/>
      <c r="E1404" s="193">
        <v>36</v>
      </c>
      <c r="F1404" s="160"/>
      <c r="G1404" s="160"/>
      <c r="H1404" s="160"/>
      <c r="I1404" s="160"/>
      <c r="J1404" s="160"/>
      <c r="K1404" s="160"/>
      <c r="L1404" s="160"/>
      <c r="M1404" s="160"/>
      <c r="N1404" s="160"/>
      <c r="O1404" s="160"/>
      <c r="P1404" s="160"/>
      <c r="Q1404" s="160"/>
      <c r="R1404" s="160"/>
      <c r="S1404" s="160"/>
      <c r="T1404" s="160"/>
      <c r="U1404" s="160"/>
      <c r="V1404" s="160"/>
      <c r="W1404" s="160"/>
      <c r="X1404" s="150"/>
      <c r="Y1404" s="150"/>
      <c r="Z1404" s="150"/>
      <c r="AA1404" s="150"/>
      <c r="AB1404" s="150"/>
      <c r="AC1404" s="150"/>
      <c r="AD1404" s="150"/>
      <c r="AE1404" s="150"/>
      <c r="AF1404" s="150"/>
      <c r="AG1404" s="150" t="s">
        <v>264</v>
      </c>
      <c r="AH1404" s="150">
        <v>2</v>
      </c>
      <c r="AI1404" s="150"/>
      <c r="AJ1404" s="150"/>
      <c r="AK1404" s="150"/>
      <c r="AL1404" s="150"/>
      <c r="AM1404" s="150"/>
      <c r="AN1404" s="150"/>
      <c r="AO1404" s="150"/>
      <c r="AP1404" s="150"/>
      <c r="AQ1404" s="150"/>
      <c r="AR1404" s="150"/>
      <c r="AS1404" s="150"/>
      <c r="AT1404" s="150"/>
      <c r="AU1404" s="150"/>
      <c r="AV1404" s="150"/>
      <c r="AW1404" s="150"/>
      <c r="AX1404" s="150"/>
      <c r="AY1404" s="150"/>
      <c r="AZ1404" s="150"/>
      <c r="BA1404" s="150"/>
      <c r="BB1404" s="150"/>
      <c r="BC1404" s="150"/>
      <c r="BD1404" s="150"/>
      <c r="BE1404" s="150"/>
      <c r="BF1404" s="150"/>
      <c r="BG1404" s="150"/>
      <c r="BH1404" s="150"/>
    </row>
    <row r="1405" spans="1:60" outlineLevel="1" x14ac:dyDescent="0.2">
      <c r="A1405" s="157"/>
      <c r="B1405" s="158"/>
      <c r="C1405" s="203" t="s">
        <v>1901</v>
      </c>
      <c r="D1405" s="192"/>
      <c r="E1405" s="193">
        <v>54</v>
      </c>
      <c r="F1405" s="160"/>
      <c r="G1405" s="160"/>
      <c r="H1405" s="160"/>
      <c r="I1405" s="160"/>
      <c r="J1405" s="160"/>
      <c r="K1405" s="160"/>
      <c r="L1405" s="160"/>
      <c r="M1405" s="160"/>
      <c r="N1405" s="160"/>
      <c r="O1405" s="160"/>
      <c r="P1405" s="160"/>
      <c r="Q1405" s="160"/>
      <c r="R1405" s="160"/>
      <c r="S1405" s="160"/>
      <c r="T1405" s="160"/>
      <c r="U1405" s="160"/>
      <c r="V1405" s="160"/>
      <c r="W1405" s="160"/>
      <c r="X1405" s="150"/>
      <c r="Y1405" s="150"/>
      <c r="Z1405" s="150"/>
      <c r="AA1405" s="150"/>
      <c r="AB1405" s="150"/>
      <c r="AC1405" s="150"/>
      <c r="AD1405" s="150"/>
      <c r="AE1405" s="150"/>
      <c r="AF1405" s="150"/>
      <c r="AG1405" s="150" t="s">
        <v>264</v>
      </c>
      <c r="AH1405" s="150">
        <v>2</v>
      </c>
      <c r="AI1405" s="150"/>
      <c r="AJ1405" s="150"/>
      <c r="AK1405" s="150"/>
      <c r="AL1405" s="150"/>
      <c r="AM1405" s="150"/>
      <c r="AN1405" s="150"/>
      <c r="AO1405" s="150"/>
      <c r="AP1405" s="150"/>
      <c r="AQ1405" s="150"/>
      <c r="AR1405" s="150"/>
      <c r="AS1405" s="150"/>
      <c r="AT1405" s="150"/>
      <c r="AU1405" s="150"/>
      <c r="AV1405" s="150"/>
      <c r="AW1405" s="150"/>
      <c r="AX1405" s="150"/>
      <c r="AY1405" s="150"/>
      <c r="AZ1405" s="150"/>
      <c r="BA1405" s="150"/>
      <c r="BB1405" s="150"/>
      <c r="BC1405" s="150"/>
      <c r="BD1405" s="150"/>
      <c r="BE1405" s="150"/>
      <c r="BF1405" s="150"/>
      <c r="BG1405" s="150"/>
      <c r="BH1405" s="150"/>
    </row>
    <row r="1406" spans="1:60" outlineLevel="1" x14ac:dyDescent="0.2">
      <c r="A1406" s="157"/>
      <c r="B1406" s="158"/>
      <c r="C1406" s="203" t="s">
        <v>1902</v>
      </c>
      <c r="D1406" s="192"/>
      <c r="E1406" s="193">
        <v>25.574999999999999</v>
      </c>
      <c r="F1406" s="160"/>
      <c r="G1406" s="160"/>
      <c r="H1406" s="160"/>
      <c r="I1406" s="160"/>
      <c r="J1406" s="160"/>
      <c r="K1406" s="160"/>
      <c r="L1406" s="160"/>
      <c r="M1406" s="160"/>
      <c r="N1406" s="160"/>
      <c r="O1406" s="160"/>
      <c r="P1406" s="160"/>
      <c r="Q1406" s="160"/>
      <c r="R1406" s="160"/>
      <c r="S1406" s="160"/>
      <c r="T1406" s="160"/>
      <c r="U1406" s="160"/>
      <c r="V1406" s="160"/>
      <c r="W1406" s="160"/>
      <c r="X1406" s="150"/>
      <c r="Y1406" s="150"/>
      <c r="Z1406" s="150"/>
      <c r="AA1406" s="150"/>
      <c r="AB1406" s="150"/>
      <c r="AC1406" s="150"/>
      <c r="AD1406" s="150"/>
      <c r="AE1406" s="150"/>
      <c r="AF1406" s="150"/>
      <c r="AG1406" s="150" t="s">
        <v>264</v>
      </c>
      <c r="AH1406" s="150">
        <v>2</v>
      </c>
      <c r="AI1406" s="150"/>
      <c r="AJ1406" s="150"/>
      <c r="AK1406" s="150"/>
      <c r="AL1406" s="150"/>
      <c r="AM1406" s="150"/>
      <c r="AN1406" s="150"/>
      <c r="AO1406" s="150"/>
      <c r="AP1406" s="150"/>
      <c r="AQ1406" s="150"/>
      <c r="AR1406" s="150"/>
      <c r="AS1406" s="150"/>
      <c r="AT1406" s="150"/>
      <c r="AU1406" s="150"/>
      <c r="AV1406" s="150"/>
      <c r="AW1406" s="150"/>
      <c r="AX1406" s="150"/>
      <c r="AY1406" s="150"/>
      <c r="AZ1406" s="150"/>
      <c r="BA1406" s="150"/>
      <c r="BB1406" s="150"/>
      <c r="BC1406" s="150"/>
      <c r="BD1406" s="150"/>
      <c r="BE1406" s="150"/>
      <c r="BF1406" s="150"/>
      <c r="BG1406" s="150"/>
      <c r="BH1406" s="150"/>
    </row>
    <row r="1407" spans="1:60" outlineLevel="1" x14ac:dyDescent="0.2">
      <c r="A1407" s="157"/>
      <c r="B1407" s="158"/>
      <c r="C1407" s="203" t="s">
        <v>1903</v>
      </c>
      <c r="D1407" s="192"/>
      <c r="E1407" s="193">
        <v>6</v>
      </c>
      <c r="F1407" s="160"/>
      <c r="G1407" s="160"/>
      <c r="H1407" s="160"/>
      <c r="I1407" s="160"/>
      <c r="J1407" s="160"/>
      <c r="K1407" s="160"/>
      <c r="L1407" s="160"/>
      <c r="M1407" s="160"/>
      <c r="N1407" s="160"/>
      <c r="O1407" s="160"/>
      <c r="P1407" s="160"/>
      <c r="Q1407" s="160"/>
      <c r="R1407" s="160"/>
      <c r="S1407" s="160"/>
      <c r="T1407" s="160"/>
      <c r="U1407" s="160"/>
      <c r="V1407" s="160"/>
      <c r="W1407" s="160"/>
      <c r="X1407" s="150"/>
      <c r="Y1407" s="150"/>
      <c r="Z1407" s="150"/>
      <c r="AA1407" s="150"/>
      <c r="AB1407" s="150"/>
      <c r="AC1407" s="150"/>
      <c r="AD1407" s="150"/>
      <c r="AE1407" s="150"/>
      <c r="AF1407" s="150"/>
      <c r="AG1407" s="150" t="s">
        <v>264</v>
      </c>
      <c r="AH1407" s="150">
        <v>2</v>
      </c>
      <c r="AI1407" s="150"/>
      <c r="AJ1407" s="150"/>
      <c r="AK1407" s="150"/>
      <c r="AL1407" s="150"/>
      <c r="AM1407" s="150"/>
      <c r="AN1407" s="150"/>
      <c r="AO1407" s="150"/>
      <c r="AP1407" s="150"/>
      <c r="AQ1407" s="150"/>
      <c r="AR1407" s="150"/>
      <c r="AS1407" s="150"/>
      <c r="AT1407" s="150"/>
      <c r="AU1407" s="150"/>
      <c r="AV1407" s="150"/>
      <c r="AW1407" s="150"/>
      <c r="AX1407" s="150"/>
      <c r="AY1407" s="150"/>
      <c r="AZ1407" s="150"/>
      <c r="BA1407" s="150"/>
      <c r="BB1407" s="150"/>
      <c r="BC1407" s="150"/>
      <c r="BD1407" s="150"/>
      <c r="BE1407" s="150"/>
      <c r="BF1407" s="150"/>
      <c r="BG1407" s="150"/>
      <c r="BH1407" s="150"/>
    </row>
    <row r="1408" spans="1:60" outlineLevel="1" x14ac:dyDescent="0.2">
      <c r="A1408" s="157"/>
      <c r="B1408" s="158"/>
      <c r="C1408" s="203" t="s">
        <v>1904</v>
      </c>
      <c r="D1408" s="192"/>
      <c r="E1408" s="193">
        <v>7.4749999999999996</v>
      </c>
      <c r="F1408" s="160"/>
      <c r="G1408" s="160"/>
      <c r="H1408" s="160"/>
      <c r="I1408" s="160"/>
      <c r="J1408" s="160"/>
      <c r="K1408" s="160"/>
      <c r="L1408" s="160"/>
      <c r="M1408" s="160"/>
      <c r="N1408" s="160"/>
      <c r="O1408" s="160"/>
      <c r="P1408" s="160"/>
      <c r="Q1408" s="160"/>
      <c r="R1408" s="160"/>
      <c r="S1408" s="160"/>
      <c r="T1408" s="160"/>
      <c r="U1408" s="160"/>
      <c r="V1408" s="160"/>
      <c r="W1408" s="160"/>
      <c r="X1408" s="150"/>
      <c r="Y1408" s="150"/>
      <c r="Z1408" s="150"/>
      <c r="AA1408" s="150"/>
      <c r="AB1408" s="150"/>
      <c r="AC1408" s="150"/>
      <c r="AD1408" s="150"/>
      <c r="AE1408" s="150"/>
      <c r="AF1408" s="150"/>
      <c r="AG1408" s="150" t="s">
        <v>264</v>
      </c>
      <c r="AH1408" s="150">
        <v>2</v>
      </c>
      <c r="AI1408" s="150"/>
      <c r="AJ1408" s="150"/>
      <c r="AK1408" s="150"/>
      <c r="AL1408" s="150"/>
      <c r="AM1408" s="150"/>
      <c r="AN1408" s="150"/>
      <c r="AO1408" s="150"/>
      <c r="AP1408" s="150"/>
      <c r="AQ1408" s="150"/>
      <c r="AR1408" s="150"/>
      <c r="AS1408" s="150"/>
      <c r="AT1408" s="150"/>
      <c r="AU1408" s="150"/>
      <c r="AV1408" s="150"/>
      <c r="AW1408" s="150"/>
      <c r="AX1408" s="150"/>
      <c r="AY1408" s="150"/>
      <c r="AZ1408" s="150"/>
      <c r="BA1408" s="150"/>
      <c r="BB1408" s="150"/>
      <c r="BC1408" s="150"/>
      <c r="BD1408" s="150"/>
      <c r="BE1408" s="150"/>
      <c r="BF1408" s="150"/>
      <c r="BG1408" s="150"/>
      <c r="BH1408" s="150"/>
    </row>
    <row r="1409" spans="1:60" outlineLevel="1" x14ac:dyDescent="0.2">
      <c r="A1409" s="157"/>
      <c r="B1409" s="158"/>
      <c r="C1409" s="203" t="s">
        <v>1905</v>
      </c>
      <c r="D1409" s="192"/>
      <c r="E1409" s="193">
        <v>4.5</v>
      </c>
      <c r="F1409" s="160"/>
      <c r="G1409" s="160"/>
      <c r="H1409" s="160"/>
      <c r="I1409" s="160"/>
      <c r="J1409" s="160"/>
      <c r="K1409" s="160"/>
      <c r="L1409" s="160"/>
      <c r="M1409" s="160"/>
      <c r="N1409" s="160"/>
      <c r="O1409" s="160"/>
      <c r="P1409" s="160"/>
      <c r="Q1409" s="160"/>
      <c r="R1409" s="160"/>
      <c r="S1409" s="160"/>
      <c r="T1409" s="160"/>
      <c r="U1409" s="160"/>
      <c r="V1409" s="160"/>
      <c r="W1409" s="160"/>
      <c r="X1409" s="150"/>
      <c r="Y1409" s="150"/>
      <c r="Z1409" s="150"/>
      <c r="AA1409" s="150"/>
      <c r="AB1409" s="150"/>
      <c r="AC1409" s="150"/>
      <c r="AD1409" s="150"/>
      <c r="AE1409" s="150"/>
      <c r="AF1409" s="150"/>
      <c r="AG1409" s="150" t="s">
        <v>264</v>
      </c>
      <c r="AH1409" s="150">
        <v>2</v>
      </c>
      <c r="AI1409" s="150"/>
      <c r="AJ1409" s="150"/>
      <c r="AK1409" s="150"/>
      <c r="AL1409" s="150"/>
      <c r="AM1409" s="150"/>
      <c r="AN1409" s="150"/>
      <c r="AO1409" s="150"/>
      <c r="AP1409" s="150"/>
      <c r="AQ1409" s="150"/>
      <c r="AR1409" s="150"/>
      <c r="AS1409" s="150"/>
      <c r="AT1409" s="150"/>
      <c r="AU1409" s="150"/>
      <c r="AV1409" s="150"/>
      <c r="AW1409" s="150"/>
      <c r="AX1409" s="150"/>
      <c r="AY1409" s="150"/>
      <c r="AZ1409" s="150"/>
      <c r="BA1409" s="150"/>
      <c r="BB1409" s="150"/>
      <c r="BC1409" s="150"/>
      <c r="BD1409" s="150"/>
      <c r="BE1409" s="150"/>
      <c r="BF1409" s="150"/>
      <c r="BG1409" s="150"/>
      <c r="BH1409" s="150"/>
    </row>
    <row r="1410" spans="1:60" outlineLevel="1" x14ac:dyDescent="0.2">
      <c r="A1410" s="157"/>
      <c r="B1410" s="158"/>
      <c r="C1410" s="203" t="s">
        <v>1906</v>
      </c>
      <c r="D1410" s="192"/>
      <c r="E1410" s="193">
        <v>3.15</v>
      </c>
      <c r="F1410" s="160"/>
      <c r="G1410" s="160"/>
      <c r="H1410" s="160"/>
      <c r="I1410" s="160"/>
      <c r="J1410" s="160"/>
      <c r="K1410" s="160"/>
      <c r="L1410" s="160"/>
      <c r="M1410" s="160"/>
      <c r="N1410" s="160"/>
      <c r="O1410" s="160"/>
      <c r="P1410" s="160"/>
      <c r="Q1410" s="160"/>
      <c r="R1410" s="160"/>
      <c r="S1410" s="160"/>
      <c r="T1410" s="160"/>
      <c r="U1410" s="160"/>
      <c r="V1410" s="160"/>
      <c r="W1410" s="160"/>
      <c r="X1410" s="150"/>
      <c r="Y1410" s="150"/>
      <c r="Z1410" s="150"/>
      <c r="AA1410" s="150"/>
      <c r="AB1410" s="150"/>
      <c r="AC1410" s="150"/>
      <c r="AD1410" s="150"/>
      <c r="AE1410" s="150"/>
      <c r="AF1410" s="150"/>
      <c r="AG1410" s="150" t="s">
        <v>264</v>
      </c>
      <c r="AH1410" s="150">
        <v>2</v>
      </c>
      <c r="AI1410" s="150"/>
      <c r="AJ1410" s="150"/>
      <c r="AK1410" s="150"/>
      <c r="AL1410" s="150"/>
      <c r="AM1410" s="150"/>
      <c r="AN1410" s="150"/>
      <c r="AO1410" s="150"/>
      <c r="AP1410" s="150"/>
      <c r="AQ1410" s="150"/>
      <c r="AR1410" s="150"/>
      <c r="AS1410" s="150"/>
      <c r="AT1410" s="150"/>
      <c r="AU1410" s="150"/>
      <c r="AV1410" s="150"/>
      <c r="AW1410" s="150"/>
      <c r="AX1410" s="150"/>
      <c r="AY1410" s="150"/>
      <c r="AZ1410" s="150"/>
      <c r="BA1410" s="150"/>
      <c r="BB1410" s="150"/>
      <c r="BC1410" s="150"/>
      <c r="BD1410" s="150"/>
      <c r="BE1410" s="150"/>
      <c r="BF1410" s="150"/>
      <c r="BG1410" s="150"/>
      <c r="BH1410" s="150"/>
    </row>
    <row r="1411" spans="1:60" outlineLevel="1" x14ac:dyDescent="0.2">
      <c r="A1411" s="157"/>
      <c r="B1411" s="158"/>
      <c r="C1411" s="203" t="s">
        <v>1907</v>
      </c>
      <c r="D1411" s="192"/>
      <c r="E1411" s="193">
        <v>10.55</v>
      </c>
      <c r="F1411" s="160"/>
      <c r="G1411" s="160"/>
      <c r="H1411" s="160"/>
      <c r="I1411" s="160"/>
      <c r="J1411" s="160"/>
      <c r="K1411" s="160"/>
      <c r="L1411" s="160"/>
      <c r="M1411" s="160"/>
      <c r="N1411" s="160"/>
      <c r="O1411" s="160"/>
      <c r="P1411" s="160"/>
      <c r="Q1411" s="160"/>
      <c r="R1411" s="160"/>
      <c r="S1411" s="160"/>
      <c r="T1411" s="160"/>
      <c r="U1411" s="160"/>
      <c r="V1411" s="160"/>
      <c r="W1411" s="160"/>
      <c r="X1411" s="150"/>
      <c r="Y1411" s="150"/>
      <c r="Z1411" s="150"/>
      <c r="AA1411" s="150"/>
      <c r="AB1411" s="150"/>
      <c r="AC1411" s="150"/>
      <c r="AD1411" s="150"/>
      <c r="AE1411" s="150"/>
      <c r="AF1411" s="150"/>
      <c r="AG1411" s="150" t="s">
        <v>264</v>
      </c>
      <c r="AH1411" s="150">
        <v>2</v>
      </c>
      <c r="AI1411" s="150"/>
      <c r="AJ1411" s="150"/>
      <c r="AK1411" s="150"/>
      <c r="AL1411" s="150"/>
      <c r="AM1411" s="150"/>
      <c r="AN1411" s="150"/>
      <c r="AO1411" s="150"/>
      <c r="AP1411" s="150"/>
      <c r="AQ1411" s="150"/>
      <c r="AR1411" s="150"/>
      <c r="AS1411" s="150"/>
      <c r="AT1411" s="150"/>
      <c r="AU1411" s="150"/>
      <c r="AV1411" s="150"/>
      <c r="AW1411" s="150"/>
      <c r="AX1411" s="150"/>
      <c r="AY1411" s="150"/>
      <c r="AZ1411" s="150"/>
      <c r="BA1411" s="150"/>
      <c r="BB1411" s="150"/>
      <c r="BC1411" s="150"/>
      <c r="BD1411" s="150"/>
      <c r="BE1411" s="150"/>
      <c r="BF1411" s="150"/>
      <c r="BG1411" s="150"/>
      <c r="BH1411" s="150"/>
    </row>
    <row r="1412" spans="1:60" outlineLevel="1" x14ac:dyDescent="0.2">
      <c r="A1412" s="157"/>
      <c r="B1412" s="158"/>
      <c r="C1412" s="203" t="s">
        <v>1908</v>
      </c>
      <c r="D1412" s="192"/>
      <c r="E1412" s="193">
        <v>8.1</v>
      </c>
      <c r="F1412" s="160"/>
      <c r="G1412" s="160"/>
      <c r="H1412" s="160"/>
      <c r="I1412" s="160"/>
      <c r="J1412" s="160"/>
      <c r="K1412" s="160"/>
      <c r="L1412" s="160"/>
      <c r="M1412" s="160"/>
      <c r="N1412" s="160"/>
      <c r="O1412" s="160"/>
      <c r="P1412" s="160"/>
      <c r="Q1412" s="160"/>
      <c r="R1412" s="160"/>
      <c r="S1412" s="160"/>
      <c r="T1412" s="160"/>
      <c r="U1412" s="160"/>
      <c r="V1412" s="160"/>
      <c r="W1412" s="160"/>
      <c r="X1412" s="150"/>
      <c r="Y1412" s="150"/>
      <c r="Z1412" s="150"/>
      <c r="AA1412" s="150"/>
      <c r="AB1412" s="150"/>
      <c r="AC1412" s="150"/>
      <c r="AD1412" s="150"/>
      <c r="AE1412" s="150"/>
      <c r="AF1412" s="150"/>
      <c r="AG1412" s="150" t="s">
        <v>264</v>
      </c>
      <c r="AH1412" s="150">
        <v>2</v>
      </c>
      <c r="AI1412" s="150"/>
      <c r="AJ1412" s="150"/>
      <c r="AK1412" s="150"/>
      <c r="AL1412" s="150"/>
      <c r="AM1412" s="150"/>
      <c r="AN1412" s="150"/>
      <c r="AO1412" s="150"/>
      <c r="AP1412" s="150"/>
      <c r="AQ1412" s="150"/>
      <c r="AR1412" s="150"/>
      <c r="AS1412" s="150"/>
      <c r="AT1412" s="150"/>
      <c r="AU1412" s="150"/>
      <c r="AV1412" s="150"/>
      <c r="AW1412" s="150"/>
      <c r="AX1412" s="150"/>
      <c r="AY1412" s="150"/>
      <c r="AZ1412" s="150"/>
      <c r="BA1412" s="150"/>
      <c r="BB1412" s="150"/>
      <c r="BC1412" s="150"/>
      <c r="BD1412" s="150"/>
      <c r="BE1412" s="150"/>
      <c r="BF1412" s="150"/>
      <c r="BG1412" s="150"/>
      <c r="BH1412" s="150"/>
    </row>
    <row r="1413" spans="1:60" outlineLevel="1" x14ac:dyDescent="0.2">
      <c r="A1413" s="157"/>
      <c r="B1413" s="158"/>
      <c r="C1413" s="203" t="s">
        <v>1909</v>
      </c>
      <c r="D1413" s="192"/>
      <c r="E1413" s="193">
        <v>9.1</v>
      </c>
      <c r="F1413" s="160"/>
      <c r="G1413" s="160"/>
      <c r="H1413" s="160"/>
      <c r="I1413" s="160"/>
      <c r="J1413" s="160"/>
      <c r="K1413" s="160"/>
      <c r="L1413" s="160"/>
      <c r="M1413" s="160"/>
      <c r="N1413" s="160"/>
      <c r="O1413" s="160"/>
      <c r="P1413" s="160"/>
      <c r="Q1413" s="160"/>
      <c r="R1413" s="160"/>
      <c r="S1413" s="160"/>
      <c r="T1413" s="160"/>
      <c r="U1413" s="160"/>
      <c r="V1413" s="160"/>
      <c r="W1413" s="160"/>
      <c r="X1413" s="150"/>
      <c r="Y1413" s="150"/>
      <c r="Z1413" s="150"/>
      <c r="AA1413" s="150"/>
      <c r="AB1413" s="150"/>
      <c r="AC1413" s="150"/>
      <c r="AD1413" s="150"/>
      <c r="AE1413" s="150"/>
      <c r="AF1413" s="150"/>
      <c r="AG1413" s="150" t="s">
        <v>264</v>
      </c>
      <c r="AH1413" s="150">
        <v>2</v>
      </c>
      <c r="AI1413" s="150"/>
      <c r="AJ1413" s="150"/>
      <c r="AK1413" s="150"/>
      <c r="AL1413" s="150"/>
      <c r="AM1413" s="150"/>
      <c r="AN1413" s="150"/>
      <c r="AO1413" s="150"/>
      <c r="AP1413" s="150"/>
      <c r="AQ1413" s="150"/>
      <c r="AR1413" s="150"/>
      <c r="AS1413" s="150"/>
      <c r="AT1413" s="150"/>
      <c r="AU1413" s="150"/>
      <c r="AV1413" s="150"/>
      <c r="AW1413" s="150"/>
      <c r="AX1413" s="150"/>
      <c r="AY1413" s="150"/>
      <c r="AZ1413" s="150"/>
      <c r="BA1413" s="150"/>
      <c r="BB1413" s="150"/>
      <c r="BC1413" s="150"/>
      <c r="BD1413" s="150"/>
      <c r="BE1413" s="150"/>
      <c r="BF1413" s="150"/>
      <c r="BG1413" s="150"/>
      <c r="BH1413" s="150"/>
    </row>
    <row r="1414" spans="1:60" outlineLevel="1" x14ac:dyDescent="0.2">
      <c r="A1414" s="157"/>
      <c r="B1414" s="158"/>
      <c r="C1414" s="203" t="s">
        <v>1910</v>
      </c>
      <c r="D1414" s="192"/>
      <c r="E1414" s="193">
        <v>15.45</v>
      </c>
      <c r="F1414" s="160"/>
      <c r="G1414" s="160"/>
      <c r="H1414" s="160"/>
      <c r="I1414" s="160"/>
      <c r="J1414" s="160"/>
      <c r="K1414" s="160"/>
      <c r="L1414" s="160"/>
      <c r="M1414" s="160"/>
      <c r="N1414" s="160"/>
      <c r="O1414" s="160"/>
      <c r="P1414" s="160"/>
      <c r="Q1414" s="160"/>
      <c r="R1414" s="160"/>
      <c r="S1414" s="160"/>
      <c r="T1414" s="160"/>
      <c r="U1414" s="160"/>
      <c r="V1414" s="160"/>
      <c r="W1414" s="160"/>
      <c r="X1414" s="150"/>
      <c r="Y1414" s="150"/>
      <c r="Z1414" s="150"/>
      <c r="AA1414" s="150"/>
      <c r="AB1414" s="150"/>
      <c r="AC1414" s="150"/>
      <c r="AD1414" s="150"/>
      <c r="AE1414" s="150"/>
      <c r="AF1414" s="150"/>
      <c r="AG1414" s="150" t="s">
        <v>264</v>
      </c>
      <c r="AH1414" s="150">
        <v>2</v>
      </c>
      <c r="AI1414" s="150"/>
      <c r="AJ1414" s="150"/>
      <c r="AK1414" s="150"/>
      <c r="AL1414" s="150"/>
      <c r="AM1414" s="150"/>
      <c r="AN1414" s="150"/>
      <c r="AO1414" s="150"/>
      <c r="AP1414" s="150"/>
      <c r="AQ1414" s="150"/>
      <c r="AR1414" s="150"/>
      <c r="AS1414" s="150"/>
      <c r="AT1414" s="150"/>
      <c r="AU1414" s="150"/>
      <c r="AV1414" s="150"/>
      <c r="AW1414" s="150"/>
      <c r="AX1414" s="150"/>
      <c r="AY1414" s="150"/>
      <c r="AZ1414" s="150"/>
      <c r="BA1414" s="150"/>
      <c r="BB1414" s="150"/>
      <c r="BC1414" s="150"/>
      <c r="BD1414" s="150"/>
      <c r="BE1414" s="150"/>
      <c r="BF1414" s="150"/>
      <c r="BG1414" s="150"/>
      <c r="BH1414" s="150"/>
    </row>
    <row r="1415" spans="1:60" ht="22.5" outlineLevel="1" x14ac:dyDescent="0.2">
      <c r="A1415" s="157"/>
      <c r="B1415" s="158"/>
      <c r="C1415" s="203" t="s">
        <v>1911</v>
      </c>
      <c r="D1415" s="192"/>
      <c r="E1415" s="193">
        <v>37.5075</v>
      </c>
      <c r="F1415" s="160"/>
      <c r="G1415" s="160"/>
      <c r="H1415" s="160"/>
      <c r="I1415" s="160"/>
      <c r="J1415" s="160"/>
      <c r="K1415" s="160"/>
      <c r="L1415" s="160"/>
      <c r="M1415" s="160"/>
      <c r="N1415" s="160"/>
      <c r="O1415" s="160"/>
      <c r="P1415" s="160"/>
      <c r="Q1415" s="160"/>
      <c r="R1415" s="160"/>
      <c r="S1415" s="160"/>
      <c r="T1415" s="160"/>
      <c r="U1415" s="160"/>
      <c r="V1415" s="160"/>
      <c r="W1415" s="160"/>
      <c r="X1415" s="150"/>
      <c r="Y1415" s="150"/>
      <c r="Z1415" s="150"/>
      <c r="AA1415" s="150"/>
      <c r="AB1415" s="150"/>
      <c r="AC1415" s="150"/>
      <c r="AD1415" s="150"/>
      <c r="AE1415" s="150"/>
      <c r="AF1415" s="150"/>
      <c r="AG1415" s="150" t="s">
        <v>264</v>
      </c>
      <c r="AH1415" s="150">
        <v>2</v>
      </c>
      <c r="AI1415" s="150"/>
      <c r="AJ1415" s="150"/>
      <c r="AK1415" s="150"/>
      <c r="AL1415" s="150"/>
      <c r="AM1415" s="150"/>
      <c r="AN1415" s="150"/>
      <c r="AO1415" s="150"/>
      <c r="AP1415" s="150"/>
      <c r="AQ1415" s="150"/>
      <c r="AR1415" s="150"/>
      <c r="AS1415" s="150"/>
      <c r="AT1415" s="150"/>
      <c r="AU1415" s="150"/>
      <c r="AV1415" s="150"/>
      <c r="AW1415" s="150"/>
      <c r="AX1415" s="150"/>
      <c r="AY1415" s="150"/>
      <c r="AZ1415" s="150"/>
      <c r="BA1415" s="150"/>
      <c r="BB1415" s="150"/>
      <c r="BC1415" s="150"/>
      <c r="BD1415" s="150"/>
      <c r="BE1415" s="150"/>
      <c r="BF1415" s="150"/>
      <c r="BG1415" s="150"/>
      <c r="BH1415" s="150"/>
    </row>
    <row r="1416" spans="1:60" ht="22.5" outlineLevel="1" x14ac:dyDescent="0.2">
      <c r="A1416" s="157"/>
      <c r="B1416" s="158"/>
      <c r="C1416" s="203" t="s">
        <v>1912</v>
      </c>
      <c r="D1416" s="192"/>
      <c r="E1416" s="193">
        <v>51.75</v>
      </c>
      <c r="F1416" s="160"/>
      <c r="G1416" s="160"/>
      <c r="H1416" s="160"/>
      <c r="I1416" s="160"/>
      <c r="J1416" s="160"/>
      <c r="K1416" s="160"/>
      <c r="L1416" s="160"/>
      <c r="M1416" s="160"/>
      <c r="N1416" s="160"/>
      <c r="O1416" s="160"/>
      <c r="P1416" s="160"/>
      <c r="Q1416" s="160"/>
      <c r="R1416" s="160"/>
      <c r="S1416" s="160"/>
      <c r="T1416" s="160"/>
      <c r="U1416" s="160"/>
      <c r="V1416" s="160"/>
      <c r="W1416" s="160"/>
      <c r="X1416" s="150"/>
      <c r="Y1416" s="150"/>
      <c r="Z1416" s="150"/>
      <c r="AA1416" s="150"/>
      <c r="AB1416" s="150"/>
      <c r="AC1416" s="150"/>
      <c r="AD1416" s="150"/>
      <c r="AE1416" s="150"/>
      <c r="AF1416" s="150"/>
      <c r="AG1416" s="150" t="s">
        <v>264</v>
      </c>
      <c r="AH1416" s="150">
        <v>2</v>
      </c>
      <c r="AI1416" s="150"/>
      <c r="AJ1416" s="150"/>
      <c r="AK1416" s="150"/>
      <c r="AL1416" s="150"/>
      <c r="AM1416" s="150"/>
      <c r="AN1416" s="150"/>
      <c r="AO1416" s="150"/>
      <c r="AP1416" s="150"/>
      <c r="AQ1416" s="150"/>
      <c r="AR1416" s="150"/>
      <c r="AS1416" s="150"/>
      <c r="AT1416" s="150"/>
      <c r="AU1416" s="150"/>
      <c r="AV1416" s="150"/>
      <c r="AW1416" s="150"/>
      <c r="AX1416" s="150"/>
      <c r="AY1416" s="150"/>
      <c r="AZ1416" s="150"/>
      <c r="BA1416" s="150"/>
      <c r="BB1416" s="150"/>
      <c r="BC1416" s="150"/>
      <c r="BD1416" s="150"/>
      <c r="BE1416" s="150"/>
      <c r="BF1416" s="150"/>
      <c r="BG1416" s="150"/>
      <c r="BH1416" s="150"/>
    </row>
    <row r="1417" spans="1:60" outlineLevel="1" x14ac:dyDescent="0.2">
      <c r="A1417" s="157"/>
      <c r="B1417" s="158"/>
      <c r="C1417" s="203" t="s">
        <v>1913</v>
      </c>
      <c r="D1417" s="192"/>
      <c r="E1417" s="193">
        <v>23.7</v>
      </c>
      <c r="F1417" s="160"/>
      <c r="G1417" s="160"/>
      <c r="H1417" s="160"/>
      <c r="I1417" s="160"/>
      <c r="J1417" s="160"/>
      <c r="K1417" s="160"/>
      <c r="L1417" s="160"/>
      <c r="M1417" s="160"/>
      <c r="N1417" s="160"/>
      <c r="O1417" s="160"/>
      <c r="P1417" s="160"/>
      <c r="Q1417" s="160"/>
      <c r="R1417" s="160"/>
      <c r="S1417" s="160"/>
      <c r="T1417" s="160"/>
      <c r="U1417" s="160"/>
      <c r="V1417" s="160"/>
      <c r="W1417" s="160"/>
      <c r="X1417" s="150"/>
      <c r="Y1417" s="150"/>
      <c r="Z1417" s="150"/>
      <c r="AA1417" s="150"/>
      <c r="AB1417" s="150"/>
      <c r="AC1417" s="150"/>
      <c r="AD1417" s="150"/>
      <c r="AE1417" s="150"/>
      <c r="AF1417" s="150"/>
      <c r="AG1417" s="150" t="s">
        <v>264</v>
      </c>
      <c r="AH1417" s="150">
        <v>2</v>
      </c>
      <c r="AI1417" s="150"/>
      <c r="AJ1417" s="150"/>
      <c r="AK1417" s="150"/>
      <c r="AL1417" s="150"/>
      <c r="AM1417" s="150"/>
      <c r="AN1417" s="150"/>
      <c r="AO1417" s="150"/>
      <c r="AP1417" s="150"/>
      <c r="AQ1417" s="150"/>
      <c r="AR1417" s="150"/>
      <c r="AS1417" s="150"/>
      <c r="AT1417" s="150"/>
      <c r="AU1417" s="150"/>
      <c r="AV1417" s="150"/>
      <c r="AW1417" s="150"/>
      <c r="AX1417" s="150"/>
      <c r="AY1417" s="150"/>
      <c r="AZ1417" s="150"/>
      <c r="BA1417" s="150"/>
      <c r="BB1417" s="150"/>
      <c r="BC1417" s="150"/>
      <c r="BD1417" s="150"/>
      <c r="BE1417" s="150"/>
      <c r="BF1417" s="150"/>
      <c r="BG1417" s="150"/>
      <c r="BH1417" s="150"/>
    </row>
    <row r="1418" spans="1:60" outlineLevel="1" x14ac:dyDescent="0.2">
      <c r="A1418" s="157"/>
      <c r="B1418" s="158"/>
      <c r="C1418" s="203" t="s">
        <v>1914</v>
      </c>
      <c r="D1418" s="192"/>
      <c r="E1418" s="193">
        <v>8.6999999999999993</v>
      </c>
      <c r="F1418" s="160"/>
      <c r="G1418" s="160"/>
      <c r="H1418" s="160"/>
      <c r="I1418" s="160"/>
      <c r="J1418" s="160"/>
      <c r="K1418" s="160"/>
      <c r="L1418" s="160"/>
      <c r="M1418" s="160"/>
      <c r="N1418" s="160"/>
      <c r="O1418" s="160"/>
      <c r="P1418" s="160"/>
      <c r="Q1418" s="160"/>
      <c r="R1418" s="160"/>
      <c r="S1418" s="160"/>
      <c r="T1418" s="160"/>
      <c r="U1418" s="160"/>
      <c r="V1418" s="160"/>
      <c r="W1418" s="160"/>
      <c r="X1418" s="150"/>
      <c r="Y1418" s="150"/>
      <c r="Z1418" s="150"/>
      <c r="AA1418" s="150"/>
      <c r="AB1418" s="150"/>
      <c r="AC1418" s="150"/>
      <c r="AD1418" s="150"/>
      <c r="AE1418" s="150"/>
      <c r="AF1418" s="150"/>
      <c r="AG1418" s="150" t="s">
        <v>264</v>
      </c>
      <c r="AH1418" s="150">
        <v>2</v>
      </c>
      <c r="AI1418" s="150"/>
      <c r="AJ1418" s="150"/>
      <c r="AK1418" s="150"/>
      <c r="AL1418" s="150"/>
      <c r="AM1418" s="150"/>
      <c r="AN1418" s="150"/>
      <c r="AO1418" s="150"/>
      <c r="AP1418" s="150"/>
      <c r="AQ1418" s="150"/>
      <c r="AR1418" s="150"/>
      <c r="AS1418" s="150"/>
      <c r="AT1418" s="150"/>
      <c r="AU1418" s="150"/>
      <c r="AV1418" s="150"/>
      <c r="AW1418" s="150"/>
      <c r="AX1418" s="150"/>
      <c r="AY1418" s="150"/>
      <c r="AZ1418" s="150"/>
      <c r="BA1418" s="150"/>
      <c r="BB1418" s="150"/>
      <c r="BC1418" s="150"/>
      <c r="BD1418" s="150"/>
      <c r="BE1418" s="150"/>
      <c r="BF1418" s="150"/>
      <c r="BG1418" s="150"/>
      <c r="BH1418" s="150"/>
    </row>
    <row r="1419" spans="1:60" outlineLevel="1" x14ac:dyDescent="0.2">
      <c r="A1419" s="157"/>
      <c r="B1419" s="158"/>
      <c r="C1419" s="203" t="s">
        <v>1915</v>
      </c>
      <c r="D1419" s="192"/>
      <c r="E1419" s="193">
        <v>7.7</v>
      </c>
      <c r="F1419" s="160"/>
      <c r="G1419" s="160"/>
      <c r="H1419" s="160"/>
      <c r="I1419" s="160"/>
      <c r="J1419" s="160"/>
      <c r="K1419" s="160"/>
      <c r="L1419" s="160"/>
      <c r="M1419" s="160"/>
      <c r="N1419" s="160"/>
      <c r="O1419" s="160"/>
      <c r="P1419" s="160"/>
      <c r="Q1419" s="160"/>
      <c r="R1419" s="160"/>
      <c r="S1419" s="160"/>
      <c r="T1419" s="160"/>
      <c r="U1419" s="160"/>
      <c r="V1419" s="160"/>
      <c r="W1419" s="160"/>
      <c r="X1419" s="150"/>
      <c r="Y1419" s="150"/>
      <c r="Z1419" s="150"/>
      <c r="AA1419" s="150"/>
      <c r="AB1419" s="150"/>
      <c r="AC1419" s="150"/>
      <c r="AD1419" s="150"/>
      <c r="AE1419" s="150"/>
      <c r="AF1419" s="150"/>
      <c r="AG1419" s="150" t="s">
        <v>264</v>
      </c>
      <c r="AH1419" s="150">
        <v>2</v>
      </c>
      <c r="AI1419" s="150"/>
      <c r="AJ1419" s="150"/>
      <c r="AK1419" s="150"/>
      <c r="AL1419" s="150"/>
      <c r="AM1419" s="150"/>
      <c r="AN1419" s="150"/>
      <c r="AO1419" s="150"/>
      <c r="AP1419" s="150"/>
      <c r="AQ1419" s="150"/>
      <c r="AR1419" s="150"/>
      <c r="AS1419" s="150"/>
      <c r="AT1419" s="150"/>
      <c r="AU1419" s="150"/>
      <c r="AV1419" s="150"/>
      <c r="AW1419" s="150"/>
      <c r="AX1419" s="150"/>
      <c r="AY1419" s="150"/>
      <c r="AZ1419" s="150"/>
      <c r="BA1419" s="150"/>
      <c r="BB1419" s="150"/>
      <c r="BC1419" s="150"/>
      <c r="BD1419" s="150"/>
      <c r="BE1419" s="150"/>
      <c r="BF1419" s="150"/>
      <c r="BG1419" s="150"/>
      <c r="BH1419" s="150"/>
    </row>
    <row r="1420" spans="1:60" outlineLevel="1" x14ac:dyDescent="0.2">
      <c r="A1420" s="157"/>
      <c r="B1420" s="158"/>
      <c r="C1420" s="203" t="s">
        <v>1916</v>
      </c>
      <c r="D1420" s="192"/>
      <c r="E1420" s="193">
        <v>4.5</v>
      </c>
      <c r="F1420" s="160"/>
      <c r="G1420" s="160"/>
      <c r="H1420" s="160"/>
      <c r="I1420" s="160"/>
      <c r="J1420" s="160"/>
      <c r="K1420" s="160"/>
      <c r="L1420" s="160"/>
      <c r="M1420" s="160"/>
      <c r="N1420" s="160"/>
      <c r="O1420" s="160"/>
      <c r="P1420" s="160"/>
      <c r="Q1420" s="160"/>
      <c r="R1420" s="160"/>
      <c r="S1420" s="160"/>
      <c r="T1420" s="160"/>
      <c r="U1420" s="160"/>
      <c r="V1420" s="160"/>
      <c r="W1420" s="160"/>
      <c r="X1420" s="150"/>
      <c r="Y1420" s="150"/>
      <c r="Z1420" s="150"/>
      <c r="AA1420" s="150"/>
      <c r="AB1420" s="150"/>
      <c r="AC1420" s="150"/>
      <c r="AD1420" s="150"/>
      <c r="AE1420" s="150"/>
      <c r="AF1420" s="150"/>
      <c r="AG1420" s="150" t="s">
        <v>264</v>
      </c>
      <c r="AH1420" s="150">
        <v>2</v>
      </c>
      <c r="AI1420" s="150"/>
      <c r="AJ1420" s="150"/>
      <c r="AK1420" s="150"/>
      <c r="AL1420" s="150"/>
      <c r="AM1420" s="150"/>
      <c r="AN1420" s="150"/>
      <c r="AO1420" s="150"/>
      <c r="AP1420" s="150"/>
      <c r="AQ1420" s="150"/>
      <c r="AR1420" s="150"/>
      <c r="AS1420" s="150"/>
      <c r="AT1420" s="150"/>
      <c r="AU1420" s="150"/>
      <c r="AV1420" s="150"/>
      <c r="AW1420" s="150"/>
      <c r="AX1420" s="150"/>
      <c r="AY1420" s="150"/>
      <c r="AZ1420" s="150"/>
      <c r="BA1420" s="150"/>
      <c r="BB1420" s="150"/>
      <c r="BC1420" s="150"/>
      <c r="BD1420" s="150"/>
      <c r="BE1420" s="150"/>
      <c r="BF1420" s="150"/>
      <c r="BG1420" s="150"/>
      <c r="BH1420" s="150"/>
    </row>
    <row r="1421" spans="1:60" outlineLevel="1" x14ac:dyDescent="0.2">
      <c r="A1421" s="157"/>
      <c r="B1421" s="158"/>
      <c r="C1421" s="203" t="s">
        <v>1917</v>
      </c>
      <c r="D1421" s="192"/>
      <c r="E1421" s="193">
        <v>4.5999999999999996</v>
      </c>
      <c r="F1421" s="160"/>
      <c r="G1421" s="160"/>
      <c r="H1421" s="160"/>
      <c r="I1421" s="160"/>
      <c r="J1421" s="160"/>
      <c r="K1421" s="160"/>
      <c r="L1421" s="160"/>
      <c r="M1421" s="160"/>
      <c r="N1421" s="160"/>
      <c r="O1421" s="160"/>
      <c r="P1421" s="160"/>
      <c r="Q1421" s="160"/>
      <c r="R1421" s="160"/>
      <c r="S1421" s="160"/>
      <c r="T1421" s="160"/>
      <c r="U1421" s="160"/>
      <c r="V1421" s="160"/>
      <c r="W1421" s="160"/>
      <c r="X1421" s="150"/>
      <c r="Y1421" s="150"/>
      <c r="Z1421" s="150"/>
      <c r="AA1421" s="150"/>
      <c r="AB1421" s="150"/>
      <c r="AC1421" s="150"/>
      <c r="AD1421" s="150"/>
      <c r="AE1421" s="150"/>
      <c r="AF1421" s="150"/>
      <c r="AG1421" s="150" t="s">
        <v>264</v>
      </c>
      <c r="AH1421" s="150">
        <v>2</v>
      </c>
      <c r="AI1421" s="150"/>
      <c r="AJ1421" s="150"/>
      <c r="AK1421" s="150"/>
      <c r="AL1421" s="150"/>
      <c r="AM1421" s="150"/>
      <c r="AN1421" s="150"/>
      <c r="AO1421" s="150"/>
      <c r="AP1421" s="150"/>
      <c r="AQ1421" s="150"/>
      <c r="AR1421" s="150"/>
      <c r="AS1421" s="150"/>
      <c r="AT1421" s="150"/>
      <c r="AU1421" s="150"/>
      <c r="AV1421" s="150"/>
      <c r="AW1421" s="150"/>
      <c r="AX1421" s="150"/>
      <c r="AY1421" s="150"/>
      <c r="AZ1421" s="150"/>
      <c r="BA1421" s="150"/>
      <c r="BB1421" s="150"/>
      <c r="BC1421" s="150"/>
      <c r="BD1421" s="150"/>
      <c r="BE1421" s="150"/>
      <c r="BF1421" s="150"/>
      <c r="BG1421" s="150"/>
      <c r="BH1421" s="150"/>
    </row>
    <row r="1422" spans="1:60" outlineLevel="1" x14ac:dyDescent="0.2">
      <c r="A1422" s="157"/>
      <c r="B1422" s="158"/>
      <c r="C1422" s="203" t="s">
        <v>1918</v>
      </c>
      <c r="D1422" s="192"/>
      <c r="E1422" s="193">
        <v>34.25</v>
      </c>
      <c r="F1422" s="160"/>
      <c r="G1422" s="160"/>
      <c r="H1422" s="160"/>
      <c r="I1422" s="160"/>
      <c r="J1422" s="160"/>
      <c r="K1422" s="160"/>
      <c r="L1422" s="160"/>
      <c r="M1422" s="160"/>
      <c r="N1422" s="160"/>
      <c r="O1422" s="160"/>
      <c r="P1422" s="160"/>
      <c r="Q1422" s="160"/>
      <c r="R1422" s="160"/>
      <c r="S1422" s="160"/>
      <c r="T1422" s="160"/>
      <c r="U1422" s="160"/>
      <c r="V1422" s="160"/>
      <c r="W1422" s="160"/>
      <c r="X1422" s="150"/>
      <c r="Y1422" s="150"/>
      <c r="Z1422" s="150"/>
      <c r="AA1422" s="150"/>
      <c r="AB1422" s="150"/>
      <c r="AC1422" s="150"/>
      <c r="AD1422" s="150"/>
      <c r="AE1422" s="150"/>
      <c r="AF1422" s="150"/>
      <c r="AG1422" s="150" t="s">
        <v>264</v>
      </c>
      <c r="AH1422" s="150">
        <v>2</v>
      </c>
      <c r="AI1422" s="150"/>
      <c r="AJ1422" s="150"/>
      <c r="AK1422" s="150"/>
      <c r="AL1422" s="150"/>
      <c r="AM1422" s="150"/>
      <c r="AN1422" s="150"/>
      <c r="AO1422" s="150"/>
      <c r="AP1422" s="150"/>
      <c r="AQ1422" s="150"/>
      <c r="AR1422" s="150"/>
      <c r="AS1422" s="150"/>
      <c r="AT1422" s="150"/>
      <c r="AU1422" s="150"/>
      <c r="AV1422" s="150"/>
      <c r="AW1422" s="150"/>
      <c r="AX1422" s="150"/>
      <c r="AY1422" s="150"/>
      <c r="AZ1422" s="150"/>
      <c r="BA1422" s="150"/>
      <c r="BB1422" s="150"/>
      <c r="BC1422" s="150"/>
      <c r="BD1422" s="150"/>
      <c r="BE1422" s="150"/>
      <c r="BF1422" s="150"/>
      <c r="BG1422" s="150"/>
      <c r="BH1422" s="150"/>
    </row>
    <row r="1423" spans="1:60" outlineLevel="1" x14ac:dyDescent="0.2">
      <c r="A1423" s="157"/>
      <c r="B1423" s="158"/>
      <c r="C1423" s="203" t="s">
        <v>1919</v>
      </c>
      <c r="D1423" s="192"/>
      <c r="E1423" s="193">
        <v>2.1</v>
      </c>
      <c r="F1423" s="160"/>
      <c r="G1423" s="160"/>
      <c r="H1423" s="160"/>
      <c r="I1423" s="160"/>
      <c r="J1423" s="160"/>
      <c r="K1423" s="160"/>
      <c r="L1423" s="160"/>
      <c r="M1423" s="160"/>
      <c r="N1423" s="160"/>
      <c r="O1423" s="160"/>
      <c r="P1423" s="160"/>
      <c r="Q1423" s="160"/>
      <c r="R1423" s="160"/>
      <c r="S1423" s="160"/>
      <c r="T1423" s="160"/>
      <c r="U1423" s="160"/>
      <c r="V1423" s="160"/>
      <c r="W1423" s="160"/>
      <c r="X1423" s="150"/>
      <c r="Y1423" s="150"/>
      <c r="Z1423" s="150"/>
      <c r="AA1423" s="150"/>
      <c r="AB1423" s="150"/>
      <c r="AC1423" s="150"/>
      <c r="AD1423" s="150"/>
      <c r="AE1423" s="150"/>
      <c r="AF1423" s="150"/>
      <c r="AG1423" s="150" t="s">
        <v>264</v>
      </c>
      <c r="AH1423" s="150">
        <v>2</v>
      </c>
      <c r="AI1423" s="150"/>
      <c r="AJ1423" s="150"/>
      <c r="AK1423" s="150"/>
      <c r="AL1423" s="150"/>
      <c r="AM1423" s="150"/>
      <c r="AN1423" s="150"/>
      <c r="AO1423" s="150"/>
      <c r="AP1423" s="150"/>
      <c r="AQ1423" s="150"/>
      <c r="AR1423" s="150"/>
      <c r="AS1423" s="150"/>
      <c r="AT1423" s="150"/>
      <c r="AU1423" s="150"/>
      <c r="AV1423" s="150"/>
      <c r="AW1423" s="150"/>
      <c r="AX1423" s="150"/>
      <c r="AY1423" s="150"/>
      <c r="AZ1423" s="150"/>
      <c r="BA1423" s="150"/>
      <c r="BB1423" s="150"/>
      <c r="BC1423" s="150"/>
      <c r="BD1423" s="150"/>
      <c r="BE1423" s="150"/>
      <c r="BF1423" s="150"/>
      <c r="BG1423" s="150"/>
      <c r="BH1423" s="150"/>
    </row>
    <row r="1424" spans="1:60" outlineLevel="1" x14ac:dyDescent="0.2">
      <c r="A1424" s="157"/>
      <c r="B1424" s="158"/>
      <c r="C1424" s="203" t="s">
        <v>1920</v>
      </c>
      <c r="D1424" s="192"/>
      <c r="E1424" s="193">
        <v>4.3499999999999996</v>
      </c>
      <c r="F1424" s="160"/>
      <c r="G1424" s="160"/>
      <c r="H1424" s="160"/>
      <c r="I1424" s="160"/>
      <c r="J1424" s="160"/>
      <c r="K1424" s="160"/>
      <c r="L1424" s="160"/>
      <c r="M1424" s="160"/>
      <c r="N1424" s="160"/>
      <c r="O1424" s="160"/>
      <c r="P1424" s="160"/>
      <c r="Q1424" s="160"/>
      <c r="R1424" s="160"/>
      <c r="S1424" s="160"/>
      <c r="T1424" s="160"/>
      <c r="U1424" s="160"/>
      <c r="V1424" s="160"/>
      <c r="W1424" s="160"/>
      <c r="X1424" s="150"/>
      <c r="Y1424" s="150"/>
      <c r="Z1424" s="150"/>
      <c r="AA1424" s="150"/>
      <c r="AB1424" s="150"/>
      <c r="AC1424" s="150"/>
      <c r="AD1424" s="150"/>
      <c r="AE1424" s="150"/>
      <c r="AF1424" s="150"/>
      <c r="AG1424" s="150" t="s">
        <v>264</v>
      </c>
      <c r="AH1424" s="150">
        <v>2</v>
      </c>
      <c r="AI1424" s="150"/>
      <c r="AJ1424" s="150"/>
      <c r="AK1424" s="150"/>
      <c r="AL1424" s="150"/>
      <c r="AM1424" s="150"/>
      <c r="AN1424" s="150"/>
      <c r="AO1424" s="150"/>
      <c r="AP1424" s="150"/>
      <c r="AQ1424" s="150"/>
      <c r="AR1424" s="150"/>
      <c r="AS1424" s="150"/>
      <c r="AT1424" s="150"/>
      <c r="AU1424" s="150"/>
      <c r="AV1424" s="150"/>
      <c r="AW1424" s="150"/>
      <c r="AX1424" s="150"/>
      <c r="AY1424" s="150"/>
      <c r="AZ1424" s="150"/>
      <c r="BA1424" s="150"/>
      <c r="BB1424" s="150"/>
      <c r="BC1424" s="150"/>
      <c r="BD1424" s="150"/>
      <c r="BE1424" s="150"/>
      <c r="BF1424" s="150"/>
      <c r="BG1424" s="150"/>
      <c r="BH1424" s="150"/>
    </row>
    <row r="1425" spans="1:60" outlineLevel="1" x14ac:dyDescent="0.2">
      <c r="A1425" s="157"/>
      <c r="B1425" s="158"/>
      <c r="C1425" s="203" t="s">
        <v>1921</v>
      </c>
      <c r="D1425" s="192"/>
      <c r="E1425" s="193">
        <v>5.3650000000000002</v>
      </c>
      <c r="F1425" s="160"/>
      <c r="G1425" s="160"/>
      <c r="H1425" s="160"/>
      <c r="I1425" s="160"/>
      <c r="J1425" s="160"/>
      <c r="K1425" s="160"/>
      <c r="L1425" s="160"/>
      <c r="M1425" s="160"/>
      <c r="N1425" s="160"/>
      <c r="O1425" s="160"/>
      <c r="P1425" s="160"/>
      <c r="Q1425" s="160"/>
      <c r="R1425" s="160"/>
      <c r="S1425" s="160"/>
      <c r="T1425" s="160"/>
      <c r="U1425" s="160"/>
      <c r="V1425" s="160"/>
      <c r="W1425" s="160"/>
      <c r="X1425" s="150"/>
      <c r="Y1425" s="150"/>
      <c r="Z1425" s="150"/>
      <c r="AA1425" s="150"/>
      <c r="AB1425" s="150"/>
      <c r="AC1425" s="150"/>
      <c r="AD1425" s="150"/>
      <c r="AE1425" s="150"/>
      <c r="AF1425" s="150"/>
      <c r="AG1425" s="150" t="s">
        <v>264</v>
      </c>
      <c r="AH1425" s="150">
        <v>2</v>
      </c>
      <c r="AI1425" s="150"/>
      <c r="AJ1425" s="150"/>
      <c r="AK1425" s="150"/>
      <c r="AL1425" s="150"/>
      <c r="AM1425" s="150"/>
      <c r="AN1425" s="150"/>
      <c r="AO1425" s="150"/>
      <c r="AP1425" s="150"/>
      <c r="AQ1425" s="150"/>
      <c r="AR1425" s="150"/>
      <c r="AS1425" s="150"/>
      <c r="AT1425" s="150"/>
      <c r="AU1425" s="150"/>
      <c r="AV1425" s="150"/>
      <c r="AW1425" s="150"/>
      <c r="AX1425" s="150"/>
      <c r="AY1425" s="150"/>
      <c r="AZ1425" s="150"/>
      <c r="BA1425" s="150"/>
      <c r="BB1425" s="150"/>
      <c r="BC1425" s="150"/>
      <c r="BD1425" s="150"/>
      <c r="BE1425" s="150"/>
      <c r="BF1425" s="150"/>
      <c r="BG1425" s="150"/>
      <c r="BH1425" s="150"/>
    </row>
    <row r="1426" spans="1:60" outlineLevel="1" x14ac:dyDescent="0.2">
      <c r="A1426" s="157"/>
      <c r="B1426" s="158"/>
      <c r="C1426" s="203" t="s">
        <v>1922</v>
      </c>
      <c r="D1426" s="192"/>
      <c r="E1426" s="193">
        <v>21.385000000000002</v>
      </c>
      <c r="F1426" s="160"/>
      <c r="G1426" s="160"/>
      <c r="H1426" s="160"/>
      <c r="I1426" s="160"/>
      <c r="J1426" s="160"/>
      <c r="K1426" s="160"/>
      <c r="L1426" s="160"/>
      <c r="M1426" s="160"/>
      <c r="N1426" s="160"/>
      <c r="O1426" s="160"/>
      <c r="P1426" s="160"/>
      <c r="Q1426" s="160"/>
      <c r="R1426" s="160"/>
      <c r="S1426" s="160"/>
      <c r="T1426" s="160"/>
      <c r="U1426" s="160"/>
      <c r="V1426" s="160"/>
      <c r="W1426" s="160"/>
      <c r="X1426" s="150"/>
      <c r="Y1426" s="150"/>
      <c r="Z1426" s="150"/>
      <c r="AA1426" s="150"/>
      <c r="AB1426" s="150"/>
      <c r="AC1426" s="150"/>
      <c r="AD1426" s="150"/>
      <c r="AE1426" s="150"/>
      <c r="AF1426" s="150"/>
      <c r="AG1426" s="150" t="s">
        <v>264</v>
      </c>
      <c r="AH1426" s="150">
        <v>2</v>
      </c>
      <c r="AI1426" s="150"/>
      <c r="AJ1426" s="150"/>
      <c r="AK1426" s="150"/>
      <c r="AL1426" s="150"/>
      <c r="AM1426" s="150"/>
      <c r="AN1426" s="150"/>
      <c r="AO1426" s="150"/>
      <c r="AP1426" s="150"/>
      <c r="AQ1426" s="150"/>
      <c r="AR1426" s="150"/>
      <c r="AS1426" s="150"/>
      <c r="AT1426" s="150"/>
      <c r="AU1426" s="150"/>
      <c r="AV1426" s="150"/>
      <c r="AW1426" s="150"/>
      <c r="AX1426" s="150"/>
      <c r="AY1426" s="150"/>
      <c r="AZ1426" s="150"/>
      <c r="BA1426" s="150"/>
      <c r="BB1426" s="150"/>
      <c r="BC1426" s="150"/>
      <c r="BD1426" s="150"/>
      <c r="BE1426" s="150"/>
      <c r="BF1426" s="150"/>
      <c r="BG1426" s="150"/>
      <c r="BH1426" s="150"/>
    </row>
    <row r="1427" spans="1:60" outlineLevel="1" x14ac:dyDescent="0.2">
      <c r="A1427" s="157"/>
      <c r="B1427" s="158"/>
      <c r="C1427" s="203" t="s">
        <v>1923</v>
      </c>
      <c r="D1427" s="192"/>
      <c r="E1427" s="193">
        <v>17.690000000000001</v>
      </c>
      <c r="F1427" s="160"/>
      <c r="G1427" s="160"/>
      <c r="H1427" s="160"/>
      <c r="I1427" s="160"/>
      <c r="J1427" s="160"/>
      <c r="K1427" s="160"/>
      <c r="L1427" s="160"/>
      <c r="M1427" s="160"/>
      <c r="N1427" s="160"/>
      <c r="O1427" s="160"/>
      <c r="P1427" s="160"/>
      <c r="Q1427" s="160"/>
      <c r="R1427" s="160"/>
      <c r="S1427" s="160"/>
      <c r="T1427" s="160"/>
      <c r="U1427" s="160"/>
      <c r="V1427" s="160"/>
      <c r="W1427" s="160"/>
      <c r="X1427" s="150"/>
      <c r="Y1427" s="150"/>
      <c r="Z1427" s="150"/>
      <c r="AA1427" s="150"/>
      <c r="AB1427" s="150"/>
      <c r="AC1427" s="150"/>
      <c r="AD1427" s="150"/>
      <c r="AE1427" s="150"/>
      <c r="AF1427" s="150"/>
      <c r="AG1427" s="150" t="s">
        <v>264</v>
      </c>
      <c r="AH1427" s="150">
        <v>2</v>
      </c>
      <c r="AI1427" s="150"/>
      <c r="AJ1427" s="150"/>
      <c r="AK1427" s="150"/>
      <c r="AL1427" s="150"/>
      <c r="AM1427" s="150"/>
      <c r="AN1427" s="150"/>
      <c r="AO1427" s="150"/>
      <c r="AP1427" s="150"/>
      <c r="AQ1427" s="150"/>
      <c r="AR1427" s="150"/>
      <c r="AS1427" s="150"/>
      <c r="AT1427" s="150"/>
      <c r="AU1427" s="150"/>
      <c r="AV1427" s="150"/>
      <c r="AW1427" s="150"/>
      <c r="AX1427" s="150"/>
      <c r="AY1427" s="150"/>
      <c r="AZ1427" s="150"/>
      <c r="BA1427" s="150"/>
      <c r="BB1427" s="150"/>
      <c r="BC1427" s="150"/>
      <c r="BD1427" s="150"/>
      <c r="BE1427" s="150"/>
      <c r="BF1427" s="150"/>
      <c r="BG1427" s="150"/>
      <c r="BH1427" s="150"/>
    </row>
    <row r="1428" spans="1:60" outlineLevel="1" x14ac:dyDescent="0.2">
      <c r="A1428" s="157"/>
      <c r="B1428" s="158"/>
      <c r="C1428" s="203" t="s">
        <v>1924</v>
      </c>
      <c r="D1428" s="192"/>
      <c r="E1428" s="193">
        <v>22.04</v>
      </c>
      <c r="F1428" s="160"/>
      <c r="G1428" s="160"/>
      <c r="H1428" s="160"/>
      <c r="I1428" s="160"/>
      <c r="J1428" s="160"/>
      <c r="K1428" s="160"/>
      <c r="L1428" s="160"/>
      <c r="M1428" s="160"/>
      <c r="N1428" s="160"/>
      <c r="O1428" s="160"/>
      <c r="P1428" s="160"/>
      <c r="Q1428" s="160"/>
      <c r="R1428" s="160"/>
      <c r="S1428" s="160"/>
      <c r="T1428" s="160"/>
      <c r="U1428" s="160"/>
      <c r="V1428" s="160"/>
      <c r="W1428" s="160"/>
      <c r="X1428" s="150"/>
      <c r="Y1428" s="150"/>
      <c r="Z1428" s="150"/>
      <c r="AA1428" s="150"/>
      <c r="AB1428" s="150"/>
      <c r="AC1428" s="150"/>
      <c r="AD1428" s="150"/>
      <c r="AE1428" s="150"/>
      <c r="AF1428" s="150"/>
      <c r="AG1428" s="150" t="s">
        <v>264</v>
      </c>
      <c r="AH1428" s="150">
        <v>2</v>
      </c>
      <c r="AI1428" s="150"/>
      <c r="AJ1428" s="150"/>
      <c r="AK1428" s="150"/>
      <c r="AL1428" s="150"/>
      <c r="AM1428" s="150"/>
      <c r="AN1428" s="150"/>
      <c r="AO1428" s="150"/>
      <c r="AP1428" s="150"/>
      <c r="AQ1428" s="150"/>
      <c r="AR1428" s="150"/>
      <c r="AS1428" s="150"/>
      <c r="AT1428" s="150"/>
      <c r="AU1428" s="150"/>
      <c r="AV1428" s="150"/>
      <c r="AW1428" s="150"/>
      <c r="AX1428" s="150"/>
      <c r="AY1428" s="150"/>
      <c r="AZ1428" s="150"/>
      <c r="BA1428" s="150"/>
      <c r="BB1428" s="150"/>
      <c r="BC1428" s="150"/>
      <c r="BD1428" s="150"/>
      <c r="BE1428" s="150"/>
      <c r="BF1428" s="150"/>
      <c r="BG1428" s="150"/>
      <c r="BH1428" s="150"/>
    </row>
    <row r="1429" spans="1:60" outlineLevel="1" x14ac:dyDescent="0.2">
      <c r="A1429" s="157"/>
      <c r="B1429" s="158"/>
      <c r="C1429" s="203" t="s">
        <v>1925</v>
      </c>
      <c r="D1429" s="192"/>
      <c r="E1429" s="193">
        <v>0.9</v>
      </c>
      <c r="F1429" s="160"/>
      <c r="G1429" s="160"/>
      <c r="H1429" s="160"/>
      <c r="I1429" s="160"/>
      <c r="J1429" s="160"/>
      <c r="K1429" s="160"/>
      <c r="L1429" s="160"/>
      <c r="M1429" s="160"/>
      <c r="N1429" s="160"/>
      <c r="O1429" s="160"/>
      <c r="P1429" s="160"/>
      <c r="Q1429" s="160"/>
      <c r="R1429" s="160"/>
      <c r="S1429" s="160"/>
      <c r="T1429" s="160"/>
      <c r="U1429" s="160"/>
      <c r="V1429" s="160"/>
      <c r="W1429" s="160"/>
      <c r="X1429" s="150"/>
      <c r="Y1429" s="150"/>
      <c r="Z1429" s="150"/>
      <c r="AA1429" s="150"/>
      <c r="AB1429" s="150"/>
      <c r="AC1429" s="150"/>
      <c r="AD1429" s="150"/>
      <c r="AE1429" s="150"/>
      <c r="AF1429" s="150"/>
      <c r="AG1429" s="150" t="s">
        <v>264</v>
      </c>
      <c r="AH1429" s="150">
        <v>2</v>
      </c>
      <c r="AI1429" s="150"/>
      <c r="AJ1429" s="150"/>
      <c r="AK1429" s="150"/>
      <c r="AL1429" s="150"/>
      <c r="AM1429" s="150"/>
      <c r="AN1429" s="150"/>
      <c r="AO1429" s="150"/>
      <c r="AP1429" s="150"/>
      <c r="AQ1429" s="150"/>
      <c r="AR1429" s="150"/>
      <c r="AS1429" s="150"/>
      <c r="AT1429" s="150"/>
      <c r="AU1429" s="150"/>
      <c r="AV1429" s="150"/>
      <c r="AW1429" s="150"/>
      <c r="AX1429" s="150"/>
      <c r="AY1429" s="150"/>
      <c r="AZ1429" s="150"/>
      <c r="BA1429" s="150"/>
      <c r="BB1429" s="150"/>
      <c r="BC1429" s="150"/>
      <c r="BD1429" s="150"/>
      <c r="BE1429" s="150"/>
      <c r="BF1429" s="150"/>
      <c r="BG1429" s="150"/>
      <c r="BH1429" s="150"/>
    </row>
    <row r="1430" spans="1:60" outlineLevel="1" x14ac:dyDescent="0.2">
      <c r="A1430" s="157"/>
      <c r="B1430" s="158"/>
      <c r="C1430" s="203" t="s">
        <v>1926</v>
      </c>
      <c r="D1430" s="192"/>
      <c r="E1430" s="193">
        <v>2.1150000000000002</v>
      </c>
      <c r="F1430" s="160"/>
      <c r="G1430" s="160"/>
      <c r="H1430" s="160"/>
      <c r="I1430" s="160"/>
      <c r="J1430" s="160"/>
      <c r="K1430" s="160"/>
      <c r="L1430" s="160"/>
      <c r="M1430" s="160"/>
      <c r="N1430" s="160"/>
      <c r="O1430" s="160"/>
      <c r="P1430" s="160"/>
      <c r="Q1430" s="160"/>
      <c r="R1430" s="160"/>
      <c r="S1430" s="160"/>
      <c r="T1430" s="160"/>
      <c r="U1430" s="160"/>
      <c r="V1430" s="160"/>
      <c r="W1430" s="160"/>
      <c r="X1430" s="150"/>
      <c r="Y1430" s="150"/>
      <c r="Z1430" s="150"/>
      <c r="AA1430" s="150"/>
      <c r="AB1430" s="150"/>
      <c r="AC1430" s="150"/>
      <c r="AD1430" s="150"/>
      <c r="AE1430" s="150"/>
      <c r="AF1430" s="150"/>
      <c r="AG1430" s="150" t="s">
        <v>264</v>
      </c>
      <c r="AH1430" s="150">
        <v>2</v>
      </c>
      <c r="AI1430" s="150"/>
      <c r="AJ1430" s="150"/>
      <c r="AK1430" s="150"/>
      <c r="AL1430" s="150"/>
      <c r="AM1430" s="150"/>
      <c r="AN1430" s="150"/>
      <c r="AO1430" s="150"/>
      <c r="AP1430" s="150"/>
      <c r="AQ1430" s="150"/>
      <c r="AR1430" s="150"/>
      <c r="AS1430" s="150"/>
      <c r="AT1430" s="150"/>
      <c r="AU1430" s="150"/>
      <c r="AV1430" s="150"/>
      <c r="AW1430" s="150"/>
      <c r="AX1430" s="150"/>
      <c r="AY1430" s="150"/>
      <c r="AZ1430" s="150"/>
      <c r="BA1430" s="150"/>
      <c r="BB1430" s="150"/>
      <c r="BC1430" s="150"/>
      <c r="BD1430" s="150"/>
      <c r="BE1430" s="150"/>
      <c r="BF1430" s="150"/>
      <c r="BG1430" s="150"/>
      <c r="BH1430" s="150"/>
    </row>
    <row r="1431" spans="1:60" outlineLevel="1" x14ac:dyDescent="0.2">
      <c r="A1431" s="157"/>
      <c r="B1431" s="158"/>
      <c r="C1431" s="203" t="s">
        <v>1927</v>
      </c>
      <c r="D1431" s="192"/>
      <c r="E1431" s="193">
        <v>3.0150000000000001</v>
      </c>
      <c r="F1431" s="160"/>
      <c r="G1431" s="160"/>
      <c r="H1431" s="160"/>
      <c r="I1431" s="160"/>
      <c r="J1431" s="160"/>
      <c r="K1431" s="160"/>
      <c r="L1431" s="160"/>
      <c r="M1431" s="160"/>
      <c r="N1431" s="160"/>
      <c r="O1431" s="160"/>
      <c r="P1431" s="160"/>
      <c r="Q1431" s="160"/>
      <c r="R1431" s="160"/>
      <c r="S1431" s="160"/>
      <c r="T1431" s="160"/>
      <c r="U1431" s="160"/>
      <c r="V1431" s="160"/>
      <c r="W1431" s="160"/>
      <c r="X1431" s="150"/>
      <c r="Y1431" s="150"/>
      <c r="Z1431" s="150"/>
      <c r="AA1431" s="150"/>
      <c r="AB1431" s="150"/>
      <c r="AC1431" s="150"/>
      <c r="AD1431" s="150"/>
      <c r="AE1431" s="150"/>
      <c r="AF1431" s="150"/>
      <c r="AG1431" s="150" t="s">
        <v>264</v>
      </c>
      <c r="AH1431" s="150">
        <v>2</v>
      </c>
      <c r="AI1431" s="150"/>
      <c r="AJ1431" s="150"/>
      <c r="AK1431" s="150"/>
      <c r="AL1431" s="150"/>
      <c r="AM1431" s="150"/>
      <c r="AN1431" s="150"/>
      <c r="AO1431" s="150"/>
      <c r="AP1431" s="150"/>
      <c r="AQ1431" s="150"/>
      <c r="AR1431" s="150"/>
      <c r="AS1431" s="150"/>
      <c r="AT1431" s="150"/>
      <c r="AU1431" s="150"/>
      <c r="AV1431" s="150"/>
      <c r="AW1431" s="150"/>
      <c r="AX1431" s="150"/>
      <c r="AY1431" s="150"/>
      <c r="AZ1431" s="150"/>
      <c r="BA1431" s="150"/>
      <c r="BB1431" s="150"/>
      <c r="BC1431" s="150"/>
      <c r="BD1431" s="150"/>
      <c r="BE1431" s="150"/>
      <c r="BF1431" s="150"/>
      <c r="BG1431" s="150"/>
      <c r="BH1431" s="150"/>
    </row>
    <row r="1432" spans="1:60" outlineLevel="1" x14ac:dyDescent="0.2">
      <c r="A1432" s="157"/>
      <c r="B1432" s="158"/>
      <c r="C1432" s="203" t="s">
        <v>1928</v>
      </c>
      <c r="D1432" s="192"/>
      <c r="E1432" s="193">
        <v>38.57</v>
      </c>
      <c r="F1432" s="160"/>
      <c r="G1432" s="160"/>
      <c r="H1432" s="160"/>
      <c r="I1432" s="160"/>
      <c r="J1432" s="160"/>
      <c r="K1432" s="160"/>
      <c r="L1432" s="160"/>
      <c r="M1432" s="160"/>
      <c r="N1432" s="160"/>
      <c r="O1432" s="160"/>
      <c r="P1432" s="160"/>
      <c r="Q1432" s="160"/>
      <c r="R1432" s="160"/>
      <c r="S1432" s="160"/>
      <c r="T1432" s="160"/>
      <c r="U1432" s="160"/>
      <c r="V1432" s="160"/>
      <c r="W1432" s="160"/>
      <c r="X1432" s="150"/>
      <c r="Y1432" s="150"/>
      <c r="Z1432" s="150"/>
      <c r="AA1432" s="150"/>
      <c r="AB1432" s="150"/>
      <c r="AC1432" s="150"/>
      <c r="AD1432" s="150"/>
      <c r="AE1432" s="150"/>
      <c r="AF1432" s="150"/>
      <c r="AG1432" s="150" t="s">
        <v>264</v>
      </c>
      <c r="AH1432" s="150">
        <v>2</v>
      </c>
      <c r="AI1432" s="150"/>
      <c r="AJ1432" s="150"/>
      <c r="AK1432" s="150"/>
      <c r="AL1432" s="150"/>
      <c r="AM1432" s="150"/>
      <c r="AN1432" s="150"/>
      <c r="AO1432" s="150"/>
      <c r="AP1432" s="150"/>
      <c r="AQ1432" s="150"/>
      <c r="AR1432" s="150"/>
      <c r="AS1432" s="150"/>
      <c r="AT1432" s="150"/>
      <c r="AU1432" s="150"/>
      <c r="AV1432" s="150"/>
      <c r="AW1432" s="150"/>
      <c r="AX1432" s="150"/>
      <c r="AY1432" s="150"/>
      <c r="AZ1432" s="150"/>
      <c r="BA1432" s="150"/>
      <c r="BB1432" s="150"/>
      <c r="BC1432" s="150"/>
      <c r="BD1432" s="150"/>
      <c r="BE1432" s="150"/>
      <c r="BF1432" s="150"/>
      <c r="BG1432" s="150"/>
      <c r="BH1432" s="150"/>
    </row>
    <row r="1433" spans="1:60" outlineLevel="1" x14ac:dyDescent="0.2">
      <c r="A1433" s="157"/>
      <c r="B1433" s="158"/>
      <c r="C1433" s="203" t="s">
        <v>1929</v>
      </c>
      <c r="D1433" s="192"/>
      <c r="E1433" s="193">
        <v>52.78</v>
      </c>
      <c r="F1433" s="160"/>
      <c r="G1433" s="160"/>
      <c r="H1433" s="160"/>
      <c r="I1433" s="160"/>
      <c r="J1433" s="160"/>
      <c r="K1433" s="160"/>
      <c r="L1433" s="160"/>
      <c r="M1433" s="160"/>
      <c r="N1433" s="160"/>
      <c r="O1433" s="160"/>
      <c r="P1433" s="160"/>
      <c r="Q1433" s="160"/>
      <c r="R1433" s="160"/>
      <c r="S1433" s="160"/>
      <c r="T1433" s="160"/>
      <c r="U1433" s="160"/>
      <c r="V1433" s="160"/>
      <c r="W1433" s="160"/>
      <c r="X1433" s="150"/>
      <c r="Y1433" s="150"/>
      <c r="Z1433" s="150"/>
      <c r="AA1433" s="150"/>
      <c r="AB1433" s="150"/>
      <c r="AC1433" s="150"/>
      <c r="AD1433" s="150"/>
      <c r="AE1433" s="150"/>
      <c r="AF1433" s="150"/>
      <c r="AG1433" s="150" t="s">
        <v>264</v>
      </c>
      <c r="AH1433" s="150">
        <v>2</v>
      </c>
      <c r="AI1433" s="150"/>
      <c r="AJ1433" s="150"/>
      <c r="AK1433" s="150"/>
      <c r="AL1433" s="150"/>
      <c r="AM1433" s="150"/>
      <c r="AN1433" s="150"/>
      <c r="AO1433" s="150"/>
      <c r="AP1433" s="150"/>
      <c r="AQ1433" s="150"/>
      <c r="AR1433" s="150"/>
      <c r="AS1433" s="150"/>
      <c r="AT1433" s="150"/>
      <c r="AU1433" s="150"/>
      <c r="AV1433" s="150"/>
      <c r="AW1433" s="150"/>
      <c r="AX1433" s="150"/>
      <c r="AY1433" s="150"/>
      <c r="AZ1433" s="150"/>
      <c r="BA1433" s="150"/>
      <c r="BB1433" s="150"/>
      <c r="BC1433" s="150"/>
      <c r="BD1433" s="150"/>
      <c r="BE1433" s="150"/>
      <c r="BF1433" s="150"/>
      <c r="BG1433" s="150"/>
      <c r="BH1433" s="150"/>
    </row>
    <row r="1434" spans="1:60" outlineLevel="1" x14ac:dyDescent="0.2">
      <c r="A1434" s="157"/>
      <c r="B1434" s="158"/>
      <c r="C1434" s="203" t="s">
        <v>1930</v>
      </c>
      <c r="D1434" s="192"/>
      <c r="E1434" s="193">
        <v>2.875</v>
      </c>
      <c r="F1434" s="160"/>
      <c r="G1434" s="160"/>
      <c r="H1434" s="160"/>
      <c r="I1434" s="160"/>
      <c r="J1434" s="160"/>
      <c r="K1434" s="160"/>
      <c r="L1434" s="160"/>
      <c r="M1434" s="160"/>
      <c r="N1434" s="160"/>
      <c r="O1434" s="160"/>
      <c r="P1434" s="160"/>
      <c r="Q1434" s="160"/>
      <c r="R1434" s="160"/>
      <c r="S1434" s="160"/>
      <c r="T1434" s="160"/>
      <c r="U1434" s="160"/>
      <c r="V1434" s="160"/>
      <c r="W1434" s="160"/>
      <c r="X1434" s="150"/>
      <c r="Y1434" s="150"/>
      <c r="Z1434" s="150"/>
      <c r="AA1434" s="150"/>
      <c r="AB1434" s="150"/>
      <c r="AC1434" s="150"/>
      <c r="AD1434" s="150"/>
      <c r="AE1434" s="150"/>
      <c r="AF1434" s="150"/>
      <c r="AG1434" s="150" t="s">
        <v>264</v>
      </c>
      <c r="AH1434" s="150">
        <v>2</v>
      </c>
      <c r="AI1434" s="150"/>
      <c r="AJ1434" s="150"/>
      <c r="AK1434" s="150"/>
      <c r="AL1434" s="150"/>
      <c r="AM1434" s="150"/>
      <c r="AN1434" s="150"/>
      <c r="AO1434" s="150"/>
      <c r="AP1434" s="150"/>
      <c r="AQ1434" s="150"/>
      <c r="AR1434" s="150"/>
      <c r="AS1434" s="150"/>
      <c r="AT1434" s="150"/>
      <c r="AU1434" s="150"/>
      <c r="AV1434" s="150"/>
      <c r="AW1434" s="150"/>
      <c r="AX1434" s="150"/>
      <c r="AY1434" s="150"/>
      <c r="AZ1434" s="150"/>
      <c r="BA1434" s="150"/>
      <c r="BB1434" s="150"/>
      <c r="BC1434" s="150"/>
      <c r="BD1434" s="150"/>
      <c r="BE1434" s="150"/>
      <c r="BF1434" s="150"/>
      <c r="BG1434" s="150"/>
      <c r="BH1434" s="150"/>
    </row>
    <row r="1435" spans="1:60" outlineLevel="1" x14ac:dyDescent="0.2">
      <c r="A1435" s="157"/>
      <c r="B1435" s="158"/>
      <c r="C1435" s="203" t="s">
        <v>1931</v>
      </c>
      <c r="D1435" s="192"/>
      <c r="E1435" s="193">
        <v>65.495000000000005</v>
      </c>
      <c r="F1435" s="160"/>
      <c r="G1435" s="160"/>
      <c r="H1435" s="160"/>
      <c r="I1435" s="160"/>
      <c r="J1435" s="160"/>
      <c r="K1435" s="160"/>
      <c r="L1435" s="160"/>
      <c r="M1435" s="160"/>
      <c r="N1435" s="160"/>
      <c r="O1435" s="160"/>
      <c r="P1435" s="160"/>
      <c r="Q1435" s="160"/>
      <c r="R1435" s="160"/>
      <c r="S1435" s="160"/>
      <c r="T1435" s="160"/>
      <c r="U1435" s="160"/>
      <c r="V1435" s="160"/>
      <c r="W1435" s="160"/>
      <c r="X1435" s="150"/>
      <c r="Y1435" s="150"/>
      <c r="Z1435" s="150"/>
      <c r="AA1435" s="150"/>
      <c r="AB1435" s="150"/>
      <c r="AC1435" s="150"/>
      <c r="AD1435" s="150"/>
      <c r="AE1435" s="150"/>
      <c r="AF1435" s="150"/>
      <c r="AG1435" s="150" t="s">
        <v>264</v>
      </c>
      <c r="AH1435" s="150">
        <v>2</v>
      </c>
      <c r="AI1435" s="150"/>
      <c r="AJ1435" s="150"/>
      <c r="AK1435" s="150"/>
      <c r="AL1435" s="150"/>
      <c r="AM1435" s="150"/>
      <c r="AN1435" s="150"/>
      <c r="AO1435" s="150"/>
      <c r="AP1435" s="150"/>
      <c r="AQ1435" s="150"/>
      <c r="AR1435" s="150"/>
      <c r="AS1435" s="150"/>
      <c r="AT1435" s="150"/>
      <c r="AU1435" s="150"/>
      <c r="AV1435" s="150"/>
      <c r="AW1435" s="150"/>
      <c r="AX1435" s="150"/>
      <c r="AY1435" s="150"/>
      <c r="AZ1435" s="150"/>
      <c r="BA1435" s="150"/>
      <c r="BB1435" s="150"/>
      <c r="BC1435" s="150"/>
      <c r="BD1435" s="150"/>
      <c r="BE1435" s="150"/>
      <c r="BF1435" s="150"/>
      <c r="BG1435" s="150"/>
      <c r="BH1435" s="150"/>
    </row>
    <row r="1436" spans="1:60" outlineLevel="1" x14ac:dyDescent="0.2">
      <c r="A1436" s="157"/>
      <c r="B1436" s="158"/>
      <c r="C1436" s="203" t="s">
        <v>1932</v>
      </c>
      <c r="D1436" s="192"/>
      <c r="E1436" s="193">
        <v>8.4</v>
      </c>
      <c r="F1436" s="160"/>
      <c r="G1436" s="160"/>
      <c r="H1436" s="160"/>
      <c r="I1436" s="160"/>
      <c r="J1436" s="160"/>
      <c r="K1436" s="160"/>
      <c r="L1436" s="160"/>
      <c r="M1436" s="160"/>
      <c r="N1436" s="160"/>
      <c r="O1436" s="160"/>
      <c r="P1436" s="160"/>
      <c r="Q1436" s="160"/>
      <c r="R1436" s="160"/>
      <c r="S1436" s="160"/>
      <c r="T1436" s="160"/>
      <c r="U1436" s="160"/>
      <c r="V1436" s="160"/>
      <c r="W1436" s="160"/>
      <c r="X1436" s="150"/>
      <c r="Y1436" s="150"/>
      <c r="Z1436" s="150"/>
      <c r="AA1436" s="150"/>
      <c r="AB1436" s="150"/>
      <c r="AC1436" s="150"/>
      <c r="AD1436" s="150"/>
      <c r="AE1436" s="150"/>
      <c r="AF1436" s="150"/>
      <c r="AG1436" s="150" t="s">
        <v>264</v>
      </c>
      <c r="AH1436" s="150">
        <v>2</v>
      </c>
      <c r="AI1436" s="150"/>
      <c r="AJ1436" s="150"/>
      <c r="AK1436" s="150"/>
      <c r="AL1436" s="150"/>
      <c r="AM1436" s="150"/>
      <c r="AN1436" s="150"/>
      <c r="AO1436" s="150"/>
      <c r="AP1436" s="150"/>
      <c r="AQ1436" s="150"/>
      <c r="AR1436" s="150"/>
      <c r="AS1436" s="150"/>
      <c r="AT1436" s="150"/>
      <c r="AU1436" s="150"/>
      <c r="AV1436" s="150"/>
      <c r="AW1436" s="150"/>
      <c r="AX1436" s="150"/>
      <c r="AY1436" s="150"/>
      <c r="AZ1436" s="150"/>
      <c r="BA1436" s="150"/>
      <c r="BB1436" s="150"/>
      <c r="BC1436" s="150"/>
      <c r="BD1436" s="150"/>
      <c r="BE1436" s="150"/>
      <c r="BF1436" s="150"/>
      <c r="BG1436" s="150"/>
      <c r="BH1436" s="150"/>
    </row>
    <row r="1437" spans="1:60" outlineLevel="1" x14ac:dyDescent="0.2">
      <c r="A1437" s="157"/>
      <c r="B1437" s="158"/>
      <c r="C1437" s="203" t="s">
        <v>1933</v>
      </c>
      <c r="D1437" s="192"/>
      <c r="E1437" s="193">
        <v>35.67</v>
      </c>
      <c r="F1437" s="160"/>
      <c r="G1437" s="160"/>
      <c r="H1437" s="160"/>
      <c r="I1437" s="160"/>
      <c r="J1437" s="160"/>
      <c r="K1437" s="160"/>
      <c r="L1437" s="160"/>
      <c r="M1437" s="160"/>
      <c r="N1437" s="160"/>
      <c r="O1437" s="160"/>
      <c r="P1437" s="160"/>
      <c r="Q1437" s="160"/>
      <c r="R1437" s="160"/>
      <c r="S1437" s="160"/>
      <c r="T1437" s="160"/>
      <c r="U1437" s="160"/>
      <c r="V1437" s="160"/>
      <c r="W1437" s="160"/>
      <c r="X1437" s="150"/>
      <c r="Y1437" s="150"/>
      <c r="Z1437" s="150"/>
      <c r="AA1437" s="150"/>
      <c r="AB1437" s="150"/>
      <c r="AC1437" s="150"/>
      <c r="AD1437" s="150"/>
      <c r="AE1437" s="150"/>
      <c r="AF1437" s="150"/>
      <c r="AG1437" s="150" t="s">
        <v>264</v>
      </c>
      <c r="AH1437" s="150">
        <v>2</v>
      </c>
      <c r="AI1437" s="150"/>
      <c r="AJ1437" s="150"/>
      <c r="AK1437" s="150"/>
      <c r="AL1437" s="150"/>
      <c r="AM1437" s="150"/>
      <c r="AN1437" s="150"/>
      <c r="AO1437" s="150"/>
      <c r="AP1437" s="150"/>
      <c r="AQ1437" s="150"/>
      <c r="AR1437" s="150"/>
      <c r="AS1437" s="150"/>
      <c r="AT1437" s="150"/>
      <c r="AU1437" s="150"/>
      <c r="AV1437" s="150"/>
      <c r="AW1437" s="150"/>
      <c r="AX1437" s="150"/>
      <c r="AY1437" s="150"/>
      <c r="AZ1437" s="150"/>
      <c r="BA1437" s="150"/>
      <c r="BB1437" s="150"/>
      <c r="BC1437" s="150"/>
      <c r="BD1437" s="150"/>
      <c r="BE1437" s="150"/>
      <c r="BF1437" s="150"/>
      <c r="BG1437" s="150"/>
      <c r="BH1437" s="150"/>
    </row>
    <row r="1438" spans="1:60" outlineLevel="1" x14ac:dyDescent="0.2">
      <c r="A1438" s="157"/>
      <c r="B1438" s="158"/>
      <c r="C1438" s="203" t="s">
        <v>1934</v>
      </c>
      <c r="D1438" s="192"/>
      <c r="E1438" s="193"/>
      <c r="F1438" s="160"/>
      <c r="G1438" s="160"/>
      <c r="H1438" s="160"/>
      <c r="I1438" s="160"/>
      <c r="J1438" s="160"/>
      <c r="K1438" s="160"/>
      <c r="L1438" s="160"/>
      <c r="M1438" s="160"/>
      <c r="N1438" s="160"/>
      <c r="O1438" s="160"/>
      <c r="P1438" s="160"/>
      <c r="Q1438" s="160"/>
      <c r="R1438" s="160"/>
      <c r="S1438" s="160"/>
      <c r="T1438" s="160"/>
      <c r="U1438" s="160"/>
      <c r="V1438" s="160"/>
      <c r="W1438" s="160"/>
      <c r="X1438" s="150"/>
      <c r="Y1438" s="150"/>
      <c r="Z1438" s="150"/>
      <c r="AA1438" s="150"/>
      <c r="AB1438" s="150"/>
      <c r="AC1438" s="150"/>
      <c r="AD1438" s="150"/>
      <c r="AE1438" s="150"/>
      <c r="AF1438" s="150"/>
      <c r="AG1438" s="150" t="s">
        <v>264</v>
      </c>
      <c r="AH1438" s="150">
        <v>2</v>
      </c>
      <c r="AI1438" s="150"/>
      <c r="AJ1438" s="150"/>
      <c r="AK1438" s="150"/>
      <c r="AL1438" s="150"/>
      <c r="AM1438" s="150"/>
      <c r="AN1438" s="150"/>
      <c r="AO1438" s="150"/>
      <c r="AP1438" s="150"/>
      <c r="AQ1438" s="150"/>
      <c r="AR1438" s="150"/>
      <c r="AS1438" s="150"/>
      <c r="AT1438" s="150"/>
      <c r="AU1438" s="150"/>
      <c r="AV1438" s="150"/>
      <c r="AW1438" s="150"/>
      <c r="AX1438" s="150"/>
      <c r="AY1438" s="150"/>
      <c r="AZ1438" s="150"/>
      <c r="BA1438" s="150"/>
      <c r="BB1438" s="150"/>
      <c r="BC1438" s="150"/>
      <c r="BD1438" s="150"/>
      <c r="BE1438" s="150"/>
      <c r="BF1438" s="150"/>
      <c r="BG1438" s="150"/>
      <c r="BH1438" s="150"/>
    </row>
    <row r="1439" spans="1:60" outlineLevel="1" x14ac:dyDescent="0.2">
      <c r="A1439" s="157"/>
      <c r="B1439" s="158"/>
      <c r="C1439" s="203" t="s">
        <v>1899</v>
      </c>
      <c r="D1439" s="192"/>
      <c r="E1439" s="193">
        <v>-7.1050000000000004</v>
      </c>
      <c r="F1439" s="160"/>
      <c r="G1439" s="160"/>
      <c r="H1439" s="160"/>
      <c r="I1439" s="160"/>
      <c r="J1439" s="160"/>
      <c r="K1439" s="160"/>
      <c r="L1439" s="160"/>
      <c r="M1439" s="160"/>
      <c r="N1439" s="160"/>
      <c r="O1439" s="160"/>
      <c r="P1439" s="160"/>
      <c r="Q1439" s="160"/>
      <c r="R1439" s="160"/>
      <c r="S1439" s="160"/>
      <c r="T1439" s="160"/>
      <c r="U1439" s="160"/>
      <c r="V1439" s="160"/>
      <c r="W1439" s="160"/>
      <c r="X1439" s="150"/>
      <c r="Y1439" s="150"/>
      <c r="Z1439" s="150"/>
      <c r="AA1439" s="150"/>
      <c r="AB1439" s="150"/>
      <c r="AC1439" s="150"/>
      <c r="AD1439" s="150"/>
      <c r="AE1439" s="150"/>
      <c r="AF1439" s="150"/>
      <c r="AG1439" s="150" t="s">
        <v>264</v>
      </c>
      <c r="AH1439" s="150">
        <v>2</v>
      </c>
      <c r="AI1439" s="150"/>
      <c r="AJ1439" s="150"/>
      <c r="AK1439" s="150"/>
      <c r="AL1439" s="150"/>
      <c r="AM1439" s="150"/>
      <c r="AN1439" s="150"/>
      <c r="AO1439" s="150"/>
      <c r="AP1439" s="150"/>
      <c r="AQ1439" s="150"/>
      <c r="AR1439" s="150"/>
      <c r="AS1439" s="150"/>
      <c r="AT1439" s="150"/>
      <c r="AU1439" s="150"/>
      <c r="AV1439" s="150"/>
      <c r="AW1439" s="150"/>
      <c r="AX1439" s="150"/>
      <c r="AY1439" s="150"/>
      <c r="AZ1439" s="150"/>
      <c r="BA1439" s="150"/>
      <c r="BB1439" s="150"/>
      <c r="BC1439" s="150"/>
      <c r="BD1439" s="150"/>
      <c r="BE1439" s="150"/>
      <c r="BF1439" s="150"/>
      <c r="BG1439" s="150"/>
      <c r="BH1439" s="150"/>
    </row>
    <row r="1440" spans="1:60" outlineLevel="1" x14ac:dyDescent="0.2">
      <c r="A1440" s="157"/>
      <c r="B1440" s="158"/>
      <c r="C1440" s="203" t="s">
        <v>1935</v>
      </c>
      <c r="D1440" s="192"/>
      <c r="E1440" s="193">
        <v>19.649999999999999</v>
      </c>
      <c r="F1440" s="160"/>
      <c r="G1440" s="160"/>
      <c r="H1440" s="160"/>
      <c r="I1440" s="160"/>
      <c r="J1440" s="160"/>
      <c r="K1440" s="160"/>
      <c r="L1440" s="160"/>
      <c r="M1440" s="160"/>
      <c r="N1440" s="160"/>
      <c r="O1440" s="160"/>
      <c r="P1440" s="160"/>
      <c r="Q1440" s="160"/>
      <c r="R1440" s="160"/>
      <c r="S1440" s="160"/>
      <c r="T1440" s="160"/>
      <c r="U1440" s="160"/>
      <c r="V1440" s="160"/>
      <c r="W1440" s="160"/>
      <c r="X1440" s="150"/>
      <c r="Y1440" s="150"/>
      <c r="Z1440" s="150"/>
      <c r="AA1440" s="150"/>
      <c r="AB1440" s="150"/>
      <c r="AC1440" s="150"/>
      <c r="AD1440" s="150"/>
      <c r="AE1440" s="150"/>
      <c r="AF1440" s="150"/>
      <c r="AG1440" s="150" t="s">
        <v>264</v>
      </c>
      <c r="AH1440" s="150">
        <v>2</v>
      </c>
      <c r="AI1440" s="150"/>
      <c r="AJ1440" s="150"/>
      <c r="AK1440" s="150"/>
      <c r="AL1440" s="150"/>
      <c r="AM1440" s="150"/>
      <c r="AN1440" s="150"/>
      <c r="AO1440" s="150"/>
      <c r="AP1440" s="150"/>
      <c r="AQ1440" s="150"/>
      <c r="AR1440" s="150"/>
      <c r="AS1440" s="150"/>
      <c r="AT1440" s="150"/>
      <c r="AU1440" s="150"/>
      <c r="AV1440" s="150"/>
      <c r="AW1440" s="150"/>
      <c r="AX1440" s="150"/>
      <c r="AY1440" s="150"/>
      <c r="AZ1440" s="150"/>
      <c r="BA1440" s="150"/>
      <c r="BB1440" s="150"/>
      <c r="BC1440" s="150"/>
      <c r="BD1440" s="150"/>
      <c r="BE1440" s="150"/>
      <c r="BF1440" s="150"/>
      <c r="BG1440" s="150"/>
      <c r="BH1440" s="150"/>
    </row>
    <row r="1441" spans="1:60" outlineLevel="1" x14ac:dyDescent="0.2">
      <c r="A1441" s="157"/>
      <c r="B1441" s="158"/>
      <c r="C1441" s="203" t="s">
        <v>1936</v>
      </c>
      <c r="D1441" s="192"/>
      <c r="E1441" s="193">
        <v>166.8</v>
      </c>
      <c r="F1441" s="160"/>
      <c r="G1441" s="160"/>
      <c r="H1441" s="160"/>
      <c r="I1441" s="160"/>
      <c r="J1441" s="160"/>
      <c r="K1441" s="160"/>
      <c r="L1441" s="160"/>
      <c r="M1441" s="160"/>
      <c r="N1441" s="160"/>
      <c r="O1441" s="160"/>
      <c r="P1441" s="160"/>
      <c r="Q1441" s="160"/>
      <c r="R1441" s="160"/>
      <c r="S1441" s="160"/>
      <c r="T1441" s="160"/>
      <c r="U1441" s="160"/>
      <c r="V1441" s="160"/>
      <c r="W1441" s="160"/>
      <c r="X1441" s="150"/>
      <c r="Y1441" s="150"/>
      <c r="Z1441" s="150"/>
      <c r="AA1441" s="150"/>
      <c r="AB1441" s="150"/>
      <c r="AC1441" s="150"/>
      <c r="AD1441" s="150"/>
      <c r="AE1441" s="150"/>
      <c r="AF1441" s="150"/>
      <c r="AG1441" s="150" t="s">
        <v>264</v>
      </c>
      <c r="AH1441" s="150">
        <v>2</v>
      </c>
      <c r="AI1441" s="150"/>
      <c r="AJ1441" s="150"/>
      <c r="AK1441" s="150"/>
      <c r="AL1441" s="150"/>
      <c r="AM1441" s="150"/>
      <c r="AN1441" s="150"/>
      <c r="AO1441" s="150"/>
      <c r="AP1441" s="150"/>
      <c r="AQ1441" s="150"/>
      <c r="AR1441" s="150"/>
      <c r="AS1441" s="150"/>
      <c r="AT1441" s="150"/>
      <c r="AU1441" s="150"/>
      <c r="AV1441" s="150"/>
      <c r="AW1441" s="150"/>
      <c r="AX1441" s="150"/>
      <c r="AY1441" s="150"/>
      <c r="AZ1441" s="150"/>
      <c r="BA1441" s="150"/>
      <c r="BB1441" s="150"/>
      <c r="BC1441" s="150"/>
      <c r="BD1441" s="150"/>
      <c r="BE1441" s="150"/>
      <c r="BF1441" s="150"/>
      <c r="BG1441" s="150"/>
      <c r="BH1441" s="150"/>
    </row>
    <row r="1442" spans="1:60" outlineLevel="1" x14ac:dyDescent="0.2">
      <c r="A1442" s="157"/>
      <c r="B1442" s="158"/>
      <c r="C1442" s="203" t="s">
        <v>1937</v>
      </c>
      <c r="D1442" s="192"/>
      <c r="E1442" s="193">
        <v>16.574999999999999</v>
      </c>
      <c r="F1442" s="160"/>
      <c r="G1442" s="160"/>
      <c r="H1442" s="160"/>
      <c r="I1442" s="160"/>
      <c r="J1442" s="160"/>
      <c r="K1442" s="160"/>
      <c r="L1442" s="160"/>
      <c r="M1442" s="160"/>
      <c r="N1442" s="160"/>
      <c r="O1442" s="160"/>
      <c r="P1442" s="160"/>
      <c r="Q1442" s="160"/>
      <c r="R1442" s="160"/>
      <c r="S1442" s="160"/>
      <c r="T1442" s="160"/>
      <c r="U1442" s="160"/>
      <c r="V1442" s="160"/>
      <c r="W1442" s="160"/>
      <c r="X1442" s="150"/>
      <c r="Y1442" s="150"/>
      <c r="Z1442" s="150"/>
      <c r="AA1442" s="150"/>
      <c r="AB1442" s="150"/>
      <c r="AC1442" s="150"/>
      <c r="AD1442" s="150"/>
      <c r="AE1442" s="150"/>
      <c r="AF1442" s="150"/>
      <c r="AG1442" s="150" t="s">
        <v>264</v>
      </c>
      <c r="AH1442" s="150">
        <v>2</v>
      </c>
      <c r="AI1442" s="150"/>
      <c r="AJ1442" s="150"/>
      <c r="AK1442" s="150"/>
      <c r="AL1442" s="150"/>
      <c r="AM1442" s="150"/>
      <c r="AN1442" s="150"/>
      <c r="AO1442" s="150"/>
      <c r="AP1442" s="150"/>
      <c r="AQ1442" s="150"/>
      <c r="AR1442" s="150"/>
      <c r="AS1442" s="150"/>
      <c r="AT1442" s="150"/>
      <c r="AU1442" s="150"/>
      <c r="AV1442" s="150"/>
      <c r="AW1442" s="150"/>
      <c r="AX1442" s="150"/>
      <c r="AY1442" s="150"/>
      <c r="AZ1442" s="150"/>
      <c r="BA1442" s="150"/>
      <c r="BB1442" s="150"/>
      <c r="BC1442" s="150"/>
      <c r="BD1442" s="150"/>
      <c r="BE1442" s="150"/>
      <c r="BF1442" s="150"/>
      <c r="BG1442" s="150"/>
      <c r="BH1442" s="150"/>
    </row>
    <row r="1443" spans="1:60" outlineLevel="1" x14ac:dyDescent="0.2">
      <c r="A1443" s="157"/>
      <c r="B1443" s="158"/>
      <c r="C1443" s="203" t="s">
        <v>1938</v>
      </c>
      <c r="D1443" s="192"/>
      <c r="E1443" s="193">
        <v>1.675</v>
      </c>
      <c r="F1443" s="160"/>
      <c r="G1443" s="160"/>
      <c r="H1443" s="160"/>
      <c r="I1443" s="160"/>
      <c r="J1443" s="160"/>
      <c r="K1443" s="160"/>
      <c r="L1443" s="160"/>
      <c r="M1443" s="160"/>
      <c r="N1443" s="160"/>
      <c r="O1443" s="160"/>
      <c r="P1443" s="160"/>
      <c r="Q1443" s="160"/>
      <c r="R1443" s="160"/>
      <c r="S1443" s="160"/>
      <c r="T1443" s="160"/>
      <c r="U1443" s="160"/>
      <c r="V1443" s="160"/>
      <c r="W1443" s="160"/>
      <c r="X1443" s="150"/>
      <c r="Y1443" s="150"/>
      <c r="Z1443" s="150"/>
      <c r="AA1443" s="150"/>
      <c r="AB1443" s="150"/>
      <c r="AC1443" s="150"/>
      <c r="AD1443" s="150"/>
      <c r="AE1443" s="150"/>
      <c r="AF1443" s="150"/>
      <c r="AG1443" s="150" t="s">
        <v>264</v>
      </c>
      <c r="AH1443" s="150">
        <v>2</v>
      </c>
      <c r="AI1443" s="150"/>
      <c r="AJ1443" s="150"/>
      <c r="AK1443" s="150"/>
      <c r="AL1443" s="150"/>
      <c r="AM1443" s="150"/>
      <c r="AN1443" s="150"/>
      <c r="AO1443" s="150"/>
      <c r="AP1443" s="150"/>
      <c r="AQ1443" s="150"/>
      <c r="AR1443" s="150"/>
      <c r="AS1443" s="150"/>
      <c r="AT1443" s="150"/>
      <c r="AU1443" s="150"/>
      <c r="AV1443" s="150"/>
      <c r="AW1443" s="150"/>
      <c r="AX1443" s="150"/>
      <c r="AY1443" s="150"/>
      <c r="AZ1443" s="150"/>
      <c r="BA1443" s="150"/>
      <c r="BB1443" s="150"/>
      <c r="BC1443" s="150"/>
      <c r="BD1443" s="150"/>
      <c r="BE1443" s="150"/>
      <c r="BF1443" s="150"/>
      <c r="BG1443" s="150"/>
      <c r="BH1443" s="150"/>
    </row>
    <row r="1444" spans="1:60" outlineLevel="1" x14ac:dyDescent="0.2">
      <c r="A1444" s="157"/>
      <c r="B1444" s="158"/>
      <c r="C1444" s="203" t="s">
        <v>1939</v>
      </c>
      <c r="D1444" s="192"/>
      <c r="E1444" s="193">
        <v>1.35</v>
      </c>
      <c r="F1444" s="160"/>
      <c r="G1444" s="160"/>
      <c r="H1444" s="160"/>
      <c r="I1444" s="160"/>
      <c r="J1444" s="160"/>
      <c r="K1444" s="160"/>
      <c r="L1444" s="160"/>
      <c r="M1444" s="160"/>
      <c r="N1444" s="160"/>
      <c r="O1444" s="160"/>
      <c r="P1444" s="160"/>
      <c r="Q1444" s="160"/>
      <c r="R1444" s="160"/>
      <c r="S1444" s="160"/>
      <c r="T1444" s="160"/>
      <c r="U1444" s="160"/>
      <c r="V1444" s="160"/>
      <c r="W1444" s="160"/>
      <c r="X1444" s="150"/>
      <c r="Y1444" s="150"/>
      <c r="Z1444" s="150"/>
      <c r="AA1444" s="150"/>
      <c r="AB1444" s="150"/>
      <c r="AC1444" s="150"/>
      <c r="AD1444" s="150"/>
      <c r="AE1444" s="150"/>
      <c r="AF1444" s="150"/>
      <c r="AG1444" s="150" t="s">
        <v>264</v>
      </c>
      <c r="AH1444" s="150">
        <v>2</v>
      </c>
      <c r="AI1444" s="150"/>
      <c r="AJ1444" s="150"/>
      <c r="AK1444" s="150"/>
      <c r="AL1444" s="150"/>
      <c r="AM1444" s="150"/>
      <c r="AN1444" s="150"/>
      <c r="AO1444" s="150"/>
      <c r="AP1444" s="150"/>
      <c r="AQ1444" s="150"/>
      <c r="AR1444" s="150"/>
      <c r="AS1444" s="150"/>
      <c r="AT1444" s="150"/>
      <c r="AU1444" s="150"/>
      <c r="AV1444" s="150"/>
      <c r="AW1444" s="150"/>
      <c r="AX1444" s="150"/>
      <c r="AY1444" s="150"/>
      <c r="AZ1444" s="150"/>
      <c r="BA1444" s="150"/>
      <c r="BB1444" s="150"/>
      <c r="BC1444" s="150"/>
      <c r="BD1444" s="150"/>
      <c r="BE1444" s="150"/>
      <c r="BF1444" s="150"/>
      <c r="BG1444" s="150"/>
      <c r="BH1444" s="150"/>
    </row>
    <row r="1445" spans="1:60" outlineLevel="1" x14ac:dyDescent="0.2">
      <c r="A1445" s="157"/>
      <c r="B1445" s="158"/>
      <c r="C1445" s="203" t="s">
        <v>1940</v>
      </c>
      <c r="D1445" s="192"/>
      <c r="E1445" s="193">
        <v>0.95</v>
      </c>
      <c r="F1445" s="160"/>
      <c r="G1445" s="160"/>
      <c r="H1445" s="160"/>
      <c r="I1445" s="160"/>
      <c r="J1445" s="160"/>
      <c r="K1445" s="160"/>
      <c r="L1445" s="160"/>
      <c r="M1445" s="160"/>
      <c r="N1445" s="160"/>
      <c r="O1445" s="160"/>
      <c r="P1445" s="160"/>
      <c r="Q1445" s="160"/>
      <c r="R1445" s="160"/>
      <c r="S1445" s="160"/>
      <c r="T1445" s="160"/>
      <c r="U1445" s="160"/>
      <c r="V1445" s="160"/>
      <c r="W1445" s="160"/>
      <c r="X1445" s="150"/>
      <c r="Y1445" s="150"/>
      <c r="Z1445" s="150"/>
      <c r="AA1445" s="150"/>
      <c r="AB1445" s="150"/>
      <c r="AC1445" s="150"/>
      <c r="AD1445" s="150"/>
      <c r="AE1445" s="150"/>
      <c r="AF1445" s="150"/>
      <c r="AG1445" s="150" t="s">
        <v>264</v>
      </c>
      <c r="AH1445" s="150">
        <v>2</v>
      </c>
      <c r="AI1445" s="150"/>
      <c r="AJ1445" s="150"/>
      <c r="AK1445" s="150"/>
      <c r="AL1445" s="150"/>
      <c r="AM1445" s="150"/>
      <c r="AN1445" s="150"/>
      <c r="AO1445" s="150"/>
      <c r="AP1445" s="150"/>
      <c r="AQ1445" s="150"/>
      <c r="AR1445" s="150"/>
      <c r="AS1445" s="150"/>
      <c r="AT1445" s="150"/>
      <c r="AU1445" s="150"/>
      <c r="AV1445" s="150"/>
      <c r="AW1445" s="150"/>
      <c r="AX1445" s="150"/>
      <c r="AY1445" s="150"/>
      <c r="AZ1445" s="150"/>
      <c r="BA1445" s="150"/>
      <c r="BB1445" s="150"/>
      <c r="BC1445" s="150"/>
      <c r="BD1445" s="150"/>
      <c r="BE1445" s="150"/>
      <c r="BF1445" s="150"/>
      <c r="BG1445" s="150"/>
      <c r="BH1445" s="150"/>
    </row>
    <row r="1446" spans="1:60" outlineLevel="1" x14ac:dyDescent="0.2">
      <c r="A1446" s="157"/>
      <c r="B1446" s="158"/>
      <c r="C1446" s="203" t="s">
        <v>1941</v>
      </c>
      <c r="D1446" s="192"/>
      <c r="E1446" s="193">
        <v>1.35</v>
      </c>
      <c r="F1446" s="160"/>
      <c r="G1446" s="160"/>
      <c r="H1446" s="160"/>
      <c r="I1446" s="160"/>
      <c r="J1446" s="160"/>
      <c r="K1446" s="160"/>
      <c r="L1446" s="160"/>
      <c r="M1446" s="160"/>
      <c r="N1446" s="160"/>
      <c r="O1446" s="160"/>
      <c r="P1446" s="160"/>
      <c r="Q1446" s="160"/>
      <c r="R1446" s="160"/>
      <c r="S1446" s="160"/>
      <c r="T1446" s="160"/>
      <c r="U1446" s="160"/>
      <c r="V1446" s="160"/>
      <c r="W1446" s="160"/>
      <c r="X1446" s="150"/>
      <c r="Y1446" s="150"/>
      <c r="Z1446" s="150"/>
      <c r="AA1446" s="150"/>
      <c r="AB1446" s="150"/>
      <c r="AC1446" s="150"/>
      <c r="AD1446" s="150"/>
      <c r="AE1446" s="150"/>
      <c r="AF1446" s="150"/>
      <c r="AG1446" s="150" t="s">
        <v>264</v>
      </c>
      <c r="AH1446" s="150">
        <v>2</v>
      </c>
      <c r="AI1446" s="150"/>
      <c r="AJ1446" s="150"/>
      <c r="AK1446" s="150"/>
      <c r="AL1446" s="150"/>
      <c r="AM1446" s="150"/>
      <c r="AN1446" s="150"/>
      <c r="AO1446" s="150"/>
      <c r="AP1446" s="150"/>
      <c r="AQ1446" s="150"/>
      <c r="AR1446" s="150"/>
      <c r="AS1446" s="150"/>
      <c r="AT1446" s="150"/>
      <c r="AU1446" s="150"/>
      <c r="AV1446" s="150"/>
      <c r="AW1446" s="150"/>
      <c r="AX1446" s="150"/>
      <c r="AY1446" s="150"/>
      <c r="AZ1446" s="150"/>
      <c r="BA1446" s="150"/>
      <c r="BB1446" s="150"/>
      <c r="BC1446" s="150"/>
      <c r="BD1446" s="150"/>
      <c r="BE1446" s="150"/>
      <c r="BF1446" s="150"/>
      <c r="BG1446" s="150"/>
      <c r="BH1446" s="150"/>
    </row>
    <row r="1447" spans="1:60" outlineLevel="1" x14ac:dyDescent="0.2">
      <c r="A1447" s="157"/>
      <c r="B1447" s="158"/>
      <c r="C1447" s="203" t="s">
        <v>1942</v>
      </c>
      <c r="D1447" s="192"/>
      <c r="E1447" s="193">
        <v>41.14</v>
      </c>
      <c r="F1447" s="160"/>
      <c r="G1447" s="160"/>
      <c r="H1447" s="160"/>
      <c r="I1447" s="160"/>
      <c r="J1447" s="160"/>
      <c r="K1447" s="160"/>
      <c r="L1447" s="160"/>
      <c r="M1447" s="160"/>
      <c r="N1447" s="160"/>
      <c r="O1447" s="160"/>
      <c r="P1447" s="160"/>
      <c r="Q1447" s="160"/>
      <c r="R1447" s="160"/>
      <c r="S1447" s="160"/>
      <c r="T1447" s="160"/>
      <c r="U1447" s="160"/>
      <c r="V1447" s="160"/>
      <c r="W1447" s="160"/>
      <c r="X1447" s="150"/>
      <c r="Y1447" s="150"/>
      <c r="Z1447" s="150"/>
      <c r="AA1447" s="150"/>
      <c r="AB1447" s="150"/>
      <c r="AC1447" s="150"/>
      <c r="AD1447" s="150"/>
      <c r="AE1447" s="150"/>
      <c r="AF1447" s="150"/>
      <c r="AG1447" s="150" t="s">
        <v>264</v>
      </c>
      <c r="AH1447" s="150">
        <v>2</v>
      </c>
      <c r="AI1447" s="150"/>
      <c r="AJ1447" s="150"/>
      <c r="AK1447" s="150"/>
      <c r="AL1447" s="150"/>
      <c r="AM1447" s="150"/>
      <c r="AN1447" s="150"/>
      <c r="AO1447" s="150"/>
      <c r="AP1447" s="150"/>
      <c r="AQ1447" s="150"/>
      <c r="AR1447" s="150"/>
      <c r="AS1447" s="150"/>
      <c r="AT1447" s="150"/>
      <c r="AU1447" s="150"/>
      <c r="AV1447" s="150"/>
      <c r="AW1447" s="150"/>
      <c r="AX1447" s="150"/>
      <c r="AY1447" s="150"/>
      <c r="AZ1447" s="150"/>
      <c r="BA1447" s="150"/>
      <c r="BB1447" s="150"/>
      <c r="BC1447" s="150"/>
      <c r="BD1447" s="150"/>
      <c r="BE1447" s="150"/>
      <c r="BF1447" s="150"/>
      <c r="BG1447" s="150"/>
      <c r="BH1447" s="150"/>
    </row>
    <row r="1448" spans="1:60" outlineLevel="1" x14ac:dyDescent="0.2">
      <c r="A1448" s="157"/>
      <c r="B1448" s="158"/>
      <c r="C1448" s="203" t="s">
        <v>1910</v>
      </c>
      <c r="D1448" s="192"/>
      <c r="E1448" s="193">
        <v>15.45</v>
      </c>
      <c r="F1448" s="160"/>
      <c r="G1448" s="160"/>
      <c r="H1448" s="160"/>
      <c r="I1448" s="160"/>
      <c r="J1448" s="160"/>
      <c r="K1448" s="160"/>
      <c r="L1448" s="160"/>
      <c r="M1448" s="160"/>
      <c r="N1448" s="160"/>
      <c r="O1448" s="160"/>
      <c r="P1448" s="160"/>
      <c r="Q1448" s="160"/>
      <c r="R1448" s="160"/>
      <c r="S1448" s="160"/>
      <c r="T1448" s="160"/>
      <c r="U1448" s="160"/>
      <c r="V1448" s="160"/>
      <c r="W1448" s="160"/>
      <c r="X1448" s="150"/>
      <c r="Y1448" s="150"/>
      <c r="Z1448" s="150"/>
      <c r="AA1448" s="150"/>
      <c r="AB1448" s="150"/>
      <c r="AC1448" s="150"/>
      <c r="AD1448" s="150"/>
      <c r="AE1448" s="150"/>
      <c r="AF1448" s="150"/>
      <c r="AG1448" s="150" t="s">
        <v>264</v>
      </c>
      <c r="AH1448" s="150">
        <v>2</v>
      </c>
      <c r="AI1448" s="150"/>
      <c r="AJ1448" s="150"/>
      <c r="AK1448" s="150"/>
      <c r="AL1448" s="150"/>
      <c r="AM1448" s="150"/>
      <c r="AN1448" s="150"/>
      <c r="AO1448" s="150"/>
      <c r="AP1448" s="150"/>
      <c r="AQ1448" s="150"/>
      <c r="AR1448" s="150"/>
      <c r="AS1448" s="150"/>
      <c r="AT1448" s="150"/>
      <c r="AU1448" s="150"/>
      <c r="AV1448" s="150"/>
      <c r="AW1448" s="150"/>
      <c r="AX1448" s="150"/>
      <c r="AY1448" s="150"/>
      <c r="AZ1448" s="150"/>
      <c r="BA1448" s="150"/>
      <c r="BB1448" s="150"/>
      <c r="BC1448" s="150"/>
      <c r="BD1448" s="150"/>
      <c r="BE1448" s="150"/>
      <c r="BF1448" s="150"/>
      <c r="BG1448" s="150"/>
      <c r="BH1448" s="150"/>
    </row>
    <row r="1449" spans="1:60" outlineLevel="1" x14ac:dyDescent="0.2">
      <c r="A1449" s="157"/>
      <c r="B1449" s="158"/>
      <c r="C1449" s="203" t="s">
        <v>1943</v>
      </c>
      <c r="D1449" s="192"/>
      <c r="E1449" s="193">
        <v>58.875</v>
      </c>
      <c r="F1449" s="160"/>
      <c r="G1449" s="160"/>
      <c r="H1449" s="160"/>
      <c r="I1449" s="160"/>
      <c r="J1449" s="160"/>
      <c r="K1449" s="160"/>
      <c r="L1449" s="160"/>
      <c r="M1449" s="160"/>
      <c r="N1449" s="160"/>
      <c r="O1449" s="160"/>
      <c r="P1449" s="160"/>
      <c r="Q1449" s="160"/>
      <c r="R1449" s="160"/>
      <c r="S1449" s="160"/>
      <c r="T1449" s="160"/>
      <c r="U1449" s="160"/>
      <c r="V1449" s="160"/>
      <c r="W1449" s="160"/>
      <c r="X1449" s="150"/>
      <c r="Y1449" s="150"/>
      <c r="Z1449" s="150"/>
      <c r="AA1449" s="150"/>
      <c r="AB1449" s="150"/>
      <c r="AC1449" s="150"/>
      <c r="AD1449" s="150"/>
      <c r="AE1449" s="150"/>
      <c r="AF1449" s="150"/>
      <c r="AG1449" s="150" t="s">
        <v>264</v>
      </c>
      <c r="AH1449" s="150">
        <v>2</v>
      </c>
      <c r="AI1449" s="150"/>
      <c r="AJ1449" s="150"/>
      <c r="AK1449" s="150"/>
      <c r="AL1449" s="150"/>
      <c r="AM1449" s="150"/>
      <c r="AN1449" s="150"/>
      <c r="AO1449" s="150"/>
      <c r="AP1449" s="150"/>
      <c r="AQ1449" s="150"/>
      <c r="AR1449" s="150"/>
      <c r="AS1449" s="150"/>
      <c r="AT1449" s="150"/>
      <c r="AU1449" s="150"/>
      <c r="AV1449" s="150"/>
      <c r="AW1449" s="150"/>
      <c r="AX1449" s="150"/>
      <c r="AY1449" s="150"/>
      <c r="AZ1449" s="150"/>
      <c r="BA1449" s="150"/>
      <c r="BB1449" s="150"/>
      <c r="BC1449" s="150"/>
      <c r="BD1449" s="150"/>
      <c r="BE1449" s="150"/>
      <c r="BF1449" s="150"/>
      <c r="BG1449" s="150"/>
      <c r="BH1449" s="150"/>
    </row>
    <row r="1450" spans="1:60" outlineLevel="1" x14ac:dyDescent="0.2">
      <c r="A1450" s="157"/>
      <c r="B1450" s="158"/>
      <c r="C1450" s="203" t="s">
        <v>1944</v>
      </c>
      <c r="D1450" s="192"/>
      <c r="E1450" s="193">
        <v>67.28</v>
      </c>
      <c r="F1450" s="160"/>
      <c r="G1450" s="160"/>
      <c r="H1450" s="160"/>
      <c r="I1450" s="160"/>
      <c r="J1450" s="160"/>
      <c r="K1450" s="160"/>
      <c r="L1450" s="160"/>
      <c r="M1450" s="160"/>
      <c r="N1450" s="160"/>
      <c r="O1450" s="160"/>
      <c r="P1450" s="160"/>
      <c r="Q1450" s="160"/>
      <c r="R1450" s="160"/>
      <c r="S1450" s="160"/>
      <c r="T1450" s="160"/>
      <c r="U1450" s="160"/>
      <c r="V1450" s="160"/>
      <c r="W1450" s="160"/>
      <c r="X1450" s="150"/>
      <c r="Y1450" s="150"/>
      <c r="Z1450" s="150"/>
      <c r="AA1450" s="150"/>
      <c r="AB1450" s="150"/>
      <c r="AC1450" s="150"/>
      <c r="AD1450" s="150"/>
      <c r="AE1450" s="150"/>
      <c r="AF1450" s="150"/>
      <c r="AG1450" s="150" t="s">
        <v>264</v>
      </c>
      <c r="AH1450" s="150">
        <v>2</v>
      </c>
      <c r="AI1450" s="150"/>
      <c r="AJ1450" s="150"/>
      <c r="AK1450" s="150"/>
      <c r="AL1450" s="150"/>
      <c r="AM1450" s="150"/>
      <c r="AN1450" s="150"/>
      <c r="AO1450" s="150"/>
      <c r="AP1450" s="150"/>
      <c r="AQ1450" s="150"/>
      <c r="AR1450" s="150"/>
      <c r="AS1450" s="150"/>
      <c r="AT1450" s="150"/>
      <c r="AU1450" s="150"/>
      <c r="AV1450" s="150"/>
      <c r="AW1450" s="150"/>
      <c r="AX1450" s="150"/>
      <c r="AY1450" s="150"/>
      <c r="AZ1450" s="150"/>
      <c r="BA1450" s="150"/>
      <c r="BB1450" s="150"/>
      <c r="BC1450" s="150"/>
      <c r="BD1450" s="150"/>
      <c r="BE1450" s="150"/>
      <c r="BF1450" s="150"/>
      <c r="BG1450" s="150"/>
      <c r="BH1450" s="150"/>
    </row>
    <row r="1451" spans="1:60" outlineLevel="1" x14ac:dyDescent="0.2">
      <c r="A1451" s="157"/>
      <c r="B1451" s="158"/>
      <c r="C1451" s="203" t="s">
        <v>1945</v>
      </c>
      <c r="D1451" s="192"/>
      <c r="E1451" s="193">
        <v>56.695</v>
      </c>
      <c r="F1451" s="160"/>
      <c r="G1451" s="160"/>
      <c r="H1451" s="160"/>
      <c r="I1451" s="160"/>
      <c r="J1451" s="160"/>
      <c r="K1451" s="160"/>
      <c r="L1451" s="160"/>
      <c r="M1451" s="160"/>
      <c r="N1451" s="160"/>
      <c r="O1451" s="160"/>
      <c r="P1451" s="160"/>
      <c r="Q1451" s="160"/>
      <c r="R1451" s="160"/>
      <c r="S1451" s="160"/>
      <c r="T1451" s="160"/>
      <c r="U1451" s="160"/>
      <c r="V1451" s="160"/>
      <c r="W1451" s="160"/>
      <c r="X1451" s="150"/>
      <c r="Y1451" s="150"/>
      <c r="Z1451" s="150"/>
      <c r="AA1451" s="150"/>
      <c r="AB1451" s="150"/>
      <c r="AC1451" s="150"/>
      <c r="AD1451" s="150"/>
      <c r="AE1451" s="150"/>
      <c r="AF1451" s="150"/>
      <c r="AG1451" s="150" t="s">
        <v>264</v>
      </c>
      <c r="AH1451" s="150">
        <v>2</v>
      </c>
      <c r="AI1451" s="150"/>
      <c r="AJ1451" s="150"/>
      <c r="AK1451" s="150"/>
      <c r="AL1451" s="150"/>
      <c r="AM1451" s="150"/>
      <c r="AN1451" s="150"/>
      <c r="AO1451" s="150"/>
      <c r="AP1451" s="150"/>
      <c r="AQ1451" s="150"/>
      <c r="AR1451" s="150"/>
      <c r="AS1451" s="150"/>
      <c r="AT1451" s="150"/>
      <c r="AU1451" s="150"/>
      <c r="AV1451" s="150"/>
      <c r="AW1451" s="150"/>
      <c r="AX1451" s="150"/>
      <c r="AY1451" s="150"/>
      <c r="AZ1451" s="150"/>
      <c r="BA1451" s="150"/>
      <c r="BB1451" s="150"/>
      <c r="BC1451" s="150"/>
      <c r="BD1451" s="150"/>
      <c r="BE1451" s="150"/>
      <c r="BF1451" s="150"/>
      <c r="BG1451" s="150"/>
      <c r="BH1451" s="150"/>
    </row>
    <row r="1452" spans="1:60" outlineLevel="1" x14ac:dyDescent="0.2">
      <c r="A1452" s="157"/>
      <c r="B1452" s="158"/>
      <c r="C1452" s="203" t="s">
        <v>1946</v>
      </c>
      <c r="D1452" s="192"/>
      <c r="E1452" s="193">
        <v>25.375</v>
      </c>
      <c r="F1452" s="160"/>
      <c r="G1452" s="160"/>
      <c r="H1452" s="160"/>
      <c r="I1452" s="160"/>
      <c r="J1452" s="160"/>
      <c r="K1452" s="160"/>
      <c r="L1452" s="160"/>
      <c r="M1452" s="160"/>
      <c r="N1452" s="160"/>
      <c r="O1452" s="160"/>
      <c r="P1452" s="160"/>
      <c r="Q1452" s="160"/>
      <c r="R1452" s="160"/>
      <c r="S1452" s="160"/>
      <c r="T1452" s="160"/>
      <c r="U1452" s="160"/>
      <c r="V1452" s="160"/>
      <c r="W1452" s="160"/>
      <c r="X1452" s="150"/>
      <c r="Y1452" s="150"/>
      <c r="Z1452" s="150"/>
      <c r="AA1452" s="150"/>
      <c r="AB1452" s="150"/>
      <c r="AC1452" s="150"/>
      <c r="AD1452" s="150"/>
      <c r="AE1452" s="150"/>
      <c r="AF1452" s="150"/>
      <c r="AG1452" s="150" t="s">
        <v>264</v>
      </c>
      <c r="AH1452" s="150">
        <v>2</v>
      </c>
      <c r="AI1452" s="150"/>
      <c r="AJ1452" s="150"/>
      <c r="AK1452" s="150"/>
      <c r="AL1452" s="150"/>
      <c r="AM1452" s="150"/>
      <c r="AN1452" s="150"/>
      <c r="AO1452" s="150"/>
      <c r="AP1452" s="150"/>
      <c r="AQ1452" s="150"/>
      <c r="AR1452" s="150"/>
      <c r="AS1452" s="150"/>
      <c r="AT1452" s="150"/>
      <c r="AU1452" s="150"/>
      <c r="AV1452" s="150"/>
      <c r="AW1452" s="150"/>
      <c r="AX1452" s="150"/>
      <c r="AY1452" s="150"/>
      <c r="AZ1452" s="150"/>
      <c r="BA1452" s="150"/>
      <c r="BB1452" s="150"/>
      <c r="BC1452" s="150"/>
      <c r="BD1452" s="150"/>
      <c r="BE1452" s="150"/>
      <c r="BF1452" s="150"/>
      <c r="BG1452" s="150"/>
      <c r="BH1452" s="150"/>
    </row>
    <row r="1453" spans="1:60" outlineLevel="1" x14ac:dyDescent="0.2">
      <c r="A1453" s="157"/>
      <c r="B1453" s="158"/>
      <c r="C1453" s="203" t="s">
        <v>1947</v>
      </c>
      <c r="D1453" s="192"/>
      <c r="E1453" s="193">
        <v>47.414999999999999</v>
      </c>
      <c r="F1453" s="160"/>
      <c r="G1453" s="160"/>
      <c r="H1453" s="160"/>
      <c r="I1453" s="160"/>
      <c r="J1453" s="160"/>
      <c r="K1453" s="160"/>
      <c r="L1453" s="160"/>
      <c r="M1453" s="160"/>
      <c r="N1453" s="160"/>
      <c r="O1453" s="160"/>
      <c r="P1453" s="160"/>
      <c r="Q1453" s="160"/>
      <c r="R1453" s="160"/>
      <c r="S1453" s="160"/>
      <c r="T1453" s="160"/>
      <c r="U1453" s="160"/>
      <c r="V1453" s="160"/>
      <c r="W1453" s="160"/>
      <c r="X1453" s="150"/>
      <c r="Y1453" s="150"/>
      <c r="Z1453" s="150"/>
      <c r="AA1453" s="150"/>
      <c r="AB1453" s="150"/>
      <c r="AC1453" s="150"/>
      <c r="AD1453" s="150"/>
      <c r="AE1453" s="150"/>
      <c r="AF1453" s="150"/>
      <c r="AG1453" s="150" t="s">
        <v>264</v>
      </c>
      <c r="AH1453" s="150">
        <v>2</v>
      </c>
      <c r="AI1453" s="150"/>
      <c r="AJ1453" s="150"/>
      <c r="AK1453" s="150"/>
      <c r="AL1453" s="150"/>
      <c r="AM1453" s="150"/>
      <c r="AN1453" s="150"/>
      <c r="AO1453" s="150"/>
      <c r="AP1453" s="150"/>
      <c r="AQ1453" s="150"/>
      <c r="AR1453" s="150"/>
      <c r="AS1453" s="150"/>
      <c r="AT1453" s="150"/>
      <c r="AU1453" s="150"/>
      <c r="AV1453" s="150"/>
      <c r="AW1453" s="150"/>
      <c r="AX1453" s="150"/>
      <c r="AY1453" s="150"/>
      <c r="AZ1453" s="150"/>
      <c r="BA1453" s="150"/>
      <c r="BB1453" s="150"/>
      <c r="BC1453" s="150"/>
      <c r="BD1453" s="150"/>
      <c r="BE1453" s="150"/>
      <c r="BF1453" s="150"/>
      <c r="BG1453" s="150"/>
      <c r="BH1453" s="150"/>
    </row>
    <row r="1454" spans="1:60" outlineLevel="1" x14ac:dyDescent="0.2">
      <c r="A1454" s="157"/>
      <c r="B1454" s="158"/>
      <c r="C1454" s="203" t="s">
        <v>1948</v>
      </c>
      <c r="D1454" s="192"/>
      <c r="E1454" s="193">
        <v>43.064999999999998</v>
      </c>
      <c r="F1454" s="160"/>
      <c r="G1454" s="160"/>
      <c r="H1454" s="160"/>
      <c r="I1454" s="160"/>
      <c r="J1454" s="160"/>
      <c r="K1454" s="160"/>
      <c r="L1454" s="160"/>
      <c r="M1454" s="160"/>
      <c r="N1454" s="160"/>
      <c r="O1454" s="160"/>
      <c r="P1454" s="160"/>
      <c r="Q1454" s="160"/>
      <c r="R1454" s="160"/>
      <c r="S1454" s="160"/>
      <c r="T1454" s="160"/>
      <c r="U1454" s="160"/>
      <c r="V1454" s="160"/>
      <c r="W1454" s="160"/>
      <c r="X1454" s="150"/>
      <c r="Y1454" s="150"/>
      <c r="Z1454" s="150"/>
      <c r="AA1454" s="150"/>
      <c r="AB1454" s="150"/>
      <c r="AC1454" s="150"/>
      <c r="AD1454" s="150"/>
      <c r="AE1454" s="150"/>
      <c r="AF1454" s="150"/>
      <c r="AG1454" s="150" t="s">
        <v>264</v>
      </c>
      <c r="AH1454" s="150">
        <v>2</v>
      </c>
      <c r="AI1454" s="150"/>
      <c r="AJ1454" s="150"/>
      <c r="AK1454" s="150"/>
      <c r="AL1454" s="150"/>
      <c r="AM1454" s="150"/>
      <c r="AN1454" s="150"/>
      <c r="AO1454" s="150"/>
      <c r="AP1454" s="150"/>
      <c r="AQ1454" s="150"/>
      <c r="AR1454" s="150"/>
      <c r="AS1454" s="150"/>
      <c r="AT1454" s="150"/>
      <c r="AU1454" s="150"/>
      <c r="AV1454" s="150"/>
      <c r="AW1454" s="150"/>
      <c r="AX1454" s="150"/>
      <c r="AY1454" s="150"/>
      <c r="AZ1454" s="150"/>
      <c r="BA1454" s="150"/>
      <c r="BB1454" s="150"/>
      <c r="BC1454" s="150"/>
      <c r="BD1454" s="150"/>
      <c r="BE1454" s="150"/>
      <c r="BF1454" s="150"/>
      <c r="BG1454" s="150"/>
      <c r="BH1454" s="150"/>
    </row>
    <row r="1455" spans="1:60" outlineLevel="1" x14ac:dyDescent="0.2">
      <c r="A1455" s="157"/>
      <c r="B1455" s="158"/>
      <c r="C1455" s="203" t="s">
        <v>1949</v>
      </c>
      <c r="D1455" s="192"/>
      <c r="E1455" s="193">
        <v>85.984999999999999</v>
      </c>
      <c r="F1455" s="160"/>
      <c r="G1455" s="160"/>
      <c r="H1455" s="160"/>
      <c r="I1455" s="160"/>
      <c r="J1455" s="160"/>
      <c r="K1455" s="160"/>
      <c r="L1455" s="160"/>
      <c r="M1455" s="160"/>
      <c r="N1455" s="160"/>
      <c r="O1455" s="160"/>
      <c r="P1455" s="160"/>
      <c r="Q1455" s="160"/>
      <c r="R1455" s="160"/>
      <c r="S1455" s="160"/>
      <c r="T1455" s="160"/>
      <c r="U1455" s="160"/>
      <c r="V1455" s="160"/>
      <c r="W1455" s="160"/>
      <c r="X1455" s="150"/>
      <c r="Y1455" s="150"/>
      <c r="Z1455" s="150"/>
      <c r="AA1455" s="150"/>
      <c r="AB1455" s="150"/>
      <c r="AC1455" s="150"/>
      <c r="AD1455" s="150"/>
      <c r="AE1455" s="150"/>
      <c r="AF1455" s="150"/>
      <c r="AG1455" s="150" t="s">
        <v>264</v>
      </c>
      <c r="AH1455" s="150">
        <v>2</v>
      </c>
      <c r="AI1455" s="150"/>
      <c r="AJ1455" s="150"/>
      <c r="AK1455" s="150"/>
      <c r="AL1455" s="150"/>
      <c r="AM1455" s="150"/>
      <c r="AN1455" s="150"/>
      <c r="AO1455" s="150"/>
      <c r="AP1455" s="150"/>
      <c r="AQ1455" s="150"/>
      <c r="AR1455" s="150"/>
      <c r="AS1455" s="150"/>
      <c r="AT1455" s="150"/>
      <c r="AU1455" s="150"/>
      <c r="AV1455" s="150"/>
      <c r="AW1455" s="150"/>
      <c r="AX1455" s="150"/>
      <c r="AY1455" s="150"/>
      <c r="AZ1455" s="150"/>
      <c r="BA1455" s="150"/>
      <c r="BB1455" s="150"/>
      <c r="BC1455" s="150"/>
      <c r="BD1455" s="150"/>
      <c r="BE1455" s="150"/>
      <c r="BF1455" s="150"/>
      <c r="BG1455" s="150"/>
      <c r="BH1455" s="150"/>
    </row>
    <row r="1456" spans="1:60" outlineLevel="1" x14ac:dyDescent="0.2">
      <c r="A1456" s="157"/>
      <c r="B1456" s="158"/>
      <c r="C1456" s="203" t="s">
        <v>1950</v>
      </c>
      <c r="D1456" s="192"/>
      <c r="E1456" s="193">
        <v>8.99</v>
      </c>
      <c r="F1456" s="160"/>
      <c r="G1456" s="160"/>
      <c r="H1456" s="160"/>
      <c r="I1456" s="160"/>
      <c r="J1456" s="160"/>
      <c r="K1456" s="160"/>
      <c r="L1456" s="160"/>
      <c r="M1456" s="160"/>
      <c r="N1456" s="160"/>
      <c r="O1456" s="160"/>
      <c r="P1456" s="160"/>
      <c r="Q1456" s="160"/>
      <c r="R1456" s="160"/>
      <c r="S1456" s="160"/>
      <c r="T1456" s="160"/>
      <c r="U1456" s="160"/>
      <c r="V1456" s="160"/>
      <c r="W1456" s="160"/>
      <c r="X1456" s="150"/>
      <c r="Y1456" s="150"/>
      <c r="Z1456" s="150"/>
      <c r="AA1456" s="150"/>
      <c r="AB1456" s="150"/>
      <c r="AC1456" s="150"/>
      <c r="AD1456" s="150"/>
      <c r="AE1456" s="150"/>
      <c r="AF1456" s="150"/>
      <c r="AG1456" s="150" t="s">
        <v>264</v>
      </c>
      <c r="AH1456" s="150">
        <v>2</v>
      </c>
      <c r="AI1456" s="150"/>
      <c r="AJ1456" s="150"/>
      <c r="AK1456" s="150"/>
      <c r="AL1456" s="150"/>
      <c r="AM1456" s="150"/>
      <c r="AN1456" s="150"/>
      <c r="AO1456" s="150"/>
      <c r="AP1456" s="150"/>
      <c r="AQ1456" s="150"/>
      <c r="AR1456" s="150"/>
      <c r="AS1456" s="150"/>
      <c r="AT1456" s="150"/>
      <c r="AU1456" s="150"/>
      <c r="AV1456" s="150"/>
      <c r="AW1456" s="150"/>
      <c r="AX1456" s="150"/>
      <c r="AY1456" s="150"/>
      <c r="AZ1456" s="150"/>
      <c r="BA1456" s="150"/>
      <c r="BB1456" s="150"/>
      <c r="BC1456" s="150"/>
      <c r="BD1456" s="150"/>
      <c r="BE1456" s="150"/>
      <c r="BF1456" s="150"/>
      <c r="BG1456" s="150"/>
      <c r="BH1456" s="150"/>
    </row>
    <row r="1457" spans="1:60" outlineLevel="1" x14ac:dyDescent="0.2">
      <c r="A1457" s="157"/>
      <c r="B1457" s="158"/>
      <c r="C1457" s="203" t="s">
        <v>1951</v>
      </c>
      <c r="D1457" s="192"/>
      <c r="E1457" s="193">
        <v>33.35</v>
      </c>
      <c r="F1457" s="160"/>
      <c r="G1457" s="160"/>
      <c r="H1457" s="160"/>
      <c r="I1457" s="160"/>
      <c r="J1457" s="160"/>
      <c r="K1457" s="160"/>
      <c r="L1457" s="160"/>
      <c r="M1457" s="160"/>
      <c r="N1457" s="160"/>
      <c r="O1457" s="160"/>
      <c r="P1457" s="160"/>
      <c r="Q1457" s="160"/>
      <c r="R1457" s="160"/>
      <c r="S1457" s="160"/>
      <c r="T1457" s="160"/>
      <c r="U1457" s="160"/>
      <c r="V1457" s="160"/>
      <c r="W1457" s="160"/>
      <c r="X1457" s="150"/>
      <c r="Y1457" s="150"/>
      <c r="Z1457" s="150"/>
      <c r="AA1457" s="150"/>
      <c r="AB1457" s="150"/>
      <c r="AC1457" s="150"/>
      <c r="AD1457" s="150"/>
      <c r="AE1457" s="150"/>
      <c r="AF1457" s="150"/>
      <c r="AG1457" s="150" t="s">
        <v>264</v>
      </c>
      <c r="AH1457" s="150">
        <v>2</v>
      </c>
      <c r="AI1457" s="150"/>
      <c r="AJ1457" s="150"/>
      <c r="AK1457" s="150"/>
      <c r="AL1457" s="150"/>
      <c r="AM1457" s="150"/>
      <c r="AN1457" s="150"/>
      <c r="AO1457" s="150"/>
      <c r="AP1457" s="150"/>
      <c r="AQ1457" s="150"/>
      <c r="AR1457" s="150"/>
      <c r="AS1457" s="150"/>
      <c r="AT1457" s="150"/>
      <c r="AU1457" s="150"/>
      <c r="AV1457" s="150"/>
      <c r="AW1457" s="150"/>
      <c r="AX1457" s="150"/>
      <c r="AY1457" s="150"/>
      <c r="AZ1457" s="150"/>
      <c r="BA1457" s="150"/>
      <c r="BB1457" s="150"/>
      <c r="BC1457" s="150"/>
      <c r="BD1457" s="150"/>
      <c r="BE1457" s="150"/>
      <c r="BF1457" s="150"/>
      <c r="BG1457" s="150"/>
      <c r="BH1457" s="150"/>
    </row>
    <row r="1458" spans="1:60" outlineLevel="1" x14ac:dyDescent="0.2">
      <c r="A1458" s="157"/>
      <c r="B1458" s="158"/>
      <c r="C1458" s="203" t="s">
        <v>1952</v>
      </c>
      <c r="D1458" s="192"/>
      <c r="E1458" s="193">
        <v>5.31</v>
      </c>
      <c r="F1458" s="160"/>
      <c r="G1458" s="160"/>
      <c r="H1458" s="160"/>
      <c r="I1458" s="160"/>
      <c r="J1458" s="160"/>
      <c r="K1458" s="160"/>
      <c r="L1458" s="160"/>
      <c r="M1458" s="160"/>
      <c r="N1458" s="160"/>
      <c r="O1458" s="160"/>
      <c r="P1458" s="160"/>
      <c r="Q1458" s="160"/>
      <c r="R1458" s="160"/>
      <c r="S1458" s="160"/>
      <c r="T1458" s="160"/>
      <c r="U1458" s="160"/>
      <c r="V1458" s="160"/>
      <c r="W1458" s="160"/>
      <c r="X1458" s="150"/>
      <c r="Y1458" s="150"/>
      <c r="Z1458" s="150"/>
      <c r="AA1458" s="150"/>
      <c r="AB1458" s="150"/>
      <c r="AC1458" s="150"/>
      <c r="AD1458" s="150"/>
      <c r="AE1458" s="150"/>
      <c r="AF1458" s="150"/>
      <c r="AG1458" s="150" t="s">
        <v>264</v>
      </c>
      <c r="AH1458" s="150">
        <v>2</v>
      </c>
      <c r="AI1458" s="150"/>
      <c r="AJ1458" s="150"/>
      <c r="AK1458" s="150"/>
      <c r="AL1458" s="150"/>
      <c r="AM1458" s="150"/>
      <c r="AN1458" s="150"/>
      <c r="AO1458" s="150"/>
      <c r="AP1458" s="150"/>
      <c r="AQ1458" s="150"/>
      <c r="AR1458" s="150"/>
      <c r="AS1458" s="150"/>
      <c r="AT1458" s="150"/>
      <c r="AU1458" s="150"/>
      <c r="AV1458" s="150"/>
      <c r="AW1458" s="150"/>
      <c r="AX1458" s="150"/>
      <c r="AY1458" s="150"/>
      <c r="AZ1458" s="150"/>
      <c r="BA1458" s="150"/>
      <c r="BB1458" s="150"/>
      <c r="BC1458" s="150"/>
      <c r="BD1458" s="150"/>
      <c r="BE1458" s="150"/>
      <c r="BF1458" s="150"/>
      <c r="BG1458" s="150"/>
      <c r="BH1458" s="150"/>
    </row>
    <row r="1459" spans="1:60" outlineLevel="1" x14ac:dyDescent="0.2">
      <c r="A1459" s="157"/>
      <c r="B1459" s="158"/>
      <c r="C1459" s="203" t="s">
        <v>1953</v>
      </c>
      <c r="D1459" s="192"/>
      <c r="E1459" s="193">
        <v>7.92</v>
      </c>
      <c r="F1459" s="160"/>
      <c r="G1459" s="160"/>
      <c r="H1459" s="160"/>
      <c r="I1459" s="160"/>
      <c r="J1459" s="160"/>
      <c r="K1459" s="160"/>
      <c r="L1459" s="160"/>
      <c r="M1459" s="160"/>
      <c r="N1459" s="160"/>
      <c r="O1459" s="160"/>
      <c r="P1459" s="160"/>
      <c r="Q1459" s="160"/>
      <c r="R1459" s="160"/>
      <c r="S1459" s="160"/>
      <c r="T1459" s="160"/>
      <c r="U1459" s="160"/>
      <c r="V1459" s="160"/>
      <c r="W1459" s="160"/>
      <c r="X1459" s="150"/>
      <c r="Y1459" s="150"/>
      <c r="Z1459" s="150"/>
      <c r="AA1459" s="150"/>
      <c r="AB1459" s="150"/>
      <c r="AC1459" s="150"/>
      <c r="AD1459" s="150"/>
      <c r="AE1459" s="150"/>
      <c r="AF1459" s="150"/>
      <c r="AG1459" s="150" t="s">
        <v>264</v>
      </c>
      <c r="AH1459" s="150">
        <v>2</v>
      </c>
      <c r="AI1459" s="150"/>
      <c r="AJ1459" s="150"/>
      <c r="AK1459" s="150"/>
      <c r="AL1459" s="150"/>
      <c r="AM1459" s="150"/>
      <c r="AN1459" s="150"/>
      <c r="AO1459" s="150"/>
      <c r="AP1459" s="150"/>
      <c r="AQ1459" s="150"/>
      <c r="AR1459" s="150"/>
      <c r="AS1459" s="150"/>
      <c r="AT1459" s="150"/>
      <c r="AU1459" s="150"/>
      <c r="AV1459" s="150"/>
      <c r="AW1459" s="150"/>
      <c r="AX1459" s="150"/>
      <c r="AY1459" s="150"/>
      <c r="AZ1459" s="150"/>
      <c r="BA1459" s="150"/>
      <c r="BB1459" s="150"/>
      <c r="BC1459" s="150"/>
      <c r="BD1459" s="150"/>
      <c r="BE1459" s="150"/>
      <c r="BF1459" s="150"/>
      <c r="BG1459" s="150"/>
      <c r="BH1459" s="150"/>
    </row>
    <row r="1460" spans="1:60" outlineLevel="1" x14ac:dyDescent="0.2">
      <c r="A1460" s="157"/>
      <c r="B1460" s="158"/>
      <c r="C1460" s="203" t="s">
        <v>1954</v>
      </c>
      <c r="D1460" s="192"/>
      <c r="E1460" s="193">
        <v>8.1</v>
      </c>
      <c r="F1460" s="160"/>
      <c r="G1460" s="160"/>
      <c r="H1460" s="160"/>
      <c r="I1460" s="160"/>
      <c r="J1460" s="160"/>
      <c r="K1460" s="160"/>
      <c r="L1460" s="160"/>
      <c r="M1460" s="160"/>
      <c r="N1460" s="160"/>
      <c r="O1460" s="160"/>
      <c r="P1460" s="160"/>
      <c r="Q1460" s="160"/>
      <c r="R1460" s="160"/>
      <c r="S1460" s="160"/>
      <c r="T1460" s="160"/>
      <c r="U1460" s="160"/>
      <c r="V1460" s="160"/>
      <c r="W1460" s="160"/>
      <c r="X1460" s="150"/>
      <c r="Y1460" s="150"/>
      <c r="Z1460" s="150"/>
      <c r="AA1460" s="150"/>
      <c r="AB1460" s="150"/>
      <c r="AC1460" s="150"/>
      <c r="AD1460" s="150"/>
      <c r="AE1460" s="150"/>
      <c r="AF1460" s="150"/>
      <c r="AG1460" s="150" t="s">
        <v>264</v>
      </c>
      <c r="AH1460" s="150">
        <v>2</v>
      </c>
      <c r="AI1460" s="150"/>
      <c r="AJ1460" s="150"/>
      <c r="AK1460" s="150"/>
      <c r="AL1460" s="150"/>
      <c r="AM1460" s="150"/>
      <c r="AN1460" s="150"/>
      <c r="AO1460" s="150"/>
      <c r="AP1460" s="150"/>
      <c r="AQ1460" s="150"/>
      <c r="AR1460" s="150"/>
      <c r="AS1460" s="150"/>
      <c r="AT1460" s="150"/>
      <c r="AU1460" s="150"/>
      <c r="AV1460" s="150"/>
      <c r="AW1460" s="150"/>
      <c r="AX1460" s="150"/>
      <c r="AY1460" s="150"/>
      <c r="AZ1460" s="150"/>
      <c r="BA1460" s="150"/>
      <c r="BB1460" s="150"/>
      <c r="BC1460" s="150"/>
      <c r="BD1460" s="150"/>
      <c r="BE1460" s="150"/>
      <c r="BF1460" s="150"/>
      <c r="BG1460" s="150"/>
      <c r="BH1460" s="150"/>
    </row>
    <row r="1461" spans="1:60" outlineLevel="1" x14ac:dyDescent="0.2">
      <c r="A1461" s="157"/>
      <c r="B1461" s="158"/>
      <c r="C1461" s="203" t="s">
        <v>1955</v>
      </c>
      <c r="D1461" s="192"/>
      <c r="E1461" s="193">
        <v>10.98</v>
      </c>
      <c r="F1461" s="160"/>
      <c r="G1461" s="160"/>
      <c r="H1461" s="160"/>
      <c r="I1461" s="160"/>
      <c r="J1461" s="160"/>
      <c r="K1461" s="160"/>
      <c r="L1461" s="160"/>
      <c r="M1461" s="160"/>
      <c r="N1461" s="160"/>
      <c r="O1461" s="160"/>
      <c r="P1461" s="160"/>
      <c r="Q1461" s="160"/>
      <c r="R1461" s="160"/>
      <c r="S1461" s="160"/>
      <c r="T1461" s="160"/>
      <c r="U1461" s="160"/>
      <c r="V1461" s="160"/>
      <c r="W1461" s="160"/>
      <c r="X1461" s="150"/>
      <c r="Y1461" s="150"/>
      <c r="Z1461" s="150"/>
      <c r="AA1461" s="150"/>
      <c r="AB1461" s="150"/>
      <c r="AC1461" s="150"/>
      <c r="AD1461" s="150"/>
      <c r="AE1461" s="150"/>
      <c r="AF1461" s="150"/>
      <c r="AG1461" s="150" t="s">
        <v>264</v>
      </c>
      <c r="AH1461" s="150">
        <v>2</v>
      </c>
      <c r="AI1461" s="150"/>
      <c r="AJ1461" s="150"/>
      <c r="AK1461" s="150"/>
      <c r="AL1461" s="150"/>
      <c r="AM1461" s="150"/>
      <c r="AN1461" s="150"/>
      <c r="AO1461" s="150"/>
      <c r="AP1461" s="150"/>
      <c r="AQ1461" s="150"/>
      <c r="AR1461" s="150"/>
      <c r="AS1461" s="150"/>
      <c r="AT1461" s="150"/>
      <c r="AU1461" s="150"/>
      <c r="AV1461" s="150"/>
      <c r="AW1461" s="150"/>
      <c r="AX1461" s="150"/>
      <c r="AY1461" s="150"/>
      <c r="AZ1461" s="150"/>
      <c r="BA1461" s="150"/>
      <c r="BB1461" s="150"/>
      <c r="BC1461" s="150"/>
      <c r="BD1461" s="150"/>
      <c r="BE1461" s="150"/>
      <c r="BF1461" s="150"/>
      <c r="BG1461" s="150"/>
      <c r="BH1461" s="150"/>
    </row>
    <row r="1462" spans="1:60" outlineLevel="1" x14ac:dyDescent="0.2">
      <c r="A1462" s="157"/>
      <c r="B1462" s="158"/>
      <c r="C1462" s="203" t="s">
        <v>1956</v>
      </c>
      <c r="D1462" s="192"/>
      <c r="E1462" s="193">
        <v>8.1</v>
      </c>
      <c r="F1462" s="160"/>
      <c r="G1462" s="160"/>
      <c r="H1462" s="160"/>
      <c r="I1462" s="160"/>
      <c r="J1462" s="160"/>
      <c r="K1462" s="160"/>
      <c r="L1462" s="160"/>
      <c r="M1462" s="160"/>
      <c r="N1462" s="160"/>
      <c r="O1462" s="160"/>
      <c r="P1462" s="160"/>
      <c r="Q1462" s="160"/>
      <c r="R1462" s="160"/>
      <c r="S1462" s="160"/>
      <c r="T1462" s="160"/>
      <c r="U1462" s="160"/>
      <c r="V1462" s="160"/>
      <c r="W1462" s="160"/>
      <c r="X1462" s="150"/>
      <c r="Y1462" s="150"/>
      <c r="Z1462" s="150"/>
      <c r="AA1462" s="150"/>
      <c r="AB1462" s="150"/>
      <c r="AC1462" s="150"/>
      <c r="AD1462" s="150"/>
      <c r="AE1462" s="150"/>
      <c r="AF1462" s="150"/>
      <c r="AG1462" s="150" t="s">
        <v>264</v>
      </c>
      <c r="AH1462" s="150">
        <v>2</v>
      </c>
      <c r="AI1462" s="150"/>
      <c r="AJ1462" s="150"/>
      <c r="AK1462" s="150"/>
      <c r="AL1462" s="150"/>
      <c r="AM1462" s="150"/>
      <c r="AN1462" s="150"/>
      <c r="AO1462" s="150"/>
      <c r="AP1462" s="150"/>
      <c r="AQ1462" s="150"/>
      <c r="AR1462" s="150"/>
      <c r="AS1462" s="150"/>
      <c r="AT1462" s="150"/>
      <c r="AU1462" s="150"/>
      <c r="AV1462" s="150"/>
      <c r="AW1462" s="150"/>
      <c r="AX1462" s="150"/>
      <c r="AY1462" s="150"/>
      <c r="AZ1462" s="150"/>
      <c r="BA1462" s="150"/>
      <c r="BB1462" s="150"/>
      <c r="BC1462" s="150"/>
      <c r="BD1462" s="150"/>
      <c r="BE1462" s="150"/>
      <c r="BF1462" s="150"/>
      <c r="BG1462" s="150"/>
      <c r="BH1462" s="150"/>
    </row>
    <row r="1463" spans="1:60" outlineLevel="1" x14ac:dyDescent="0.2">
      <c r="A1463" s="157"/>
      <c r="B1463" s="158"/>
      <c r="C1463" s="203" t="s">
        <v>1957</v>
      </c>
      <c r="D1463" s="192"/>
      <c r="E1463" s="193">
        <v>5.085</v>
      </c>
      <c r="F1463" s="160"/>
      <c r="G1463" s="160"/>
      <c r="H1463" s="160"/>
      <c r="I1463" s="160"/>
      <c r="J1463" s="160"/>
      <c r="K1463" s="160"/>
      <c r="L1463" s="160"/>
      <c r="M1463" s="160"/>
      <c r="N1463" s="160"/>
      <c r="O1463" s="160"/>
      <c r="P1463" s="160"/>
      <c r="Q1463" s="160"/>
      <c r="R1463" s="160"/>
      <c r="S1463" s="160"/>
      <c r="T1463" s="160"/>
      <c r="U1463" s="160"/>
      <c r="V1463" s="160"/>
      <c r="W1463" s="160"/>
      <c r="X1463" s="150"/>
      <c r="Y1463" s="150"/>
      <c r="Z1463" s="150"/>
      <c r="AA1463" s="150"/>
      <c r="AB1463" s="150"/>
      <c r="AC1463" s="150"/>
      <c r="AD1463" s="150"/>
      <c r="AE1463" s="150"/>
      <c r="AF1463" s="150"/>
      <c r="AG1463" s="150" t="s">
        <v>264</v>
      </c>
      <c r="AH1463" s="150">
        <v>2</v>
      </c>
      <c r="AI1463" s="150"/>
      <c r="AJ1463" s="150"/>
      <c r="AK1463" s="150"/>
      <c r="AL1463" s="150"/>
      <c r="AM1463" s="150"/>
      <c r="AN1463" s="150"/>
      <c r="AO1463" s="150"/>
      <c r="AP1463" s="150"/>
      <c r="AQ1463" s="150"/>
      <c r="AR1463" s="150"/>
      <c r="AS1463" s="150"/>
      <c r="AT1463" s="150"/>
      <c r="AU1463" s="150"/>
      <c r="AV1463" s="150"/>
      <c r="AW1463" s="150"/>
      <c r="AX1463" s="150"/>
      <c r="AY1463" s="150"/>
      <c r="AZ1463" s="150"/>
      <c r="BA1463" s="150"/>
      <c r="BB1463" s="150"/>
      <c r="BC1463" s="150"/>
      <c r="BD1463" s="150"/>
      <c r="BE1463" s="150"/>
      <c r="BF1463" s="150"/>
      <c r="BG1463" s="150"/>
      <c r="BH1463" s="150"/>
    </row>
    <row r="1464" spans="1:60" outlineLevel="1" x14ac:dyDescent="0.2">
      <c r="A1464" s="157"/>
      <c r="B1464" s="158"/>
      <c r="C1464" s="203" t="s">
        <v>1958</v>
      </c>
      <c r="D1464" s="192"/>
      <c r="E1464" s="193">
        <v>6.84</v>
      </c>
      <c r="F1464" s="160"/>
      <c r="G1464" s="160"/>
      <c r="H1464" s="160"/>
      <c r="I1464" s="160"/>
      <c r="J1464" s="160"/>
      <c r="K1464" s="160"/>
      <c r="L1464" s="160"/>
      <c r="M1464" s="160"/>
      <c r="N1464" s="160"/>
      <c r="O1464" s="160"/>
      <c r="P1464" s="160"/>
      <c r="Q1464" s="160"/>
      <c r="R1464" s="160"/>
      <c r="S1464" s="160"/>
      <c r="T1464" s="160"/>
      <c r="U1464" s="160"/>
      <c r="V1464" s="160"/>
      <c r="W1464" s="160"/>
      <c r="X1464" s="150"/>
      <c r="Y1464" s="150"/>
      <c r="Z1464" s="150"/>
      <c r="AA1464" s="150"/>
      <c r="AB1464" s="150"/>
      <c r="AC1464" s="150"/>
      <c r="AD1464" s="150"/>
      <c r="AE1464" s="150"/>
      <c r="AF1464" s="150"/>
      <c r="AG1464" s="150" t="s">
        <v>264</v>
      </c>
      <c r="AH1464" s="150">
        <v>2</v>
      </c>
      <c r="AI1464" s="150"/>
      <c r="AJ1464" s="150"/>
      <c r="AK1464" s="150"/>
      <c r="AL1464" s="150"/>
      <c r="AM1464" s="150"/>
      <c r="AN1464" s="150"/>
      <c r="AO1464" s="150"/>
      <c r="AP1464" s="150"/>
      <c r="AQ1464" s="150"/>
      <c r="AR1464" s="150"/>
      <c r="AS1464" s="150"/>
      <c r="AT1464" s="150"/>
      <c r="AU1464" s="150"/>
      <c r="AV1464" s="150"/>
      <c r="AW1464" s="150"/>
      <c r="AX1464" s="150"/>
      <c r="AY1464" s="150"/>
      <c r="AZ1464" s="150"/>
      <c r="BA1464" s="150"/>
      <c r="BB1464" s="150"/>
      <c r="BC1464" s="150"/>
      <c r="BD1464" s="150"/>
      <c r="BE1464" s="150"/>
      <c r="BF1464" s="150"/>
      <c r="BG1464" s="150"/>
      <c r="BH1464" s="150"/>
    </row>
    <row r="1465" spans="1:60" outlineLevel="1" x14ac:dyDescent="0.2">
      <c r="A1465" s="157"/>
      <c r="B1465" s="158"/>
      <c r="C1465" s="203" t="s">
        <v>1959</v>
      </c>
      <c r="D1465" s="192"/>
      <c r="E1465" s="193">
        <v>5.85</v>
      </c>
      <c r="F1465" s="160"/>
      <c r="G1465" s="160"/>
      <c r="H1465" s="160"/>
      <c r="I1465" s="160"/>
      <c r="J1465" s="160"/>
      <c r="K1465" s="160"/>
      <c r="L1465" s="160"/>
      <c r="M1465" s="160"/>
      <c r="N1465" s="160"/>
      <c r="O1465" s="160"/>
      <c r="P1465" s="160"/>
      <c r="Q1465" s="160"/>
      <c r="R1465" s="160"/>
      <c r="S1465" s="160"/>
      <c r="T1465" s="160"/>
      <c r="U1465" s="160"/>
      <c r="V1465" s="160"/>
      <c r="W1465" s="160"/>
      <c r="X1465" s="150"/>
      <c r="Y1465" s="150"/>
      <c r="Z1465" s="150"/>
      <c r="AA1465" s="150"/>
      <c r="AB1465" s="150"/>
      <c r="AC1465" s="150"/>
      <c r="AD1465" s="150"/>
      <c r="AE1465" s="150"/>
      <c r="AF1465" s="150"/>
      <c r="AG1465" s="150" t="s">
        <v>264</v>
      </c>
      <c r="AH1465" s="150">
        <v>2</v>
      </c>
      <c r="AI1465" s="150"/>
      <c r="AJ1465" s="150"/>
      <c r="AK1465" s="150"/>
      <c r="AL1465" s="150"/>
      <c r="AM1465" s="150"/>
      <c r="AN1465" s="150"/>
      <c r="AO1465" s="150"/>
      <c r="AP1465" s="150"/>
      <c r="AQ1465" s="150"/>
      <c r="AR1465" s="150"/>
      <c r="AS1465" s="150"/>
      <c r="AT1465" s="150"/>
      <c r="AU1465" s="150"/>
      <c r="AV1465" s="150"/>
      <c r="AW1465" s="150"/>
      <c r="AX1465" s="150"/>
      <c r="AY1465" s="150"/>
      <c r="AZ1465" s="150"/>
      <c r="BA1465" s="150"/>
      <c r="BB1465" s="150"/>
      <c r="BC1465" s="150"/>
      <c r="BD1465" s="150"/>
      <c r="BE1465" s="150"/>
      <c r="BF1465" s="150"/>
      <c r="BG1465" s="150"/>
      <c r="BH1465" s="150"/>
    </row>
    <row r="1466" spans="1:60" outlineLevel="1" x14ac:dyDescent="0.2">
      <c r="A1466" s="157"/>
      <c r="B1466" s="158"/>
      <c r="C1466" s="203" t="s">
        <v>1960</v>
      </c>
      <c r="D1466" s="192"/>
      <c r="E1466" s="193">
        <v>5.85</v>
      </c>
      <c r="F1466" s="160"/>
      <c r="G1466" s="160"/>
      <c r="H1466" s="160"/>
      <c r="I1466" s="160"/>
      <c r="J1466" s="160"/>
      <c r="K1466" s="160"/>
      <c r="L1466" s="160"/>
      <c r="M1466" s="160"/>
      <c r="N1466" s="160"/>
      <c r="O1466" s="160"/>
      <c r="P1466" s="160"/>
      <c r="Q1466" s="160"/>
      <c r="R1466" s="160"/>
      <c r="S1466" s="160"/>
      <c r="T1466" s="160"/>
      <c r="U1466" s="160"/>
      <c r="V1466" s="160"/>
      <c r="W1466" s="160"/>
      <c r="X1466" s="150"/>
      <c r="Y1466" s="150"/>
      <c r="Z1466" s="150"/>
      <c r="AA1466" s="150"/>
      <c r="AB1466" s="150"/>
      <c r="AC1466" s="150"/>
      <c r="AD1466" s="150"/>
      <c r="AE1466" s="150"/>
      <c r="AF1466" s="150"/>
      <c r="AG1466" s="150" t="s">
        <v>264</v>
      </c>
      <c r="AH1466" s="150">
        <v>2</v>
      </c>
      <c r="AI1466" s="150"/>
      <c r="AJ1466" s="150"/>
      <c r="AK1466" s="150"/>
      <c r="AL1466" s="150"/>
      <c r="AM1466" s="150"/>
      <c r="AN1466" s="150"/>
      <c r="AO1466" s="150"/>
      <c r="AP1466" s="150"/>
      <c r="AQ1466" s="150"/>
      <c r="AR1466" s="150"/>
      <c r="AS1466" s="150"/>
      <c r="AT1466" s="150"/>
      <c r="AU1466" s="150"/>
      <c r="AV1466" s="150"/>
      <c r="AW1466" s="150"/>
      <c r="AX1466" s="150"/>
      <c r="AY1466" s="150"/>
      <c r="AZ1466" s="150"/>
      <c r="BA1466" s="150"/>
      <c r="BB1466" s="150"/>
      <c r="BC1466" s="150"/>
      <c r="BD1466" s="150"/>
      <c r="BE1466" s="150"/>
      <c r="BF1466" s="150"/>
      <c r="BG1466" s="150"/>
      <c r="BH1466" s="150"/>
    </row>
    <row r="1467" spans="1:60" outlineLevel="1" x14ac:dyDescent="0.2">
      <c r="A1467" s="157"/>
      <c r="B1467" s="158"/>
      <c r="C1467" s="203" t="s">
        <v>1961</v>
      </c>
      <c r="D1467" s="192"/>
      <c r="E1467" s="193">
        <v>44.66</v>
      </c>
      <c r="F1467" s="160"/>
      <c r="G1467" s="160"/>
      <c r="H1467" s="160"/>
      <c r="I1467" s="160"/>
      <c r="J1467" s="160"/>
      <c r="K1467" s="160"/>
      <c r="L1467" s="160"/>
      <c r="M1467" s="160"/>
      <c r="N1467" s="160"/>
      <c r="O1467" s="160"/>
      <c r="P1467" s="160"/>
      <c r="Q1467" s="160"/>
      <c r="R1467" s="160"/>
      <c r="S1467" s="160"/>
      <c r="T1467" s="160"/>
      <c r="U1467" s="160"/>
      <c r="V1467" s="160"/>
      <c r="W1467" s="160"/>
      <c r="X1467" s="150"/>
      <c r="Y1467" s="150"/>
      <c r="Z1467" s="150"/>
      <c r="AA1467" s="150"/>
      <c r="AB1467" s="150"/>
      <c r="AC1467" s="150"/>
      <c r="AD1467" s="150"/>
      <c r="AE1467" s="150"/>
      <c r="AF1467" s="150"/>
      <c r="AG1467" s="150" t="s">
        <v>264</v>
      </c>
      <c r="AH1467" s="150">
        <v>2</v>
      </c>
      <c r="AI1467" s="150"/>
      <c r="AJ1467" s="150"/>
      <c r="AK1467" s="150"/>
      <c r="AL1467" s="150"/>
      <c r="AM1467" s="150"/>
      <c r="AN1467" s="150"/>
      <c r="AO1467" s="150"/>
      <c r="AP1467" s="150"/>
      <c r="AQ1467" s="150"/>
      <c r="AR1467" s="150"/>
      <c r="AS1467" s="150"/>
      <c r="AT1467" s="150"/>
      <c r="AU1467" s="150"/>
      <c r="AV1467" s="150"/>
      <c r="AW1467" s="150"/>
      <c r="AX1467" s="150"/>
      <c r="AY1467" s="150"/>
      <c r="AZ1467" s="150"/>
      <c r="BA1467" s="150"/>
      <c r="BB1467" s="150"/>
      <c r="BC1467" s="150"/>
      <c r="BD1467" s="150"/>
      <c r="BE1467" s="150"/>
      <c r="BF1467" s="150"/>
      <c r="BG1467" s="150"/>
      <c r="BH1467" s="150"/>
    </row>
    <row r="1468" spans="1:60" outlineLevel="1" x14ac:dyDescent="0.2">
      <c r="A1468" s="157"/>
      <c r="B1468" s="158"/>
      <c r="C1468" s="204" t="s">
        <v>331</v>
      </c>
      <c r="D1468" s="194"/>
      <c r="E1468" s="195">
        <v>1596.0525</v>
      </c>
      <c r="F1468" s="160"/>
      <c r="G1468" s="160"/>
      <c r="H1468" s="160"/>
      <c r="I1468" s="160"/>
      <c r="J1468" s="160"/>
      <c r="K1468" s="160"/>
      <c r="L1468" s="160"/>
      <c r="M1468" s="160"/>
      <c r="N1468" s="160"/>
      <c r="O1468" s="160"/>
      <c r="P1468" s="160"/>
      <c r="Q1468" s="160"/>
      <c r="R1468" s="160"/>
      <c r="S1468" s="160"/>
      <c r="T1468" s="160"/>
      <c r="U1468" s="160"/>
      <c r="V1468" s="160"/>
      <c r="W1468" s="160"/>
      <c r="X1468" s="150"/>
      <c r="Y1468" s="150"/>
      <c r="Z1468" s="150"/>
      <c r="AA1468" s="150"/>
      <c r="AB1468" s="150"/>
      <c r="AC1468" s="150"/>
      <c r="AD1468" s="150"/>
      <c r="AE1468" s="150"/>
      <c r="AF1468" s="150"/>
      <c r="AG1468" s="150" t="s">
        <v>264</v>
      </c>
      <c r="AH1468" s="150">
        <v>3</v>
      </c>
      <c r="AI1468" s="150"/>
      <c r="AJ1468" s="150"/>
      <c r="AK1468" s="150"/>
      <c r="AL1468" s="150"/>
      <c r="AM1468" s="150"/>
      <c r="AN1468" s="150"/>
      <c r="AO1468" s="150"/>
      <c r="AP1468" s="150"/>
      <c r="AQ1468" s="150"/>
      <c r="AR1468" s="150"/>
      <c r="AS1468" s="150"/>
      <c r="AT1468" s="150"/>
      <c r="AU1468" s="150"/>
      <c r="AV1468" s="150"/>
      <c r="AW1468" s="150"/>
      <c r="AX1468" s="150"/>
      <c r="AY1468" s="150"/>
      <c r="AZ1468" s="150"/>
      <c r="BA1468" s="150"/>
      <c r="BB1468" s="150"/>
      <c r="BC1468" s="150"/>
      <c r="BD1468" s="150"/>
      <c r="BE1468" s="150"/>
      <c r="BF1468" s="150"/>
      <c r="BG1468" s="150"/>
      <c r="BH1468" s="150"/>
    </row>
    <row r="1469" spans="1:60" outlineLevel="1" x14ac:dyDescent="0.2">
      <c r="A1469" s="157"/>
      <c r="B1469" s="158"/>
      <c r="C1469" s="202" t="s">
        <v>332</v>
      </c>
      <c r="D1469" s="192"/>
      <c r="E1469" s="193"/>
      <c r="F1469" s="160"/>
      <c r="G1469" s="160"/>
      <c r="H1469" s="160"/>
      <c r="I1469" s="160"/>
      <c r="J1469" s="160"/>
      <c r="K1469" s="160"/>
      <c r="L1469" s="160"/>
      <c r="M1469" s="160"/>
      <c r="N1469" s="160"/>
      <c r="O1469" s="160"/>
      <c r="P1469" s="160"/>
      <c r="Q1469" s="160"/>
      <c r="R1469" s="160"/>
      <c r="S1469" s="160"/>
      <c r="T1469" s="160"/>
      <c r="U1469" s="160"/>
      <c r="V1469" s="160"/>
      <c r="W1469" s="160"/>
      <c r="X1469" s="150"/>
      <c r="Y1469" s="150"/>
      <c r="Z1469" s="150"/>
      <c r="AA1469" s="150"/>
      <c r="AB1469" s="150"/>
      <c r="AC1469" s="150"/>
      <c r="AD1469" s="150"/>
      <c r="AE1469" s="150"/>
      <c r="AF1469" s="150"/>
      <c r="AG1469" s="150" t="s">
        <v>264</v>
      </c>
      <c r="AH1469" s="150"/>
      <c r="AI1469" s="150"/>
      <c r="AJ1469" s="150"/>
      <c r="AK1469" s="150"/>
      <c r="AL1469" s="150"/>
      <c r="AM1469" s="150"/>
      <c r="AN1469" s="150"/>
      <c r="AO1469" s="150"/>
      <c r="AP1469" s="150"/>
      <c r="AQ1469" s="150"/>
      <c r="AR1469" s="150"/>
      <c r="AS1469" s="150"/>
      <c r="AT1469" s="150"/>
      <c r="AU1469" s="150"/>
      <c r="AV1469" s="150"/>
      <c r="AW1469" s="150"/>
      <c r="AX1469" s="150"/>
      <c r="AY1469" s="150"/>
      <c r="AZ1469" s="150"/>
      <c r="BA1469" s="150"/>
      <c r="BB1469" s="150"/>
      <c r="BC1469" s="150"/>
      <c r="BD1469" s="150"/>
      <c r="BE1469" s="150"/>
      <c r="BF1469" s="150"/>
      <c r="BG1469" s="150"/>
      <c r="BH1469" s="150"/>
    </row>
    <row r="1470" spans="1:60" outlineLevel="1" x14ac:dyDescent="0.2">
      <c r="A1470" s="157"/>
      <c r="B1470" s="158"/>
      <c r="C1470" s="201" t="s">
        <v>1962</v>
      </c>
      <c r="D1470" s="190"/>
      <c r="E1470" s="191">
        <v>798.02625</v>
      </c>
      <c r="F1470" s="160"/>
      <c r="G1470" s="160"/>
      <c r="H1470" s="160"/>
      <c r="I1470" s="160"/>
      <c r="J1470" s="160"/>
      <c r="K1470" s="160"/>
      <c r="L1470" s="160"/>
      <c r="M1470" s="160"/>
      <c r="N1470" s="160"/>
      <c r="O1470" s="160"/>
      <c r="P1470" s="160"/>
      <c r="Q1470" s="160"/>
      <c r="R1470" s="160"/>
      <c r="S1470" s="160"/>
      <c r="T1470" s="160"/>
      <c r="U1470" s="160"/>
      <c r="V1470" s="160"/>
      <c r="W1470" s="160"/>
      <c r="X1470" s="150"/>
      <c r="Y1470" s="150"/>
      <c r="Z1470" s="150"/>
      <c r="AA1470" s="150"/>
      <c r="AB1470" s="150"/>
      <c r="AC1470" s="150"/>
      <c r="AD1470" s="150"/>
      <c r="AE1470" s="150"/>
      <c r="AF1470" s="150"/>
      <c r="AG1470" s="150" t="s">
        <v>264</v>
      </c>
      <c r="AH1470" s="150">
        <v>0</v>
      </c>
      <c r="AI1470" s="150"/>
      <c r="AJ1470" s="150"/>
      <c r="AK1470" s="150"/>
      <c r="AL1470" s="150"/>
      <c r="AM1470" s="150"/>
      <c r="AN1470" s="150"/>
      <c r="AO1470" s="150"/>
      <c r="AP1470" s="150"/>
      <c r="AQ1470" s="150"/>
      <c r="AR1470" s="150"/>
      <c r="AS1470" s="150"/>
      <c r="AT1470" s="150"/>
      <c r="AU1470" s="150"/>
      <c r="AV1470" s="150"/>
      <c r="AW1470" s="150"/>
      <c r="AX1470" s="150"/>
      <c r="AY1470" s="150"/>
      <c r="AZ1470" s="150"/>
      <c r="BA1470" s="150"/>
      <c r="BB1470" s="150"/>
      <c r="BC1470" s="150"/>
      <c r="BD1470" s="150"/>
      <c r="BE1470" s="150"/>
      <c r="BF1470" s="150"/>
      <c r="BG1470" s="150"/>
      <c r="BH1470" s="150"/>
    </row>
    <row r="1471" spans="1:60" outlineLevel="1" x14ac:dyDescent="0.2">
      <c r="A1471" s="169">
        <v>472</v>
      </c>
      <c r="B1471" s="170" t="s">
        <v>1963</v>
      </c>
      <c r="C1471" s="186" t="s">
        <v>1964</v>
      </c>
      <c r="D1471" s="171" t="s">
        <v>1965</v>
      </c>
      <c r="E1471" s="172">
        <v>798.02625</v>
      </c>
      <c r="F1471" s="173"/>
      <c r="G1471" s="174">
        <f>ROUND(E1471*F1471,2)</f>
        <v>0</v>
      </c>
      <c r="H1471" s="173"/>
      <c r="I1471" s="174">
        <f>ROUND(E1471*H1471,2)</f>
        <v>0</v>
      </c>
      <c r="J1471" s="173"/>
      <c r="K1471" s="174">
        <f>ROUND(E1471*J1471,2)</f>
        <v>0</v>
      </c>
      <c r="L1471" s="174">
        <v>21</v>
      </c>
      <c r="M1471" s="174">
        <f>G1471*(1+L1471/100)</f>
        <v>0</v>
      </c>
      <c r="N1471" s="174">
        <v>0</v>
      </c>
      <c r="O1471" s="174">
        <f>ROUND(E1471*N1471,2)</f>
        <v>0</v>
      </c>
      <c r="P1471" s="174">
        <v>0</v>
      </c>
      <c r="Q1471" s="174">
        <f>ROUND(E1471*P1471,2)</f>
        <v>0</v>
      </c>
      <c r="R1471" s="174"/>
      <c r="S1471" s="174" t="s">
        <v>240</v>
      </c>
      <c r="T1471" s="175" t="s">
        <v>218</v>
      </c>
      <c r="U1471" s="160">
        <v>0</v>
      </c>
      <c r="V1471" s="160">
        <f>ROUND(E1471*U1471,2)</f>
        <v>0</v>
      </c>
      <c r="W1471" s="160"/>
      <c r="X1471" s="150"/>
      <c r="Y1471" s="150"/>
      <c r="Z1471" s="150"/>
      <c r="AA1471" s="150"/>
      <c r="AB1471" s="150"/>
      <c r="AC1471" s="150"/>
      <c r="AD1471" s="150"/>
      <c r="AE1471" s="150"/>
      <c r="AF1471" s="150"/>
      <c r="AG1471" s="150" t="s">
        <v>417</v>
      </c>
      <c r="AH1471" s="150"/>
      <c r="AI1471" s="150"/>
      <c r="AJ1471" s="150"/>
      <c r="AK1471" s="150"/>
      <c r="AL1471" s="150"/>
      <c r="AM1471" s="150"/>
      <c r="AN1471" s="150"/>
      <c r="AO1471" s="150"/>
      <c r="AP1471" s="150"/>
      <c r="AQ1471" s="150"/>
      <c r="AR1471" s="150"/>
      <c r="AS1471" s="150"/>
      <c r="AT1471" s="150"/>
      <c r="AU1471" s="150"/>
      <c r="AV1471" s="150"/>
      <c r="AW1471" s="150"/>
      <c r="AX1471" s="150"/>
      <c r="AY1471" s="150"/>
      <c r="AZ1471" s="150"/>
      <c r="BA1471" s="150"/>
      <c r="BB1471" s="150"/>
      <c r="BC1471" s="150"/>
      <c r="BD1471" s="150"/>
      <c r="BE1471" s="150"/>
      <c r="BF1471" s="150"/>
      <c r="BG1471" s="150"/>
      <c r="BH1471" s="150"/>
    </row>
    <row r="1472" spans="1:60" ht="22.5" outlineLevel="1" x14ac:dyDescent="0.2">
      <c r="A1472" s="157"/>
      <c r="B1472" s="158"/>
      <c r="C1472" s="201" t="s">
        <v>1966</v>
      </c>
      <c r="D1472" s="190"/>
      <c r="E1472" s="191">
        <v>798.02625</v>
      </c>
      <c r="F1472" s="160"/>
      <c r="G1472" s="160"/>
      <c r="H1472" s="160"/>
      <c r="I1472" s="160"/>
      <c r="J1472" s="160"/>
      <c r="K1472" s="160"/>
      <c r="L1472" s="160"/>
      <c r="M1472" s="160"/>
      <c r="N1472" s="160"/>
      <c r="O1472" s="160"/>
      <c r="P1472" s="160"/>
      <c r="Q1472" s="160"/>
      <c r="R1472" s="160"/>
      <c r="S1472" s="160"/>
      <c r="T1472" s="160"/>
      <c r="U1472" s="160"/>
      <c r="V1472" s="160"/>
      <c r="W1472" s="160"/>
      <c r="X1472" s="150"/>
      <c r="Y1472" s="150"/>
      <c r="Z1472" s="150"/>
      <c r="AA1472" s="150"/>
      <c r="AB1472" s="150"/>
      <c r="AC1472" s="150"/>
      <c r="AD1472" s="150"/>
      <c r="AE1472" s="150"/>
      <c r="AF1472" s="150"/>
      <c r="AG1472" s="150" t="s">
        <v>264</v>
      </c>
      <c r="AH1472" s="150">
        <v>0</v>
      </c>
      <c r="AI1472" s="150"/>
      <c r="AJ1472" s="150"/>
      <c r="AK1472" s="150"/>
      <c r="AL1472" s="150"/>
      <c r="AM1472" s="150"/>
      <c r="AN1472" s="150"/>
      <c r="AO1472" s="150"/>
      <c r="AP1472" s="150"/>
      <c r="AQ1472" s="150"/>
      <c r="AR1472" s="150"/>
      <c r="AS1472" s="150"/>
      <c r="AT1472" s="150"/>
      <c r="AU1472" s="150"/>
      <c r="AV1472" s="150"/>
      <c r="AW1472" s="150"/>
      <c r="AX1472" s="150"/>
      <c r="AY1472" s="150"/>
      <c r="AZ1472" s="150"/>
      <c r="BA1472" s="150"/>
      <c r="BB1472" s="150"/>
      <c r="BC1472" s="150"/>
      <c r="BD1472" s="150"/>
      <c r="BE1472" s="150"/>
      <c r="BF1472" s="150"/>
      <c r="BG1472" s="150"/>
      <c r="BH1472" s="150"/>
    </row>
    <row r="1473" spans="1:60" x14ac:dyDescent="0.2">
      <c r="A1473" s="163" t="s">
        <v>211</v>
      </c>
      <c r="B1473" s="164" t="s">
        <v>163</v>
      </c>
      <c r="C1473" s="184" t="s">
        <v>164</v>
      </c>
      <c r="D1473" s="165"/>
      <c r="E1473" s="166"/>
      <c r="F1473" s="167"/>
      <c r="G1473" s="167">
        <f>SUMIF(AG1474:AG1484,"&lt;&gt;NOR",G1474:G1484)</f>
        <v>0</v>
      </c>
      <c r="H1473" s="167"/>
      <c r="I1473" s="167">
        <f>SUM(I1474:I1484)</f>
        <v>0</v>
      </c>
      <c r="J1473" s="167"/>
      <c r="K1473" s="167">
        <f>SUM(K1474:K1484)</f>
        <v>0</v>
      </c>
      <c r="L1473" s="167"/>
      <c r="M1473" s="167">
        <f>SUM(M1474:M1484)</f>
        <v>0</v>
      </c>
      <c r="N1473" s="167"/>
      <c r="O1473" s="167">
        <f>SUM(O1474:O1484)</f>
        <v>0</v>
      </c>
      <c r="P1473" s="167"/>
      <c r="Q1473" s="167">
        <f>SUM(Q1474:Q1484)</f>
        <v>0</v>
      </c>
      <c r="R1473" s="167"/>
      <c r="S1473" s="167"/>
      <c r="T1473" s="168"/>
      <c r="U1473" s="162"/>
      <c r="V1473" s="162">
        <f>SUM(V1474:V1484)</f>
        <v>0</v>
      </c>
      <c r="W1473" s="162"/>
      <c r="AG1473" t="s">
        <v>212</v>
      </c>
    </row>
    <row r="1474" spans="1:60" ht="22.5" outlineLevel="1" x14ac:dyDescent="0.2">
      <c r="A1474" s="169">
        <v>473</v>
      </c>
      <c r="B1474" s="170" t="s">
        <v>1967</v>
      </c>
      <c r="C1474" s="186" t="s">
        <v>1968</v>
      </c>
      <c r="D1474" s="171" t="s">
        <v>291</v>
      </c>
      <c r="E1474" s="172">
        <v>21</v>
      </c>
      <c r="F1474" s="173"/>
      <c r="G1474" s="174">
        <f>ROUND(E1474*F1474,2)</f>
        <v>0</v>
      </c>
      <c r="H1474" s="173"/>
      <c r="I1474" s="174">
        <f>ROUND(E1474*H1474,2)</f>
        <v>0</v>
      </c>
      <c r="J1474" s="173"/>
      <c r="K1474" s="174">
        <f>ROUND(E1474*J1474,2)</f>
        <v>0</v>
      </c>
      <c r="L1474" s="174">
        <v>21</v>
      </c>
      <c r="M1474" s="174">
        <f>G1474*(1+L1474/100)</f>
        <v>0</v>
      </c>
      <c r="N1474" s="174">
        <v>0</v>
      </c>
      <c r="O1474" s="174">
        <f>ROUND(E1474*N1474,2)</f>
        <v>0</v>
      </c>
      <c r="P1474" s="174">
        <v>0</v>
      </c>
      <c r="Q1474" s="174">
        <f>ROUND(E1474*P1474,2)</f>
        <v>0</v>
      </c>
      <c r="R1474" s="174"/>
      <c r="S1474" s="174" t="s">
        <v>240</v>
      </c>
      <c r="T1474" s="175" t="s">
        <v>218</v>
      </c>
      <c r="U1474" s="160">
        <v>0</v>
      </c>
      <c r="V1474" s="160">
        <f>ROUND(E1474*U1474,2)</f>
        <v>0</v>
      </c>
      <c r="W1474" s="160"/>
      <c r="X1474" s="150"/>
      <c r="Y1474" s="150"/>
      <c r="Z1474" s="150"/>
      <c r="AA1474" s="150"/>
      <c r="AB1474" s="150"/>
      <c r="AC1474" s="150"/>
      <c r="AD1474" s="150"/>
      <c r="AE1474" s="150"/>
      <c r="AF1474" s="150"/>
      <c r="AG1474" s="150" t="s">
        <v>279</v>
      </c>
      <c r="AH1474" s="150"/>
      <c r="AI1474" s="150"/>
      <c r="AJ1474" s="150"/>
      <c r="AK1474" s="150"/>
      <c r="AL1474" s="150"/>
      <c r="AM1474" s="150"/>
      <c r="AN1474" s="150"/>
      <c r="AO1474" s="150"/>
      <c r="AP1474" s="150"/>
      <c r="AQ1474" s="150"/>
      <c r="AR1474" s="150"/>
      <c r="AS1474" s="150"/>
      <c r="AT1474" s="150"/>
      <c r="AU1474" s="150"/>
      <c r="AV1474" s="150"/>
      <c r="AW1474" s="150"/>
      <c r="AX1474" s="150"/>
      <c r="AY1474" s="150"/>
      <c r="AZ1474" s="150"/>
      <c r="BA1474" s="150"/>
      <c r="BB1474" s="150"/>
      <c r="BC1474" s="150"/>
      <c r="BD1474" s="150"/>
      <c r="BE1474" s="150"/>
      <c r="BF1474" s="150"/>
      <c r="BG1474" s="150"/>
      <c r="BH1474" s="150"/>
    </row>
    <row r="1475" spans="1:60" outlineLevel="1" x14ac:dyDescent="0.2">
      <c r="A1475" s="157"/>
      <c r="B1475" s="158"/>
      <c r="C1475" s="201" t="s">
        <v>1969</v>
      </c>
      <c r="D1475" s="190"/>
      <c r="E1475" s="191">
        <v>21</v>
      </c>
      <c r="F1475" s="160"/>
      <c r="G1475" s="160"/>
      <c r="H1475" s="160"/>
      <c r="I1475" s="160"/>
      <c r="J1475" s="160"/>
      <c r="K1475" s="160"/>
      <c r="L1475" s="160"/>
      <c r="M1475" s="160"/>
      <c r="N1475" s="160"/>
      <c r="O1475" s="160"/>
      <c r="P1475" s="160"/>
      <c r="Q1475" s="160"/>
      <c r="R1475" s="160"/>
      <c r="S1475" s="160"/>
      <c r="T1475" s="160"/>
      <c r="U1475" s="160"/>
      <c r="V1475" s="160"/>
      <c r="W1475" s="160"/>
      <c r="X1475" s="150"/>
      <c r="Y1475" s="150"/>
      <c r="Z1475" s="150"/>
      <c r="AA1475" s="150"/>
      <c r="AB1475" s="150"/>
      <c r="AC1475" s="150"/>
      <c r="AD1475" s="150"/>
      <c r="AE1475" s="150"/>
      <c r="AF1475" s="150"/>
      <c r="AG1475" s="150" t="s">
        <v>264</v>
      </c>
      <c r="AH1475" s="150">
        <v>0</v>
      </c>
      <c r="AI1475" s="150"/>
      <c r="AJ1475" s="150"/>
      <c r="AK1475" s="150"/>
      <c r="AL1475" s="150"/>
      <c r="AM1475" s="150"/>
      <c r="AN1475" s="150"/>
      <c r="AO1475" s="150"/>
      <c r="AP1475" s="150"/>
      <c r="AQ1475" s="150"/>
      <c r="AR1475" s="150"/>
      <c r="AS1475" s="150"/>
      <c r="AT1475" s="150"/>
      <c r="AU1475" s="150"/>
      <c r="AV1475" s="150"/>
      <c r="AW1475" s="150"/>
      <c r="AX1475" s="150"/>
      <c r="AY1475" s="150"/>
      <c r="AZ1475" s="150"/>
      <c r="BA1475" s="150"/>
      <c r="BB1475" s="150"/>
      <c r="BC1475" s="150"/>
      <c r="BD1475" s="150"/>
      <c r="BE1475" s="150"/>
      <c r="BF1475" s="150"/>
      <c r="BG1475" s="150"/>
      <c r="BH1475" s="150"/>
    </row>
    <row r="1476" spans="1:60" outlineLevel="1" x14ac:dyDescent="0.2">
      <c r="A1476" s="176">
        <v>474</v>
      </c>
      <c r="B1476" s="177" t="s">
        <v>1970</v>
      </c>
      <c r="C1476" s="185" t="s">
        <v>1971</v>
      </c>
      <c r="D1476" s="178" t="s">
        <v>298</v>
      </c>
      <c r="E1476" s="179">
        <v>18</v>
      </c>
      <c r="F1476" s="180"/>
      <c r="G1476" s="181">
        <f t="shared" ref="G1476:G1481" si="49">ROUND(E1476*F1476,2)</f>
        <v>0</v>
      </c>
      <c r="H1476" s="180"/>
      <c r="I1476" s="181">
        <f t="shared" ref="I1476:I1481" si="50">ROUND(E1476*H1476,2)</f>
        <v>0</v>
      </c>
      <c r="J1476" s="180"/>
      <c r="K1476" s="181">
        <f t="shared" ref="K1476:K1481" si="51">ROUND(E1476*J1476,2)</f>
        <v>0</v>
      </c>
      <c r="L1476" s="181">
        <v>21</v>
      </c>
      <c r="M1476" s="181">
        <f t="shared" ref="M1476:M1481" si="52">G1476*(1+L1476/100)</f>
        <v>0</v>
      </c>
      <c r="N1476" s="181">
        <v>0</v>
      </c>
      <c r="O1476" s="181">
        <f t="shared" ref="O1476:O1481" si="53">ROUND(E1476*N1476,2)</f>
        <v>0</v>
      </c>
      <c r="P1476" s="181">
        <v>0</v>
      </c>
      <c r="Q1476" s="181">
        <f t="shared" ref="Q1476:Q1481" si="54">ROUND(E1476*P1476,2)</f>
        <v>0</v>
      </c>
      <c r="R1476" s="181"/>
      <c r="S1476" s="181" t="s">
        <v>240</v>
      </c>
      <c r="T1476" s="182" t="s">
        <v>218</v>
      </c>
      <c r="U1476" s="160">
        <v>0</v>
      </c>
      <c r="V1476" s="160">
        <f t="shared" ref="V1476:V1481" si="55">ROUND(E1476*U1476,2)</f>
        <v>0</v>
      </c>
      <c r="W1476" s="160"/>
      <c r="X1476" s="150"/>
      <c r="Y1476" s="150"/>
      <c r="Z1476" s="150"/>
      <c r="AA1476" s="150"/>
      <c r="AB1476" s="150"/>
      <c r="AC1476" s="150"/>
      <c r="AD1476" s="150"/>
      <c r="AE1476" s="150"/>
      <c r="AF1476" s="150"/>
      <c r="AG1476" s="150" t="s">
        <v>279</v>
      </c>
      <c r="AH1476" s="150"/>
      <c r="AI1476" s="150"/>
      <c r="AJ1476" s="150"/>
      <c r="AK1476" s="150"/>
      <c r="AL1476" s="150"/>
      <c r="AM1476" s="150"/>
      <c r="AN1476" s="150"/>
      <c r="AO1476" s="150"/>
      <c r="AP1476" s="150"/>
      <c r="AQ1476" s="150"/>
      <c r="AR1476" s="150"/>
      <c r="AS1476" s="150"/>
      <c r="AT1476" s="150"/>
      <c r="AU1476" s="150"/>
      <c r="AV1476" s="150"/>
      <c r="AW1476" s="150"/>
      <c r="AX1476" s="150"/>
      <c r="AY1476" s="150"/>
      <c r="AZ1476" s="150"/>
      <c r="BA1476" s="150"/>
      <c r="BB1476" s="150"/>
      <c r="BC1476" s="150"/>
      <c r="BD1476" s="150"/>
      <c r="BE1476" s="150"/>
      <c r="BF1476" s="150"/>
      <c r="BG1476" s="150"/>
      <c r="BH1476" s="150"/>
    </row>
    <row r="1477" spans="1:60" ht="22.5" outlineLevel="1" x14ac:dyDescent="0.2">
      <c r="A1477" s="176">
        <v>475</v>
      </c>
      <c r="B1477" s="177" t="s">
        <v>1972</v>
      </c>
      <c r="C1477" s="185" t="s">
        <v>1973</v>
      </c>
      <c r="D1477" s="178" t="s">
        <v>298</v>
      </c>
      <c r="E1477" s="179">
        <v>18</v>
      </c>
      <c r="F1477" s="180"/>
      <c r="G1477" s="181">
        <f t="shared" si="49"/>
        <v>0</v>
      </c>
      <c r="H1477" s="180"/>
      <c r="I1477" s="181">
        <f t="shared" si="50"/>
        <v>0</v>
      </c>
      <c r="J1477" s="180"/>
      <c r="K1477" s="181">
        <f t="shared" si="51"/>
        <v>0</v>
      </c>
      <c r="L1477" s="181">
        <v>21</v>
      </c>
      <c r="M1477" s="181">
        <f t="shared" si="52"/>
        <v>0</v>
      </c>
      <c r="N1477" s="181">
        <v>0</v>
      </c>
      <c r="O1477" s="181">
        <f t="shared" si="53"/>
        <v>0</v>
      </c>
      <c r="P1477" s="181">
        <v>0</v>
      </c>
      <c r="Q1477" s="181">
        <f t="shared" si="54"/>
        <v>0</v>
      </c>
      <c r="R1477" s="181"/>
      <c r="S1477" s="181" t="s">
        <v>240</v>
      </c>
      <c r="T1477" s="182" t="s">
        <v>218</v>
      </c>
      <c r="U1477" s="160">
        <v>0</v>
      </c>
      <c r="V1477" s="160">
        <f t="shared" si="55"/>
        <v>0</v>
      </c>
      <c r="W1477" s="160"/>
      <c r="X1477" s="150"/>
      <c r="Y1477" s="150"/>
      <c r="Z1477" s="150"/>
      <c r="AA1477" s="150"/>
      <c r="AB1477" s="150"/>
      <c r="AC1477" s="150"/>
      <c r="AD1477" s="150"/>
      <c r="AE1477" s="150"/>
      <c r="AF1477" s="150"/>
      <c r="AG1477" s="150" t="s">
        <v>279</v>
      </c>
      <c r="AH1477" s="150"/>
      <c r="AI1477" s="150"/>
      <c r="AJ1477" s="150"/>
      <c r="AK1477" s="150"/>
      <c r="AL1477" s="150"/>
      <c r="AM1477" s="150"/>
      <c r="AN1477" s="150"/>
      <c r="AO1477" s="150"/>
      <c r="AP1477" s="150"/>
      <c r="AQ1477" s="150"/>
      <c r="AR1477" s="150"/>
      <c r="AS1477" s="150"/>
      <c r="AT1477" s="150"/>
      <c r="AU1477" s="150"/>
      <c r="AV1477" s="150"/>
      <c r="AW1477" s="150"/>
      <c r="AX1477" s="150"/>
      <c r="AY1477" s="150"/>
      <c r="AZ1477" s="150"/>
      <c r="BA1477" s="150"/>
      <c r="BB1477" s="150"/>
      <c r="BC1477" s="150"/>
      <c r="BD1477" s="150"/>
      <c r="BE1477" s="150"/>
      <c r="BF1477" s="150"/>
      <c r="BG1477" s="150"/>
      <c r="BH1477" s="150"/>
    </row>
    <row r="1478" spans="1:60" ht="22.5" outlineLevel="1" x14ac:dyDescent="0.2">
      <c r="A1478" s="176">
        <v>476</v>
      </c>
      <c r="B1478" s="177" t="s">
        <v>1974</v>
      </c>
      <c r="C1478" s="185" t="s">
        <v>1975</v>
      </c>
      <c r="D1478" s="178" t="s">
        <v>298</v>
      </c>
      <c r="E1478" s="179">
        <v>18</v>
      </c>
      <c r="F1478" s="180"/>
      <c r="G1478" s="181">
        <f t="shared" si="49"/>
        <v>0</v>
      </c>
      <c r="H1478" s="180"/>
      <c r="I1478" s="181">
        <f t="shared" si="50"/>
        <v>0</v>
      </c>
      <c r="J1478" s="180"/>
      <c r="K1478" s="181">
        <f t="shared" si="51"/>
        <v>0</v>
      </c>
      <c r="L1478" s="181">
        <v>21</v>
      </c>
      <c r="M1478" s="181">
        <f t="shared" si="52"/>
        <v>0</v>
      </c>
      <c r="N1478" s="181">
        <v>0</v>
      </c>
      <c r="O1478" s="181">
        <f t="shared" si="53"/>
        <v>0</v>
      </c>
      <c r="P1478" s="181">
        <v>0</v>
      </c>
      <c r="Q1478" s="181">
        <f t="shared" si="54"/>
        <v>0</v>
      </c>
      <c r="R1478" s="181"/>
      <c r="S1478" s="181" t="s">
        <v>240</v>
      </c>
      <c r="T1478" s="182" t="s">
        <v>218</v>
      </c>
      <c r="U1478" s="160">
        <v>0</v>
      </c>
      <c r="V1478" s="160">
        <f t="shared" si="55"/>
        <v>0</v>
      </c>
      <c r="W1478" s="160"/>
      <c r="X1478" s="150"/>
      <c r="Y1478" s="150"/>
      <c r="Z1478" s="150"/>
      <c r="AA1478" s="150"/>
      <c r="AB1478" s="150"/>
      <c r="AC1478" s="150"/>
      <c r="AD1478" s="150"/>
      <c r="AE1478" s="150"/>
      <c r="AF1478" s="150"/>
      <c r="AG1478" s="150" t="s">
        <v>279</v>
      </c>
      <c r="AH1478" s="150"/>
      <c r="AI1478" s="150"/>
      <c r="AJ1478" s="150"/>
      <c r="AK1478" s="150"/>
      <c r="AL1478" s="150"/>
      <c r="AM1478" s="150"/>
      <c r="AN1478" s="150"/>
      <c r="AO1478" s="150"/>
      <c r="AP1478" s="150"/>
      <c r="AQ1478" s="150"/>
      <c r="AR1478" s="150"/>
      <c r="AS1478" s="150"/>
      <c r="AT1478" s="150"/>
      <c r="AU1478" s="150"/>
      <c r="AV1478" s="150"/>
      <c r="AW1478" s="150"/>
      <c r="AX1478" s="150"/>
      <c r="AY1478" s="150"/>
      <c r="AZ1478" s="150"/>
      <c r="BA1478" s="150"/>
      <c r="BB1478" s="150"/>
      <c r="BC1478" s="150"/>
      <c r="BD1478" s="150"/>
      <c r="BE1478" s="150"/>
      <c r="BF1478" s="150"/>
      <c r="BG1478" s="150"/>
      <c r="BH1478" s="150"/>
    </row>
    <row r="1479" spans="1:60" outlineLevel="1" x14ac:dyDescent="0.2">
      <c r="A1479" s="176">
        <v>477</v>
      </c>
      <c r="B1479" s="177" t="s">
        <v>1976</v>
      </c>
      <c r="C1479" s="185" t="s">
        <v>1977</v>
      </c>
      <c r="D1479" s="178" t="s">
        <v>298</v>
      </c>
      <c r="E1479" s="179">
        <v>18</v>
      </c>
      <c r="F1479" s="180"/>
      <c r="G1479" s="181">
        <f t="shared" si="49"/>
        <v>0</v>
      </c>
      <c r="H1479" s="180"/>
      <c r="I1479" s="181">
        <f t="shared" si="50"/>
        <v>0</v>
      </c>
      <c r="J1479" s="180"/>
      <c r="K1479" s="181">
        <f t="shared" si="51"/>
        <v>0</v>
      </c>
      <c r="L1479" s="181">
        <v>21</v>
      </c>
      <c r="M1479" s="181">
        <f t="shared" si="52"/>
        <v>0</v>
      </c>
      <c r="N1479" s="181">
        <v>0</v>
      </c>
      <c r="O1479" s="181">
        <f t="shared" si="53"/>
        <v>0</v>
      </c>
      <c r="P1479" s="181">
        <v>0</v>
      </c>
      <c r="Q1479" s="181">
        <f t="shared" si="54"/>
        <v>0</v>
      </c>
      <c r="R1479" s="181"/>
      <c r="S1479" s="181" t="s">
        <v>240</v>
      </c>
      <c r="T1479" s="182" t="s">
        <v>218</v>
      </c>
      <c r="U1479" s="160">
        <v>0</v>
      </c>
      <c r="V1479" s="160">
        <f t="shared" si="55"/>
        <v>0</v>
      </c>
      <c r="W1479" s="160"/>
      <c r="X1479" s="150"/>
      <c r="Y1479" s="150"/>
      <c r="Z1479" s="150"/>
      <c r="AA1479" s="150"/>
      <c r="AB1479" s="150"/>
      <c r="AC1479" s="150"/>
      <c r="AD1479" s="150"/>
      <c r="AE1479" s="150"/>
      <c r="AF1479" s="150"/>
      <c r="AG1479" s="150" t="s">
        <v>279</v>
      </c>
      <c r="AH1479" s="150"/>
      <c r="AI1479" s="150"/>
      <c r="AJ1479" s="150"/>
      <c r="AK1479" s="150"/>
      <c r="AL1479" s="150"/>
      <c r="AM1479" s="150"/>
      <c r="AN1479" s="150"/>
      <c r="AO1479" s="150"/>
      <c r="AP1479" s="150"/>
      <c r="AQ1479" s="150"/>
      <c r="AR1479" s="150"/>
      <c r="AS1479" s="150"/>
      <c r="AT1479" s="150"/>
      <c r="AU1479" s="150"/>
      <c r="AV1479" s="150"/>
      <c r="AW1479" s="150"/>
      <c r="AX1479" s="150"/>
      <c r="AY1479" s="150"/>
      <c r="AZ1479" s="150"/>
      <c r="BA1479" s="150"/>
      <c r="BB1479" s="150"/>
      <c r="BC1479" s="150"/>
      <c r="BD1479" s="150"/>
      <c r="BE1479" s="150"/>
      <c r="BF1479" s="150"/>
      <c r="BG1479" s="150"/>
      <c r="BH1479" s="150"/>
    </row>
    <row r="1480" spans="1:60" ht="22.5" outlineLevel="1" x14ac:dyDescent="0.2">
      <c r="A1480" s="176">
        <v>478</v>
      </c>
      <c r="B1480" s="177" t="s">
        <v>1978</v>
      </c>
      <c r="C1480" s="185" t="s">
        <v>1979</v>
      </c>
      <c r="D1480" s="178" t="s">
        <v>298</v>
      </c>
      <c r="E1480" s="179">
        <v>3</v>
      </c>
      <c r="F1480" s="180"/>
      <c r="G1480" s="181">
        <f t="shared" si="49"/>
        <v>0</v>
      </c>
      <c r="H1480" s="180"/>
      <c r="I1480" s="181">
        <f t="shared" si="50"/>
        <v>0</v>
      </c>
      <c r="J1480" s="180"/>
      <c r="K1480" s="181">
        <f t="shared" si="51"/>
        <v>0</v>
      </c>
      <c r="L1480" s="181">
        <v>21</v>
      </c>
      <c r="M1480" s="181">
        <f t="shared" si="52"/>
        <v>0</v>
      </c>
      <c r="N1480" s="181">
        <v>0</v>
      </c>
      <c r="O1480" s="181">
        <f t="shared" si="53"/>
        <v>0</v>
      </c>
      <c r="P1480" s="181">
        <v>0</v>
      </c>
      <c r="Q1480" s="181">
        <f t="shared" si="54"/>
        <v>0</v>
      </c>
      <c r="R1480" s="181"/>
      <c r="S1480" s="181" t="s">
        <v>240</v>
      </c>
      <c r="T1480" s="182" t="s">
        <v>218</v>
      </c>
      <c r="U1480" s="160">
        <v>0</v>
      </c>
      <c r="V1480" s="160">
        <f t="shared" si="55"/>
        <v>0</v>
      </c>
      <c r="W1480" s="160"/>
      <c r="X1480" s="150"/>
      <c r="Y1480" s="150"/>
      <c r="Z1480" s="150"/>
      <c r="AA1480" s="150"/>
      <c r="AB1480" s="150"/>
      <c r="AC1480" s="150"/>
      <c r="AD1480" s="150"/>
      <c r="AE1480" s="150"/>
      <c r="AF1480" s="150"/>
      <c r="AG1480" s="150" t="s">
        <v>279</v>
      </c>
      <c r="AH1480" s="150"/>
      <c r="AI1480" s="150"/>
      <c r="AJ1480" s="150"/>
      <c r="AK1480" s="150"/>
      <c r="AL1480" s="150"/>
      <c r="AM1480" s="150"/>
      <c r="AN1480" s="150"/>
      <c r="AO1480" s="150"/>
      <c r="AP1480" s="150"/>
      <c r="AQ1480" s="150"/>
      <c r="AR1480" s="150"/>
      <c r="AS1480" s="150"/>
      <c r="AT1480" s="150"/>
      <c r="AU1480" s="150"/>
      <c r="AV1480" s="150"/>
      <c r="AW1480" s="150"/>
      <c r="AX1480" s="150"/>
      <c r="AY1480" s="150"/>
      <c r="AZ1480" s="150"/>
      <c r="BA1480" s="150"/>
      <c r="BB1480" s="150"/>
      <c r="BC1480" s="150"/>
      <c r="BD1480" s="150"/>
      <c r="BE1480" s="150"/>
      <c r="BF1480" s="150"/>
      <c r="BG1480" s="150"/>
      <c r="BH1480" s="150"/>
    </row>
    <row r="1481" spans="1:60" ht="22.5" outlineLevel="1" x14ac:dyDescent="0.2">
      <c r="A1481" s="169">
        <v>479</v>
      </c>
      <c r="B1481" s="170" t="s">
        <v>1980</v>
      </c>
      <c r="C1481" s="186" t="s">
        <v>1981</v>
      </c>
      <c r="D1481" s="171" t="s">
        <v>298</v>
      </c>
      <c r="E1481" s="172">
        <v>3</v>
      </c>
      <c r="F1481" s="173"/>
      <c r="G1481" s="174">
        <f t="shared" si="49"/>
        <v>0</v>
      </c>
      <c r="H1481" s="173"/>
      <c r="I1481" s="174">
        <f t="shared" si="50"/>
        <v>0</v>
      </c>
      <c r="J1481" s="173"/>
      <c r="K1481" s="174">
        <f t="shared" si="51"/>
        <v>0</v>
      </c>
      <c r="L1481" s="174">
        <v>21</v>
      </c>
      <c r="M1481" s="174">
        <f t="shared" si="52"/>
        <v>0</v>
      </c>
      <c r="N1481" s="174">
        <v>0</v>
      </c>
      <c r="O1481" s="174">
        <f t="shared" si="53"/>
        <v>0</v>
      </c>
      <c r="P1481" s="174">
        <v>0</v>
      </c>
      <c r="Q1481" s="174">
        <f t="shared" si="54"/>
        <v>0</v>
      </c>
      <c r="R1481" s="174"/>
      <c r="S1481" s="174" t="s">
        <v>240</v>
      </c>
      <c r="T1481" s="175" t="s">
        <v>218</v>
      </c>
      <c r="U1481" s="160">
        <v>0</v>
      </c>
      <c r="V1481" s="160">
        <f t="shared" si="55"/>
        <v>0</v>
      </c>
      <c r="W1481" s="160"/>
      <c r="X1481" s="150"/>
      <c r="Y1481" s="150"/>
      <c r="Z1481" s="150"/>
      <c r="AA1481" s="150"/>
      <c r="AB1481" s="150"/>
      <c r="AC1481" s="150"/>
      <c r="AD1481" s="150"/>
      <c r="AE1481" s="150"/>
      <c r="AF1481" s="150"/>
      <c r="AG1481" s="150" t="s">
        <v>279</v>
      </c>
      <c r="AH1481" s="150"/>
      <c r="AI1481" s="150"/>
      <c r="AJ1481" s="150"/>
      <c r="AK1481" s="150"/>
      <c r="AL1481" s="150"/>
      <c r="AM1481" s="150"/>
      <c r="AN1481" s="150"/>
      <c r="AO1481" s="150"/>
      <c r="AP1481" s="150"/>
      <c r="AQ1481" s="150"/>
      <c r="AR1481" s="150"/>
      <c r="AS1481" s="150"/>
      <c r="AT1481" s="150"/>
      <c r="AU1481" s="150"/>
      <c r="AV1481" s="150"/>
      <c r="AW1481" s="150"/>
      <c r="AX1481" s="150"/>
      <c r="AY1481" s="150"/>
      <c r="AZ1481" s="150"/>
      <c r="BA1481" s="150"/>
      <c r="BB1481" s="150"/>
      <c r="BC1481" s="150"/>
      <c r="BD1481" s="150"/>
      <c r="BE1481" s="150"/>
      <c r="BF1481" s="150"/>
      <c r="BG1481" s="150"/>
      <c r="BH1481" s="150"/>
    </row>
    <row r="1482" spans="1:60" outlineLevel="1" x14ac:dyDescent="0.2">
      <c r="A1482" s="157"/>
      <c r="B1482" s="158"/>
      <c r="C1482" s="201" t="s">
        <v>1982</v>
      </c>
      <c r="D1482" s="190"/>
      <c r="E1482" s="191">
        <v>3</v>
      </c>
      <c r="F1482" s="160"/>
      <c r="G1482" s="160"/>
      <c r="H1482" s="160"/>
      <c r="I1482" s="160"/>
      <c r="J1482" s="160"/>
      <c r="K1482" s="160"/>
      <c r="L1482" s="160"/>
      <c r="M1482" s="160"/>
      <c r="N1482" s="160"/>
      <c r="O1482" s="160"/>
      <c r="P1482" s="160"/>
      <c r="Q1482" s="160"/>
      <c r="R1482" s="160"/>
      <c r="S1482" s="160"/>
      <c r="T1482" s="160"/>
      <c r="U1482" s="160"/>
      <c r="V1482" s="160"/>
      <c r="W1482" s="160"/>
      <c r="X1482" s="150"/>
      <c r="Y1482" s="150"/>
      <c r="Z1482" s="150"/>
      <c r="AA1482" s="150"/>
      <c r="AB1482" s="150"/>
      <c r="AC1482" s="150"/>
      <c r="AD1482" s="150"/>
      <c r="AE1482" s="150"/>
      <c r="AF1482" s="150"/>
      <c r="AG1482" s="150" t="s">
        <v>264</v>
      </c>
      <c r="AH1482" s="150">
        <v>0</v>
      </c>
      <c r="AI1482" s="150"/>
      <c r="AJ1482" s="150"/>
      <c r="AK1482" s="150"/>
      <c r="AL1482" s="150"/>
      <c r="AM1482" s="150"/>
      <c r="AN1482" s="150"/>
      <c r="AO1482" s="150"/>
      <c r="AP1482" s="150"/>
      <c r="AQ1482" s="150"/>
      <c r="AR1482" s="150"/>
      <c r="AS1482" s="150"/>
      <c r="AT1482" s="150"/>
      <c r="AU1482" s="150"/>
      <c r="AV1482" s="150"/>
      <c r="AW1482" s="150"/>
      <c r="AX1482" s="150"/>
      <c r="AY1482" s="150"/>
      <c r="AZ1482" s="150"/>
      <c r="BA1482" s="150"/>
      <c r="BB1482" s="150"/>
      <c r="BC1482" s="150"/>
      <c r="BD1482" s="150"/>
      <c r="BE1482" s="150"/>
      <c r="BF1482" s="150"/>
      <c r="BG1482" s="150"/>
      <c r="BH1482" s="150"/>
    </row>
    <row r="1483" spans="1:60" ht="22.5" outlineLevel="1" x14ac:dyDescent="0.2">
      <c r="A1483" s="169">
        <v>480</v>
      </c>
      <c r="B1483" s="170" t="s">
        <v>1983</v>
      </c>
      <c r="C1483" s="186" t="s">
        <v>1984</v>
      </c>
      <c r="D1483" s="171" t="s">
        <v>298</v>
      </c>
      <c r="E1483" s="172">
        <v>1</v>
      </c>
      <c r="F1483" s="173"/>
      <c r="G1483" s="174">
        <f>ROUND(E1483*F1483,2)</f>
        <v>0</v>
      </c>
      <c r="H1483" s="173"/>
      <c r="I1483" s="174">
        <f>ROUND(E1483*H1483,2)</f>
        <v>0</v>
      </c>
      <c r="J1483" s="173"/>
      <c r="K1483" s="174">
        <f>ROUND(E1483*J1483,2)</f>
        <v>0</v>
      </c>
      <c r="L1483" s="174">
        <v>21</v>
      </c>
      <c r="M1483" s="174">
        <f>G1483*(1+L1483/100)</f>
        <v>0</v>
      </c>
      <c r="N1483" s="174">
        <v>0</v>
      </c>
      <c r="O1483" s="174">
        <f>ROUND(E1483*N1483,2)</f>
        <v>0</v>
      </c>
      <c r="P1483" s="174">
        <v>0</v>
      </c>
      <c r="Q1483" s="174">
        <f>ROUND(E1483*P1483,2)</f>
        <v>0</v>
      </c>
      <c r="R1483" s="174"/>
      <c r="S1483" s="174" t="s">
        <v>240</v>
      </c>
      <c r="T1483" s="175" t="s">
        <v>218</v>
      </c>
      <c r="U1483" s="160">
        <v>0</v>
      </c>
      <c r="V1483" s="160">
        <f>ROUND(E1483*U1483,2)</f>
        <v>0</v>
      </c>
      <c r="W1483" s="160"/>
      <c r="X1483" s="150"/>
      <c r="Y1483" s="150"/>
      <c r="Z1483" s="150"/>
      <c r="AA1483" s="150"/>
      <c r="AB1483" s="150"/>
      <c r="AC1483" s="150"/>
      <c r="AD1483" s="150"/>
      <c r="AE1483" s="150"/>
      <c r="AF1483" s="150"/>
      <c r="AG1483" s="150" t="s">
        <v>279</v>
      </c>
      <c r="AH1483" s="150"/>
      <c r="AI1483" s="150"/>
      <c r="AJ1483" s="150"/>
      <c r="AK1483" s="150"/>
      <c r="AL1483" s="150"/>
      <c r="AM1483" s="150"/>
      <c r="AN1483" s="150"/>
      <c r="AO1483" s="150"/>
      <c r="AP1483" s="150"/>
      <c r="AQ1483" s="150"/>
      <c r="AR1483" s="150"/>
      <c r="AS1483" s="150"/>
      <c r="AT1483" s="150"/>
      <c r="AU1483" s="150"/>
      <c r="AV1483" s="150"/>
      <c r="AW1483" s="150"/>
      <c r="AX1483" s="150"/>
      <c r="AY1483" s="150"/>
      <c r="AZ1483" s="150"/>
      <c r="BA1483" s="150"/>
      <c r="BB1483" s="150"/>
      <c r="BC1483" s="150"/>
      <c r="BD1483" s="150"/>
      <c r="BE1483" s="150"/>
      <c r="BF1483" s="150"/>
      <c r="BG1483" s="150"/>
      <c r="BH1483" s="150"/>
    </row>
    <row r="1484" spans="1:60" outlineLevel="1" x14ac:dyDescent="0.2">
      <c r="A1484" s="157"/>
      <c r="B1484" s="158"/>
      <c r="C1484" s="201" t="s">
        <v>1985</v>
      </c>
      <c r="D1484" s="190"/>
      <c r="E1484" s="191">
        <v>1</v>
      </c>
      <c r="F1484" s="160"/>
      <c r="G1484" s="160"/>
      <c r="H1484" s="160"/>
      <c r="I1484" s="160"/>
      <c r="J1484" s="160"/>
      <c r="K1484" s="160"/>
      <c r="L1484" s="160"/>
      <c r="M1484" s="160"/>
      <c r="N1484" s="160"/>
      <c r="O1484" s="160"/>
      <c r="P1484" s="160"/>
      <c r="Q1484" s="160"/>
      <c r="R1484" s="160"/>
      <c r="S1484" s="160"/>
      <c r="T1484" s="160"/>
      <c r="U1484" s="160"/>
      <c r="V1484" s="160"/>
      <c r="W1484" s="160"/>
      <c r="X1484" s="150"/>
      <c r="Y1484" s="150"/>
      <c r="Z1484" s="150"/>
      <c r="AA1484" s="150"/>
      <c r="AB1484" s="150"/>
      <c r="AC1484" s="150"/>
      <c r="AD1484" s="150"/>
      <c r="AE1484" s="150"/>
      <c r="AF1484" s="150"/>
      <c r="AG1484" s="150" t="s">
        <v>264</v>
      </c>
      <c r="AH1484" s="150">
        <v>0</v>
      </c>
      <c r="AI1484" s="150"/>
      <c r="AJ1484" s="150"/>
      <c r="AK1484" s="150"/>
      <c r="AL1484" s="150"/>
      <c r="AM1484" s="150"/>
      <c r="AN1484" s="150"/>
      <c r="AO1484" s="150"/>
      <c r="AP1484" s="150"/>
      <c r="AQ1484" s="150"/>
      <c r="AR1484" s="150"/>
      <c r="AS1484" s="150"/>
      <c r="AT1484" s="150"/>
      <c r="AU1484" s="150"/>
      <c r="AV1484" s="150"/>
      <c r="AW1484" s="150"/>
      <c r="AX1484" s="150"/>
      <c r="AY1484" s="150"/>
      <c r="AZ1484" s="150"/>
      <c r="BA1484" s="150"/>
      <c r="BB1484" s="150"/>
      <c r="BC1484" s="150"/>
      <c r="BD1484" s="150"/>
      <c r="BE1484" s="150"/>
      <c r="BF1484" s="150"/>
      <c r="BG1484" s="150"/>
      <c r="BH1484" s="150"/>
    </row>
    <row r="1485" spans="1:60" x14ac:dyDescent="0.2">
      <c r="A1485" s="163" t="s">
        <v>211</v>
      </c>
      <c r="B1485" s="164" t="s">
        <v>165</v>
      </c>
      <c r="C1485" s="184" t="s">
        <v>166</v>
      </c>
      <c r="D1485" s="165"/>
      <c r="E1485" s="166"/>
      <c r="F1485" s="167"/>
      <c r="G1485" s="167">
        <f>SUMIF(AG1486:AG1601,"&lt;&gt;NOR",G1486:G1601)</f>
        <v>0</v>
      </c>
      <c r="H1485" s="167"/>
      <c r="I1485" s="167">
        <f>SUM(I1486:I1601)</f>
        <v>0</v>
      </c>
      <c r="J1485" s="167"/>
      <c r="K1485" s="167">
        <f>SUM(K1486:K1601)</f>
        <v>0</v>
      </c>
      <c r="L1485" s="167"/>
      <c r="M1485" s="167">
        <f>SUM(M1486:M1601)</f>
        <v>0</v>
      </c>
      <c r="N1485" s="167"/>
      <c r="O1485" s="167">
        <f>SUM(O1486:O1601)</f>
        <v>0</v>
      </c>
      <c r="P1485" s="167"/>
      <c r="Q1485" s="167">
        <f>SUM(Q1486:Q1601)</f>
        <v>0</v>
      </c>
      <c r="R1485" s="167"/>
      <c r="S1485" s="167"/>
      <c r="T1485" s="168"/>
      <c r="U1485" s="162"/>
      <c r="V1485" s="162">
        <f>SUM(V1486:V1601)</f>
        <v>0</v>
      </c>
      <c r="W1485" s="162"/>
      <c r="AG1485" t="s">
        <v>212</v>
      </c>
    </row>
    <row r="1486" spans="1:60" outlineLevel="1" x14ac:dyDescent="0.2">
      <c r="A1486" s="176">
        <v>481</v>
      </c>
      <c r="B1486" s="177" t="s">
        <v>1986</v>
      </c>
      <c r="C1486" s="185" t="s">
        <v>1987</v>
      </c>
      <c r="D1486" s="178" t="s">
        <v>363</v>
      </c>
      <c r="E1486" s="179">
        <v>0.97199999999999998</v>
      </c>
      <c r="F1486" s="180"/>
      <c r="G1486" s="181">
        <f t="shared" ref="G1486:G1517" si="56">ROUND(E1486*F1486,2)</f>
        <v>0</v>
      </c>
      <c r="H1486" s="180"/>
      <c r="I1486" s="181">
        <f t="shared" ref="I1486:I1517" si="57">ROUND(E1486*H1486,2)</f>
        <v>0</v>
      </c>
      <c r="J1486" s="180"/>
      <c r="K1486" s="181">
        <f t="shared" ref="K1486:K1517" si="58">ROUND(E1486*J1486,2)</f>
        <v>0</v>
      </c>
      <c r="L1486" s="181">
        <v>21</v>
      </c>
      <c r="M1486" s="181">
        <f t="shared" ref="M1486:M1517" si="59">G1486*(1+L1486/100)</f>
        <v>0</v>
      </c>
      <c r="N1486" s="181">
        <v>0</v>
      </c>
      <c r="O1486" s="181">
        <f t="shared" ref="O1486:O1517" si="60">ROUND(E1486*N1486,2)</f>
        <v>0</v>
      </c>
      <c r="P1486" s="181">
        <v>0</v>
      </c>
      <c r="Q1486" s="181">
        <f t="shared" ref="Q1486:Q1517" si="61">ROUND(E1486*P1486,2)</f>
        <v>0</v>
      </c>
      <c r="R1486" s="181"/>
      <c r="S1486" s="181" t="s">
        <v>240</v>
      </c>
      <c r="T1486" s="182" t="s">
        <v>218</v>
      </c>
      <c r="U1486" s="160">
        <v>0</v>
      </c>
      <c r="V1486" s="160">
        <f t="shared" ref="V1486:V1517" si="62">ROUND(E1486*U1486,2)</f>
        <v>0</v>
      </c>
      <c r="W1486" s="160"/>
      <c r="X1486" s="150"/>
      <c r="Y1486" s="150"/>
      <c r="Z1486" s="150"/>
      <c r="AA1486" s="150"/>
      <c r="AB1486" s="150"/>
      <c r="AC1486" s="150"/>
      <c r="AD1486" s="150"/>
      <c r="AE1486" s="150"/>
      <c r="AF1486" s="150"/>
      <c r="AG1486" s="150" t="s">
        <v>279</v>
      </c>
      <c r="AH1486" s="150"/>
      <c r="AI1486" s="150"/>
      <c r="AJ1486" s="150"/>
      <c r="AK1486" s="150"/>
      <c r="AL1486" s="150"/>
      <c r="AM1486" s="150"/>
      <c r="AN1486" s="150"/>
      <c r="AO1486" s="150"/>
      <c r="AP1486" s="150"/>
      <c r="AQ1486" s="150"/>
      <c r="AR1486" s="150"/>
      <c r="AS1486" s="150"/>
      <c r="AT1486" s="150"/>
      <c r="AU1486" s="150"/>
      <c r="AV1486" s="150"/>
      <c r="AW1486" s="150"/>
      <c r="AX1486" s="150"/>
      <c r="AY1486" s="150"/>
      <c r="AZ1486" s="150"/>
      <c r="BA1486" s="150"/>
      <c r="BB1486" s="150"/>
      <c r="BC1486" s="150"/>
      <c r="BD1486" s="150"/>
      <c r="BE1486" s="150"/>
      <c r="BF1486" s="150"/>
      <c r="BG1486" s="150"/>
      <c r="BH1486" s="150"/>
    </row>
    <row r="1487" spans="1:60" ht="22.5" outlineLevel="1" x14ac:dyDescent="0.2">
      <c r="A1487" s="176">
        <v>482</v>
      </c>
      <c r="B1487" s="177" t="s">
        <v>1988</v>
      </c>
      <c r="C1487" s="185" t="s">
        <v>1989</v>
      </c>
      <c r="D1487" s="178" t="s">
        <v>291</v>
      </c>
      <c r="E1487" s="179">
        <v>900</v>
      </c>
      <c r="F1487" s="180"/>
      <c r="G1487" s="181">
        <f t="shared" si="56"/>
        <v>0</v>
      </c>
      <c r="H1487" s="180"/>
      <c r="I1487" s="181">
        <f t="shared" si="57"/>
        <v>0</v>
      </c>
      <c r="J1487" s="180"/>
      <c r="K1487" s="181">
        <f t="shared" si="58"/>
        <v>0</v>
      </c>
      <c r="L1487" s="181">
        <v>21</v>
      </c>
      <c r="M1487" s="181">
        <f t="shared" si="59"/>
        <v>0</v>
      </c>
      <c r="N1487" s="181">
        <v>0</v>
      </c>
      <c r="O1487" s="181">
        <f t="shared" si="60"/>
        <v>0</v>
      </c>
      <c r="P1487" s="181">
        <v>0</v>
      </c>
      <c r="Q1487" s="181">
        <f t="shared" si="61"/>
        <v>0</v>
      </c>
      <c r="R1487" s="181"/>
      <c r="S1487" s="181" t="s">
        <v>240</v>
      </c>
      <c r="T1487" s="182" t="s">
        <v>218</v>
      </c>
      <c r="U1487" s="160">
        <v>0</v>
      </c>
      <c r="V1487" s="160">
        <f t="shared" si="62"/>
        <v>0</v>
      </c>
      <c r="W1487" s="160"/>
      <c r="X1487" s="150"/>
      <c r="Y1487" s="150"/>
      <c r="Z1487" s="150"/>
      <c r="AA1487" s="150"/>
      <c r="AB1487" s="150"/>
      <c r="AC1487" s="150"/>
      <c r="AD1487" s="150"/>
      <c r="AE1487" s="150"/>
      <c r="AF1487" s="150"/>
      <c r="AG1487" s="150" t="s">
        <v>279</v>
      </c>
      <c r="AH1487" s="150"/>
      <c r="AI1487" s="150"/>
      <c r="AJ1487" s="150"/>
      <c r="AK1487" s="150"/>
      <c r="AL1487" s="150"/>
      <c r="AM1487" s="150"/>
      <c r="AN1487" s="150"/>
      <c r="AO1487" s="150"/>
      <c r="AP1487" s="150"/>
      <c r="AQ1487" s="150"/>
      <c r="AR1487" s="150"/>
      <c r="AS1487" s="150"/>
      <c r="AT1487" s="150"/>
      <c r="AU1487" s="150"/>
      <c r="AV1487" s="150"/>
      <c r="AW1487" s="150"/>
      <c r="AX1487" s="150"/>
      <c r="AY1487" s="150"/>
      <c r="AZ1487" s="150"/>
      <c r="BA1487" s="150"/>
      <c r="BB1487" s="150"/>
      <c r="BC1487" s="150"/>
      <c r="BD1487" s="150"/>
      <c r="BE1487" s="150"/>
      <c r="BF1487" s="150"/>
      <c r="BG1487" s="150"/>
      <c r="BH1487" s="150"/>
    </row>
    <row r="1488" spans="1:60" ht="22.5" outlineLevel="1" x14ac:dyDescent="0.2">
      <c r="A1488" s="176">
        <v>483</v>
      </c>
      <c r="B1488" s="177" t="s">
        <v>1990</v>
      </c>
      <c r="C1488" s="185" t="s">
        <v>1991</v>
      </c>
      <c r="D1488" s="178" t="s">
        <v>291</v>
      </c>
      <c r="E1488" s="179">
        <v>525</v>
      </c>
      <c r="F1488" s="180"/>
      <c r="G1488" s="181">
        <f t="shared" si="56"/>
        <v>0</v>
      </c>
      <c r="H1488" s="180"/>
      <c r="I1488" s="181">
        <f t="shared" si="57"/>
        <v>0</v>
      </c>
      <c r="J1488" s="180"/>
      <c r="K1488" s="181">
        <f t="shared" si="58"/>
        <v>0</v>
      </c>
      <c r="L1488" s="181">
        <v>21</v>
      </c>
      <c r="M1488" s="181">
        <f t="shared" si="59"/>
        <v>0</v>
      </c>
      <c r="N1488" s="181">
        <v>0</v>
      </c>
      <c r="O1488" s="181">
        <f t="shared" si="60"/>
        <v>0</v>
      </c>
      <c r="P1488" s="181">
        <v>0</v>
      </c>
      <c r="Q1488" s="181">
        <f t="shared" si="61"/>
        <v>0</v>
      </c>
      <c r="R1488" s="181"/>
      <c r="S1488" s="181" t="s">
        <v>240</v>
      </c>
      <c r="T1488" s="182" t="s">
        <v>218</v>
      </c>
      <c r="U1488" s="160">
        <v>0</v>
      </c>
      <c r="V1488" s="160">
        <f t="shared" si="62"/>
        <v>0</v>
      </c>
      <c r="W1488" s="160"/>
      <c r="X1488" s="150"/>
      <c r="Y1488" s="150"/>
      <c r="Z1488" s="150"/>
      <c r="AA1488" s="150"/>
      <c r="AB1488" s="150"/>
      <c r="AC1488" s="150"/>
      <c r="AD1488" s="150"/>
      <c r="AE1488" s="150"/>
      <c r="AF1488" s="150"/>
      <c r="AG1488" s="150" t="s">
        <v>279</v>
      </c>
      <c r="AH1488" s="150"/>
      <c r="AI1488" s="150"/>
      <c r="AJ1488" s="150"/>
      <c r="AK1488" s="150"/>
      <c r="AL1488" s="150"/>
      <c r="AM1488" s="150"/>
      <c r="AN1488" s="150"/>
      <c r="AO1488" s="150"/>
      <c r="AP1488" s="150"/>
      <c r="AQ1488" s="150"/>
      <c r="AR1488" s="150"/>
      <c r="AS1488" s="150"/>
      <c r="AT1488" s="150"/>
      <c r="AU1488" s="150"/>
      <c r="AV1488" s="150"/>
      <c r="AW1488" s="150"/>
      <c r="AX1488" s="150"/>
      <c r="AY1488" s="150"/>
      <c r="AZ1488" s="150"/>
      <c r="BA1488" s="150"/>
      <c r="BB1488" s="150"/>
      <c r="BC1488" s="150"/>
      <c r="BD1488" s="150"/>
      <c r="BE1488" s="150"/>
      <c r="BF1488" s="150"/>
      <c r="BG1488" s="150"/>
      <c r="BH1488" s="150"/>
    </row>
    <row r="1489" spans="1:60" ht="22.5" outlineLevel="1" x14ac:dyDescent="0.2">
      <c r="A1489" s="176">
        <v>484</v>
      </c>
      <c r="B1489" s="177" t="s">
        <v>1992</v>
      </c>
      <c r="C1489" s="185" t="s">
        <v>1993</v>
      </c>
      <c r="D1489" s="178" t="s">
        <v>291</v>
      </c>
      <c r="E1489" s="179">
        <v>75</v>
      </c>
      <c r="F1489" s="180"/>
      <c r="G1489" s="181">
        <f t="shared" si="56"/>
        <v>0</v>
      </c>
      <c r="H1489" s="180"/>
      <c r="I1489" s="181">
        <f t="shared" si="57"/>
        <v>0</v>
      </c>
      <c r="J1489" s="180"/>
      <c r="K1489" s="181">
        <f t="shared" si="58"/>
        <v>0</v>
      </c>
      <c r="L1489" s="181">
        <v>21</v>
      </c>
      <c r="M1489" s="181">
        <f t="shared" si="59"/>
        <v>0</v>
      </c>
      <c r="N1489" s="181">
        <v>0</v>
      </c>
      <c r="O1489" s="181">
        <f t="shared" si="60"/>
        <v>0</v>
      </c>
      <c r="P1489" s="181">
        <v>0</v>
      </c>
      <c r="Q1489" s="181">
        <f t="shared" si="61"/>
        <v>0</v>
      </c>
      <c r="R1489" s="181"/>
      <c r="S1489" s="181" t="s">
        <v>240</v>
      </c>
      <c r="T1489" s="182" t="s">
        <v>218</v>
      </c>
      <c r="U1489" s="160">
        <v>0</v>
      </c>
      <c r="V1489" s="160">
        <f t="shared" si="62"/>
        <v>0</v>
      </c>
      <c r="W1489" s="160"/>
      <c r="X1489" s="150"/>
      <c r="Y1489" s="150"/>
      <c r="Z1489" s="150"/>
      <c r="AA1489" s="150"/>
      <c r="AB1489" s="150"/>
      <c r="AC1489" s="150"/>
      <c r="AD1489" s="150"/>
      <c r="AE1489" s="150"/>
      <c r="AF1489" s="150"/>
      <c r="AG1489" s="150" t="s">
        <v>279</v>
      </c>
      <c r="AH1489" s="150"/>
      <c r="AI1489" s="150"/>
      <c r="AJ1489" s="150"/>
      <c r="AK1489" s="150"/>
      <c r="AL1489" s="150"/>
      <c r="AM1489" s="150"/>
      <c r="AN1489" s="150"/>
      <c r="AO1489" s="150"/>
      <c r="AP1489" s="150"/>
      <c r="AQ1489" s="150"/>
      <c r="AR1489" s="150"/>
      <c r="AS1489" s="150"/>
      <c r="AT1489" s="150"/>
      <c r="AU1489" s="150"/>
      <c r="AV1489" s="150"/>
      <c r="AW1489" s="150"/>
      <c r="AX1489" s="150"/>
      <c r="AY1489" s="150"/>
      <c r="AZ1489" s="150"/>
      <c r="BA1489" s="150"/>
      <c r="BB1489" s="150"/>
      <c r="BC1489" s="150"/>
      <c r="BD1489" s="150"/>
      <c r="BE1489" s="150"/>
      <c r="BF1489" s="150"/>
      <c r="BG1489" s="150"/>
      <c r="BH1489" s="150"/>
    </row>
    <row r="1490" spans="1:60" ht="22.5" outlineLevel="1" x14ac:dyDescent="0.2">
      <c r="A1490" s="176">
        <v>485</v>
      </c>
      <c r="B1490" s="177" t="s">
        <v>1994</v>
      </c>
      <c r="C1490" s="185" t="s">
        <v>1995</v>
      </c>
      <c r="D1490" s="178" t="s">
        <v>291</v>
      </c>
      <c r="E1490" s="179">
        <v>50</v>
      </c>
      <c r="F1490" s="180"/>
      <c r="G1490" s="181">
        <f t="shared" si="56"/>
        <v>0</v>
      </c>
      <c r="H1490" s="180"/>
      <c r="I1490" s="181">
        <f t="shared" si="57"/>
        <v>0</v>
      </c>
      <c r="J1490" s="180"/>
      <c r="K1490" s="181">
        <f t="shared" si="58"/>
        <v>0</v>
      </c>
      <c r="L1490" s="181">
        <v>21</v>
      </c>
      <c r="M1490" s="181">
        <f t="shared" si="59"/>
        <v>0</v>
      </c>
      <c r="N1490" s="181">
        <v>0</v>
      </c>
      <c r="O1490" s="181">
        <f t="shared" si="60"/>
        <v>0</v>
      </c>
      <c r="P1490" s="181">
        <v>0</v>
      </c>
      <c r="Q1490" s="181">
        <f t="shared" si="61"/>
        <v>0</v>
      </c>
      <c r="R1490" s="181"/>
      <c r="S1490" s="181" t="s">
        <v>240</v>
      </c>
      <c r="T1490" s="182" t="s">
        <v>218</v>
      </c>
      <c r="U1490" s="160">
        <v>0</v>
      </c>
      <c r="V1490" s="160">
        <f t="shared" si="62"/>
        <v>0</v>
      </c>
      <c r="W1490" s="160"/>
      <c r="X1490" s="150"/>
      <c r="Y1490" s="150"/>
      <c r="Z1490" s="150"/>
      <c r="AA1490" s="150"/>
      <c r="AB1490" s="150"/>
      <c r="AC1490" s="150"/>
      <c r="AD1490" s="150"/>
      <c r="AE1490" s="150"/>
      <c r="AF1490" s="150"/>
      <c r="AG1490" s="150" t="s">
        <v>224</v>
      </c>
      <c r="AH1490" s="150"/>
      <c r="AI1490" s="150"/>
      <c r="AJ1490" s="150"/>
      <c r="AK1490" s="150"/>
      <c r="AL1490" s="150"/>
      <c r="AM1490" s="150"/>
      <c r="AN1490" s="150"/>
      <c r="AO1490" s="150"/>
      <c r="AP1490" s="150"/>
      <c r="AQ1490" s="150"/>
      <c r="AR1490" s="150"/>
      <c r="AS1490" s="150"/>
      <c r="AT1490" s="150"/>
      <c r="AU1490" s="150"/>
      <c r="AV1490" s="150"/>
      <c r="AW1490" s="150"/>
      <c r="AX1490" s="150"/>
      <c r="AY1490" s="150"/>
      <c r="AZ1490" s="150"/>
      <c r="BA1490" s="150"/>
      <c r="BB1490" s="150"/>
      <c r="BC1490" s="150"/>
      <c r="BD1490" s="150"/>
      <c r="BE1490" s="150"/>
      <c r="BF1490" s="150"/>
      <c r="BG1490" s="150"/>
      <c r="BH1490" s="150"/>
    </row>
    <row r="1491" spans="1:60" ht="33.75" outlineLevel="1" x14ac:dyDescent="0.2">
      <c r="A1491" s="176">
        <v>486</v>
      </c>
      <c r="B1491" s="177" t="s">
        <v>1996</v>
      </c>
      <c r="C1491" s="185" t="s">
        <v>1997</v>
      </c>
      <c r="D1491" s="178" t="s">
        <v>298</v>
      </c>
      <c r="E1491" s="179">
        <v>172</v>
      </c>
      <c r="F1491" s="180"/>
      <c r="G1491" s="181">
        <f t="shared" si="56"/>
        <v>0</v>
      </c>
      <c r="H1491" s="180"/>
      <c r="I1491" s="181">
        <f t="shared" si="57"/>
        <v>0</v>
      </c>
      <c r="J1491" s="180"/>
      <c r="K1491" s="181">
        <f t="shared" si="58"/>
        <v>0</v>
      </c>
      <c r="L1491" s="181">
        <v>21</v>
      </c>
      <c r="M1491" s="181">
        <f t="shared" si="59"/>
        <v>0</v>
      </c>
      <c r="N1491" s="181">
        <v>0</v>
      </c>
      <c r="O1491" s="181">
        <f t="shared" si="60"/>
        <v>0</v>
      </c>
      <c r="P1491" s="181">
        <v>0</v>
      </c>
      <c r="Q1491" s="181">
        <f t="shared" si="61"/>
        <v>0</v>
      </c>
      <c r="R1491" s="181"/>
      <c r="S1491" s="181" t="s">
        <v>240</v>
      </c>
      <c r="T1491" s="182" t="s">
        <v>218</v>
      </c>
      <c r="U1491" s="160">
        <v>0</v>
      </c>
      <c r="V1491" s="160">
        <f t="shared" si="62"/>
        <v>0</v>
      </c>
      <c r="W1491" s="160"/>
      <c r="X1491" s="150"/>
      <c r="Y1491" s="150"/>
      <c r="Z1491" s="150"/>
      <c r="AA1491" s="150"/>
      <c r="AB1491" s="150"/>
      <c r="AC1491" s="150"/>
      <c r="AD1491" s="150"/>
      <c r="AE1491" s="150"/>
      <c r="AF1491" s="150"/>
      <c r="AG1491" s="150" t="s">
        <v>279</v>
      </c>
      <c r="AH1491" s="150"/>
      <c r="AI1491" s="150"/>
      <c r="AJ1491" s="150"/>
      <c r="AK1491" s="150"/>
      <c r="AL1491" s="150"/>
      <c r="AM1491" s="150"/>
      <c r="AN1491" s="150"/>
      <c r="AO1491" s="150"/>
      <c r="AP1491" s="150"/>
      <c r="AQ1491" s="150"/>
      <c r="AR1491" s="150"/>
      <c r="AS1491" s="150"/>
      <c r="AT1491" s="150"/>
      <c r="AU1491" s="150"/>
      <c r="AV1491" s="150"/>
      <c r="AW1491" s="150"/>
      <c r="AX1491" s="150"/>
      <c r="AY1491" s="150"/>
      <c r="AZ1491" s="150"/>
      <c r="BA1491" s="150"/>
      <c r="BB1491" s="150"/>
      <c r="BC1491" s="150"/>
      <c r="BD1491" s="150"/>
      <c r="BE1491" s="150"/>
      <c r="BF1491" s="150"/>
      <c r="BG1491" s="150"/>
      <c r="BH1491" s="150"/>
    </row>
    <row r="1492" spans="1:60" ht="22.5" outlineLevel="1" x14ac:dyDescent="0.2">
      <c r="A1492" s="176">
        <v>487</v>
      </c>
      <c r="B1492" s="177" t="s">
        <v>1998</v>
      </c>
      <c r="C1492" s="185" t="s">
        <v>1999</v>
      </c>
      <c r="D1492" s="178" t="s">
        <v>298</v>
      </c>
      <c r="E1492" s="179">
        <v>84</v>
      </c>
      <c r="F1492" s="180"/>
      <c r="G1492" s="181">
        <f t="shared" si="56"/>
        <v>0</v>
      </c>
      <c r="H1492" s="180"/>
      <c r="I1492" s="181">
        <f t="shared" si="57"/>
        <v>0</v>
      </c>
      <c r="J1492" s="180"/>
      <c r="K1492" s="181">
        <f t="shared" si="58"/>
        <v>0</v>
      </c>
      <c r="L1492" s="181">
        <v>21</v>
      </c>
      <c r="M1492" s="181">
        <f t="shared" si="59"/>
        <v>0</v>
      </c>
      <c r="N1492" s="181">
        <v>0</v>
      </c>
      <c r="O1492" s="181">
        <f t="shared" si="60"/>
        <v>0</v>
      </c>
      <c r="P1492" s="181">
        <v>0</v>
      </c>
      <c r="Q1492" s="181">
        <f t="shared" si="61"/>
        <v>0</v>
      </c>
      <c r="R1492" s="181"/>
      <c r="S1492" s="181" t="s">
        <v>240</v>
      </c>
      <c r="T1492" s="182" t="s">
        <v>218</v>
      </c>
      <c r="U1492" s="160">
        <v>0</v>
      </c>
      <c r="V1492" s="160">
        <f t="shared" si="62"/>
        <v>0</v>
      </c>
      <c r="W1492" s="160"/>
      <c r="X1492" s="150"/>
      <c r="Y1492" s="150"/>
      <c r="Z1492" s="150"/>
      <c r="AA1492" s="150"/>
      <c r="AB1492" s="150"/>
      <c r="AC1492" s="150"/>
      <c r="AD1492" s="150"/>
      <c r="AE1492" s="150"/>
      <c r="AF1492" s="150"/>
      <c r="AG1492" s="150" t="s">
        <v>279</v>
      </c>
      <c r="AH1492" s="150"/>
      <c r="AI1492" s="150"/>
      <c r="AJ1492" s="150"/>
      <c r="AK1492" s="150"/>
      <c r="AL1492" s="150"/>
      <c r="AM1492" s="150"/>
      <c r="AN1492" s="150"/>
      <c r="AO1492" s="150"/>
      <c r="AP1492" s="150"/>
      <c r="AQ1492" s="150"/>
      <c r="AR1492" s="150"/>
      <c r="AS1492" s="150"/>
      <c r="AT1492" s="150"/>
      <c r="AU1492" s="150"/>
      <c r="AV1492" s="150"/>
      <c r="AW1492" s="150"/>
      <c r="AX1492" s="150"/>
      <c r="AY1492" s="150"/>
      <c r="AZ1492" s="150"/>
      <c r="BA1492" s="150"/>
      <c r="BB1492" s="150"/>
      <c r="BC1492" s="150"/>
      <c r="BD1492" s="150"/>
      <c r="BE1492" s="150"/>
      <c r="BF1492" s="150"/>
      <c r="BG1492" s="150"/>
      <c r="BH1492" s="150"/>
    </row>
    <row r="1493" spans="1:60" outlineLevel="1" x14ac:dyDescent="0.2">
      <c r="A1493" s="176">
        <v>488</v>
      </c>
      <c r="B1493" s="177" t="s">
        <v>2000</v>
      </c>
      <c r="C1493" s="185" t="s">
        <v>2001</v>
      </c>
      <c r="D1493" s="178" t="s">
        <v>291</v>
      </c>
      <c r="E1493" s="179">
        <v>95</v>
      </c>
      <c r="F1493" s="180"/>
      <c r="G1493" s="181">
        <f t="shared" si="56"/>
        <v>0</v>
      </c>
      <c r="H1493" s="180"/>
      <c r="I1493" s="181">
        <f t="shared" si="57"/>
        <v>0</v>
      </c>
      <c r="J1493" s="180"/>
      <c r="K1493" s="181">
        <f t="shared" si="58"/>
        <v>0</v>
      </c>
      <c r="L1493" s="181">
        <v>21</v>
      </c>
      <c r="M1493" s="181">
        <f t="shared" si="59"/>
        <v>0</v>
      </c>
      <c r="N1493" s="181">
        <v>0</v>
      </c>
      <c r="O1493" s="181">
        <f t="shared" si="60"/>
        <v>0</v>
      </c>
      <c r="P1493" s="181">
        <v>0</v>
      </c>
      <c r="Q1493" s="181">
        <f t="shared" si="61"/>
        <v>0</v>
      </c>
      <c r="R1493" s="181"/>
      <c r="S1493" s="181" t="s">
        <v>240</v>
      </c>
      <c r="T1493" s="182" t="s">
        <v>218</v>
      </c>
      <c r="U1493" s="160">
        <v>0</v>
      </c>
      <c r="V1493" s="160">
        <f t="shared" si="62"/>
        <v>0</v>
      </c>
      <c r="W1493" s="160"/>
      <c r="X1493" s="150"/>
      <c r="Y1493" s="150"/>
      <c r="Z1493" s="150"/>
      <c r="AA1493" s="150"/>
      <c r="AB1493" s="150"/>
      <c r="AC1493" s="150"/>
      <c r="AD1493" s="150"/>
      <c r="AE1493" s="150"/>
      <c r="AF1493" s="150"/>
      <c r="AG1493" s="150" t="s">
        <v>279</v>
      </c>
      <c r="AH1493" s="150"/>
      <c r="AI1493" s="150"/>
      <c r="AJ1493" s="150"/>
      <c r="AK1493" s="150"/>
      <c r="AL1493" s="150"/>
      <c r="AM1493" s="150"/>
      <c r="AN1493" s="150"/>
      <c r="AO1493" s="150"/>
      <c r="AP1493" s="150"/>
      <c r="AQ1493" s="150"/>
      <c r="AR1493" s="150"/>
      <c r="AS1493" s="150"/>
      <c r="AT1493" s="150"/>
      <c r="AU1493" s="150"/>
      <c r="AV1493" s="150"/>
      <c r="AW1493" s="150"/>
      <c r="AX1493" s="150"/>
      <c r="AY1493" s="150"/>
      <c r="AZ1493" s="150"/>
      <c r="BA1493" s="150"/>
      <c r="BB1493" s="150"/>
      <c r="BC1493" s="150"/>
      <c r="BD1493" s="150"/>
      <c r="BE1493" s="150"/>
      <c r="BF1493" s="150"/>
      <c r="BG1493" s="150"/>
      <c r="BH1493" s="150"/>
    </row>
    <row r="1494" spans="1:60" outlineLevel="1" x14ac:dyDescent="0.2">
      <c r="A1494" s="176">
        <v>489</v>
      </c>
      <c r="B1494" s="177" t="s">
        <v>2002</v>
      </c>
      <c r="C1494" s="185" t="s">
        <v>2003</v>
      </c>
      <c r="D1494" s="178" t="s">
        <v>291</v>
      </c>
      <c r="E1494" s="179">
        <v>94</v>
      </c>
      <c r="F1494" s="180"/>
      <c r="G1494" s="181">
        <f t="shared" si="56"/>
        <v>0</v>
      </c>
      <c r="H1494" s="180"/>
      <c r="I1494" s="181">
        <f t="shared" si="57"/>
        <v>0</v>
      </c>
      <c r="J1494" s="180"/>
      <c r="K1494" s="181">
        <f t="shared" si="58"/>
        <v>0</v>
      </c>
      <c r="L1494" s="181">
        <v>21</v>
      </c>
      <c r="M1494" s="181">
        <f t="shared" si="59"/>
        <v>0</v>
      </c>
      <c r="N1494" s="181">
        <v>0</v>
      </c>
      <c r="O1494" s="181">
        <f t="shared" si="60"/>
        <v>0</v>
      </c>
      <c r="P1494" s="181">
        <v>0</v>
      </c>
      <c r="Q1494" s="181">
        <f t="shared" si="61"/>
        <v>0</v>
      </c>
      <c r="R1494" s="181"/>
      <c r="S1494" s="181" t="s">
        <v>240</v>
      </c>
      <c r="T1494" s="182" t="s">
        <v>218</v>
      </c>
      <c r="U1494" s="160">
        <v>0</v>
      </c>
      <c r="V1494" s="160">
        <f t="shared" si="62"/>
        <v>0</v>
      </c>
      <c r="W1494" s="160"/>
      <c r="X1494" s="150"/>
      <c r="Y1494" s="150"/>
      <c r="Z1494" s="150"/>
      <c r="AA1494" s="150"/>
      <c r="AB1494" s="150"/>
      <c r="AC1494" s="150"/>
      <c r="AD1494" s="150"/>
      <c r="AE1494" s="150"/>
      <c r="AF1494" s="150"/>
      <c r="AG1494" s="150" t="s">
        <v>279</v>
      </c>
      <c r="AH1494" s="150"/>
      <c r="AI1494" s="150"/>
      <c r="AJ1494" s="150"/>
      <c r="AK1494" s="150"/>
      <c r="AL1494" s="150"/>
      <c r="AM1494" s="150"/>
      <c r="AN1494" s="150"/>
      <c r="AO1494" s="150"/>
      <c r="AP1494" s="150"/>
      <c r="AQ1494" s="150"/>
      <c r="AR1494" s="150"/>
      <c r="AS1494" s="150"/>
      <c r="AT1494" s="150"/>
      <c r="AU1494" s="150"/>
      <c r="AV1494" s="150"/>
      <c r="AW1494" s="150"/>
      <c r="AX1494" s="150"/>
      <c r="AY1494" s="150"/>
      <c r="AZ1494" s="150"/>
      <c r="BA1494" s="150"/>
      <c r="BB1494" s="150"/>
      <c r="BC1494" s="150"/>
      <c r="BD1494" s="150"/>
      <c r="BE1494" s="150"/>
      <c r="BF1494" s="150"/>
      <c r="BG1494" s="150"/>
      <c r="BH1494" s="150"/>
    </row>
    <row r="1495" spans="1:60" ht="22.5" outlineLevel="1" x14ac:dyDescent="0.2">
      <c r="A1495" s="176">
        <v>490</v>
      </c>
      <c r="B1495" s="177" t="s">
        <v>2004</v>
      </c>
      <c r="C1495" s="185" t="s">
        <v>2005</v>
      </c>
      <c r="D1495" s="178" t="s">
        <v>298</v>
      </c>
      <c r="E1495" s="179">
        <v>324</v>
      </c>
      <c r="F1495" s="180"/>
      <c r="G1495" s="181">
        <f t="shared" si="56"/>
        <v>0</v>
      </c>
      <c r="H1495" s="180"/>
      <c r="I1495" s="181">
        <f t="shared" si="57"/>
        <v>0</v>
      </c>
      <c r="J1495" s="180"/>
      <c r="K1495" s="181">
        <f t="shared" si="58"/>
        <v>0</v>
      </c>
      <c r="L1495" s="181">
        <v>21</v>
      </c>
      <c r="M1495" s="181">
        <f t="shared" si="59"/>
        <v>0</v>
      </c>
      <c r="N1495" s="181">
        <v>0</v>
      </c>
      <c r="O1495" s="181">
        <f t="shared" si="60"/>
        <v>0</v>
      </c>
      <c r="P1495" s="181">
        <v>0</v>
      </c>
      <c r="Q1495" s="181">
        <f t="shared" si="61"/>
        <v>0</v>
      </c>
      <c r="R1495" s="181"/>
      <c r="S1495" s="181" t="s">
        <v>240</v>
      </c>
      <c r="T1495" s="182" t="s">
        <v>218</v>
      </c>
      <c r="U1495" s="160">
        <v>0</v>
      </c>
      <c r="V1495" s="160">
        <f t="shared" si="62"/>
        <v>0</v>
      </c>
      <c r="W1495" s="160"/>
      <c r="X1495" s="150"/>
      <c r="Y1495" s="150"/>
      <c r="Z1495" s="150"/>
      <c r="AA1495" s="150"/>
      <c r="AB1495" s="150"/>
      <c r="AC1495" s="150"/>
      <c r="AD1495" s="150"/>
      <c r="AE1495" s="150"/>
      <c r="AF1495" s="150"/>
      <c r="AG1495" s="150" t="s">
        <v>279</v>
      </c>
      <c r="AH1495" s="150"/>
      <c r="AI1495" s="150"/>
      <c r="AJ1495" s="150"/>
      <c r="AK1495" s="150"/>
      <c r="AL1495" s="150"/>
      <c r="AM1495" s="150"/>
      <c r="AN1495" s="150"/>
      <c r="AO1495" s="150"/>
      <c r="AP1495" s="150"/>
      <c r="AQ1495" s="150"/>
      <c r="AR1495" s="150"/>
      <c r="AS1495" s="150"/>
      <c r="AT1495" s="150"/>
      <c r="AU1495" s="150"/>
      <c r="AV1495" s="150"/>
      <c r="AW1495" s="150"/>
      <c r="AX1495" s="150"/>
      <c r="AY1495" s="150"/>
      <c r="AZ1495" s="150"/>
      <c r="BA1495" s="150"/>
      <c r="BB1495" s="150"/>
      <c r="BC1495" s="150"/>
      <c r="BD1495" s="150"/>
      <c r="BE1495" s="150"/>
      <c r="BF1495" s="150"/>
      <c r="BG1495" s="150"/>
      <c r="BH1495" s="150"/>
    </row>
    <row r="1496" spans="1:60" ht="22.5" outlineLevel="1" x14ac:dyDescent="0.2">
      <c r="A1496" s="176">
        <v>491</v>
      </c>
      <c r="B1496" s="177" t="s">
        <v>2006</v>
      </c>
      <c r="C1496" s="185" t="s">
        <v>2007</v>
      </c>
      <c r="D1496" s="178" t="s">
        <v>298</v>
      </c>
      <c r="E1496" s="179">
        <v>185</v>
      </c>
      <c r="F1496" s="180"/>
      <c r="G1496" s="181">
        <f t="shared" si="56"/>
        <v>0</v>
      </c>
      <c r="H1496" s="180"/>
      <c r="I1496" s="181">
        <f t="shared" si="57"/>
        <v>0</v>
      </c>
      <c r="J1496" s="180"/>
      <c r="K1496" s="181">
        <f t="shared" si="58"/>
        <v>0</v>
      </c>
      <c r="L1496" s="181">
        <v>21</v>
      </c>
      <c r="M1496" s="181">
        <f t="shared" si="59"/>
        <v>0</v>
      </c>
      <c r="N1496" s="181">
        <v>0</v>
      </c>
      <c r="O1496" s="181">
        <f t="shared" si="60"/>
        <v>0</v>
      </c>
      <c r="P1496" s="181">
        <v>0</v>
      </c>
      <c r="Q1496" s="181">
        <f t="shared" si="61"/>
        <v>0</v>
      </c>
      <c r="R1496" s="181"/>
      <c r="S1496" s="181" t="s">
        <v>240</v>
      </c>
      <c r="T1496" s="182" t="s">
        <v>218</v>
      </c>
      <c r="U1496" s="160">
        <v>0</v>
      </c>
      <c r="V1496" s="160">
        <f t="shared" si="62"/>
        <v>0</v>
      </c>
      <c r="W1496" s="160"/>
      <c r="X1496" s="150"/>
      <c r="Y1496" s="150"/>
      <c r="Z1496" s="150"/>
      <c r="AA1496" s="150"/>
      <c r="AB1496" s="150"/>
      <c r="AC1496" s="150"/>
      <c r="AD1496" s="150"/>
      <c r="AE1496" s="150"/>
      <c r="AF1496" s="150"/>
      <c r="AG1496" s="150" t="s">
        <v>279</v>
      </c>
      <c r="AH1496" s="150"/>
      <c r="AI1496" s="150"/>
      <c r="AJ1496" s="150"/>
      <c r="AK1496" s="150"/>
      <c r="AL1496" s="150"/>
      <c r="AM1496" s="150"/>
      <c r="AN1496" s="150"/>
      <c r="AO1496" s="150"/>
      <c r="AP1496" s="150"/>
      <c r="AQ1496" s="150"/>
      <c r="AR1496" s="150"/>
      <c r="AS1496" s="150"/>
      <c r="AT1496" s="150"/>
      <c r="AU1496" s="150"/>
      <c r="AV1496" s="150"/>
      <c r="AW1496" s="150"/>
      <c r="AX1496" s="150"/>
      <c r="AY1496" s="150"/>
      <c r="AZ1496" s="150"/>
      <c r="BA1496" s="150"/>
      <c r="BB1496" s="150"/>
      <c r="BC1496" s="150"/>
      <c r="BD1496" s="150"/>
      <c r="BE1496" s="150"/>
      <c r="BF1496" s="150"/>
      <c r="BG1496" s="150"/>
      <c r="BH1496" s="150"/>
    </row>
    <row r="1497" spans="1:60" ht="22.5" outlineLevel="1" x14ac:dyDescent="0.2">
      <c r="A1497" s="176">
        <v>492</v>
      </c>
      <c r="B1497" s="177" t="s">
        <v>2008</v>
      </c>
      <c r="C1497" s="185" t="s">
        <v>2009</v>
      </c>
      <c r="D1497" s="178" t="s">
        <v>298</v>
      </c>
      <c r="E1497" s="179">
        <v>173</v>
      </c>
      <c r="F1497" s="180"/>
      <c r="G1497" s="181">
        <f t="shared" si="56"/>
        <v>0</v>
      </c>
      <c r="H1497" s="180"/>
      <c r="I1497" s="181">
        <f t="shared" si="57"/>
        <v>0</v>
      </c>
      <c r="J1497" s="180"/>
      <c r="K1497" s="181">
        <f t="shared" si="58"/>
        <v>0</v>
      </c>
      <c r="L1497" s="181">
        <v>21</v>
      </c>
      <c r="M1497" s="181">
        <f t="shared" si="59"/>
        <v>0</v>
      </c>
      <c r="N1497" s="181">
        <v>0</v>
      </c>
      <c r="O1497" s="181">
        <f t="shared" si="60"/>
        <v>0</v>
      </c>
      <c r="P1497" s="181">
        <v>0</v>
      </c>
      <c r="Q1497" s="181">
        <f t="shared" si="61"/>
        <v>0</v>
      </c>
      <c r="R1497" s="181"/>
      <c r="S1497" s="181" t="s">
        <v>240</v>
      </c>
      <c r="T1497" s="182" t="s">
        <v>218</v>
      </c>
      <c r="U1497" s="160">
        <v>0</v>
      </c>
      <c r="V1497" s="160">
        <f t="shared" si="62"/>
        <v>0</v>
      </c>
      <c r="W1497" s="160"/>
      <c r="X1497" s="150"/>
      <c r="Y1497" s="150"/>
      <c r="Z1497" s="150"/>
      <c r="AA1497" s="150"/>
      <c r="AB1497" s="150"/>
      <c r="AC1497" s="150"/>
      <c r="AD1497" s="150"/>
      <c r="AE1497" s="150"/>
      <c r="AF1497" s="150"/>
      <c r="AG1497" s="150" t="s">
        <v>279</v>
      </c>
      <c r="AH1497" s="150"/>
      <c r="AI1497" s="150"/>
      <c r="AJ1497" s="150"/>
      <c r="AK1497" s="150"/>
      <c r="AL1497" s="150"/>
      <c r="AM1497" s="150"/>
      <c r="AN1497" s="150"/>
      <c r="AO1497" s="150"/>
      <c r="AP1497" s="150"/>
      <c r="AQ1497" s="150"/>
      <c r="AR1497" s="150"/>
      <c r="AS1497" s="150"/>
      <c r="AT1497" s="150"/>
      <c r="AU1497" s="150"/>
      <c r="AV1497" s="150"/>
      <c r="AW1497" s="150"/>
      <c r="AX1497" s="150"/>
      <c r="AY1497" s="150"/>
      <c r="AZ1497" s="150"/>
      <c r="BA1497" s="150"/>
      <c r="BB1497" s="150"/>
      <c r="BC1497" s="150"/>
      <c r="BD1497" s="150"/>
      <c r="BE1497" s="150"/>
      <c r="BF1497" s="150"/>
      <c r="BG1497" s="150"/>
      <c r="BH1497" s="150"/>
    </row>
    <row r="1498" spans="1:60" ht="22.5" outlineLevel="1" x14ac:dyDescent="0.2">
      <c r="A1498" s="176">
        <v>493</v>
      </c>
      <c r="B1498" s="177" t="s">
        <v>2010</v>
      </c>
      <c r="C1498" s="185" t="s">
        <v>2011</v>
      </c>
      <c r="D1498" s="178" t="s">
        <v>298</v>
      </c>
      <c r="E1498" s="179">
        <v>8</v>
      </c>
      <c r="F1498" s="180"/>
      <c r="G1498" s="181">
        <f t="shared" si="56"/>
        <v>0</v>
      </c>
      <c r="H1498" s="180"/>
      <c r="I1498" s="181">
        <f t="shared" si="57"/>
        <v>0</v>
      </c>
      <c r="J1498" s="180"/>
      <c r="K1498" s="181">
        <f t="shared" si="58"/>
        <v>0</v>
      </c>
      <c r="L1498" s="181">
        <v>21</v>
      </c>
      <c r="M1498" s="181">
        <f t="shared" si="59"/>
        <v>0</v>
      </c>
      <c r="N1498" s="181">
        <v>0</v>
      </c>
      <c r="O1498" s="181">
        <f t="shared" si="60"/>
        <v>0</v>
      </c>
      <c r="P1498" s="181">
        <v>0</v>
      </c>
      <c r="Q1498" s="181">
        <f t="shared" si="61"/>
        <v>0</v>
      </c>
      <c r="R1498" s="181"/>
      <c r="S1498" s="181" t="s">
        <v>240</v>
      </c>
      <c r="T1498" s="182" t="s">
        <v>218</v>
      </c>
      <c r="U1498" s="160">
        <v>0</v>
      </c>
      <c r="V1498" s="160">
        <f t="shared" si="62"/>
        <v>0</v>
      </c>
      <c r="W1498" s="160"/>
      <c r="X1498" s="150"/>
      <c r="Y1498" s="150"/>
      <c r="Z1498" s="150"/>
      <c r="AA1498" s="150"/>
      <c r="AB1498" s="150"/>
      <c r="AC1498" s="150"/>
      <c r="AD1498" s="150"/>
      <c r="AE1498" s="150"/>
      <c r="AF1498" s="150"/>
      <c r="AG1498" s="150" t="s">
        <v>279</v>
      </c>
      <c r="AH1498" s="150"/>
      <c r="AI1498" s="150"/>
      <c r="AJ1498" s="150"/>
      <c r="AK1498" s="150"/>
      <c r="AL1498" s="150"/>
      <c r="AM1498" s="150"/>
      <c r="AN1498" s="150"/>
      <c r="AO1498" s="150"/>
      <c r="AP1498" s="150"/>
      <c r="AQ1498" s="150"/>
      <c r="AR1498" s="150"/>
      <c r="AS1498" s="150"/>
      <c r="AT1498" s="150"/>
      <c r="AU1498" s="150"/>
      <c r="AV1498" s="150"/>
      <c r="AW1498" s="150"/>
      <c r="AX1498" s="150"/>
      <c r="AY1498" s="150"/>
      <c r="AZ1498" s="150"/>
      <c r="BA1498" s="150"/>
      <c r="BB1498" s="150"/>
      <c r="BC1498" s="150"/>
      <c r="BD1498" s="150"/>
      <c r="BE1498" s="150"/>
      <c r="BF1498" s="150"/>
      <c r="BG1498" s="150"/>
      <c r="BH1498" s="150"/>
    </row>
    <row r="1499" spans="1:60" ht="22.5" outlineLevel="1" x14ac:dyDescent="0.2">
      <c r="A1499" s="176">
        <v>494</v>
      </c>
      <c r="B1499" s="177" t="s">
        <v>2012</v>
      </c>
      <c r="C1499" s="185" t="s">
        <v>2013</v>
      </c>
      <c r="D1499" s="178" t="s">
        <v>298</v>
      </c>
      <c r="E1499" s="179">
        <v>51</v>
      </c>
      <c r="F1499" s="180"/>
      <c r="G1499" s="181">
        <f t="shared" si="56"/>
        <v>0</v>
      </c>
      <c r="H1499" s="180"/>
      <c r="I1499" s="181">
        <f t="shared" si="57"/>
        <v>0</v>
      </c>
      <c r="J1499" s="180"/>
      <c r="K1499" s="181">
        <f t="shared" si="58"/>
        <v>0</v>
      </c>
      <c r="L1499" s="181">
        <v>21</v>
      </c>
      <c r="M1499" s="181">
        <f t="shared" si="59"/>
        <v>0</v>
      </c>
      <c r="N1499" s="181">
        <v>0</v>
      </c>
      <c r="O1499" s="181">
        <f t="shared" si="60"/>
        <v>0</v>
      </c>
      <c r="P1499" s="181">
        <v>0</v>
      </c>
      <c r="Q1499" s="181">
        <f t="shared" si="61"/>
        <v>0</v>
      </c>
      <c r="R1499" s="181"/>
      <c r="S1499" s="181" t="s">
        <v>240</v>
      </c>
      <c r="T1499" s="182" t="s">
        <v>218</v>
      </c>
      <c r="U1499" s="160">
        <v>0</v>
      </c>
      <c r="V1499" s="160">
        <f t="shared" si="62"/>
        <v>0</v>
      </c>
      <c r="W1499" s="160"/>
      <c r="X1499" s="150"/>
      <c r="Y1499" s="150"/>
      <c r="Z1499" s="150"/>
      <c r="AA1499" s="150"/>
      <c r="AB1499" s="150"/>
      <c r="AC1499" s="150"/>
      <c r="AD1499" s="150"/>
      <c r="AE1499" s="150"/>
      <c r="AF1499" s="150"/>
      <c r="AG1499" s="150" t="s">
        <v>279</v>
      </c>
      <c r="AH1499" s="150"/>
      <c r="AI1499" s="150"/>
      <c r="AJ1499" s="150"/>
      <c r="AK1499" s="150"/>
      <c r="AL1499" s="150"/>
      <c r="AM1499" s="150"/>
      <c r="AN1499" s="150"/>
      <c r="AO1499" s="150"/>
      <c r="AP1499" s="150"/>
      <c r="AQ1499" s="150"/>
      <c r="AR1499" s="150"/>
      <c r="AS1499" s="150"/>
      <c r="AT1499" s="150"/>
      <c r="AU1499" s="150"/>
      <c r="AV1499" s="150"/>
      <c r="AW1499" s="150"/>
      <c r="AX1499" s="150"/>
      <c r="AY1499" s="150"/>
      <c r="AZ1499" s="150"/>
      <c r="BA1499" s="150"/>
      <c r="BB1499" s="150"/>
      <c r="BC1499" s="150"/>
      <c r="BD1499" s="150"/>
      <c r="BE1499" s="150"/>
      <c r="BF1499" s="150"/>
      <c r="BG1499" s="150"/>
      <c r="BH1499" s="150"/>
    </row>
    <row r="1500" spans="1:60" ht="22.5" outlineLevel="1" x14ac:dyDescent="0.2">
      <c r="A1500" s="176">
        <v>495</v>
      </c>
      <c r="B1500" s="177" t="s">
        <v>2014</v>
      </c>
      <c r="C1500" s="185" t="s">
        <v>2015</v>
      </c>
      <c r="D1500" s="178" t="s">
        <v>298</v>
      </c>
      <c r="E1500" s="179">
        <v>4</v>
      </c>
      <c r="F1500" s="180"/>
      <c r="G1500" s="181">
        <f t="shared" si="56"/>
        <v>0</v>
      </c>
      <c r="H1500" s="180"/>
      <c r="I1500" s="181">
        <f t="shared" si="57"/>
        <v>0</v>
      </c>
      <c r="J1500" s="180"/>
      <c r="K1500" s="181">
        <f t="shared" si="58"/>
        <v>0</v>
      </c>
      <c r="L1500" s="181">
        <v>21</v>
      </c>
      <c r="M1500" s="181">
        <f t="shared" si="59"/>
        <v>0</v>
      </c>
      <c r="N1500" s="181">
        <v>0</v>
      </c>
      <c r="O1500" s="181">
        <f t="shared" si="60"/>
        <v>0</v>
      </c>
      <c r="P1500" s="181">
        <v>0</v>
      </c>
      <c r="Q1500" s="181">
        <f t="shared" si="61"/>
        <v>0</v>
      </c>
      <c r="R1500" s="181"/>
      <c r="S1500" s="181" t="s">
        <v>240</v>
      </c>
      <c r="T1500" s="182" t="s">
        <v>218</v>
      </c>
      <c r="U1500" s="160">
        <v>0</v>
      </c>
      <c r="V1500" s="160">
        <f t="shared" si="62"/>
        <v>0</v>
      </c>
      <c r="W1500" s="160"/>
      <c r="X1500" s="150"/>
      <c r="Y1500" s="150"/>
      <c r="Z1500" s="150"/>
      <c r="AA1500" s="150"/>
      <c r="AB1500" s="150"/>
      <c r="AC1500" s="150"/>
      <c r="AD1500" s="150"/>
      <c r="AE1500" s="150"/>
      <c r="AF1500" s="150"/>
      <c r="AG1500" s="150" t="s">
        <v>279</v>
      </c>
      <c r="AH1500" s="150"/>
      <c r="AI1500" s="150"/>
      <c r="AJ1500" s="150"/>
      <c r="AK1500" s="150"/>
      <c r="AL1500" s="150"/>
      <c r="AM1500" s="150"/>
      <c r="AN1500" s="150"/>
      <c r="AO1500" s="150"/>
      <c r="AP1500" s="150"/>
      <c r="AQ1500" s="150"/>
      <c r="AR1500" s="150"/>
      <c r="AS1500" s="150"/>
      <c r="AT1500" s="150"/>
      <c r="AU1500" s="150"/>
      <c r="AV1500" s="150"/>
      <c r="AW1500" s="150"/>
      <c r="AX1500" s="150"/>
      <c r="AY1500" s="150"/>
      <c r="AZ1500" s="150"/>
      <c r="BA1500" s="150"/>
      <c r="BB1500" s="150"/>
      <c r="BC1500" s="150"/>
      <c r="BD1500" s="150"/>
      <c r="BE1500" s="150"/>
      <c r="BF1500" s="150"/>
      <c r="BG1500" s="150"/>
      <c r="BH1500" s="150"/>
    </row>
    <row r="1501" spans="1:60" ht="22.5" outlineLevel="1" x14ac:dyDescent="0.2">
      <c r="A1501" s="176">
        <v>496</v>
      </c>
      <c r="B1501" s="177" t="s">
        <v>2016</v>
      </c>
      <c r="C1501" s="185" t="s">
        <v>2017</v>
      </c>
      <c r="D1501" s="178" t="s">
        <v>298</v>
      </c>
      <c r="E1501" s="179">
        <v>2</v>
      </c>
      <c r="F1501" s="180"/>
      <c r="G1501" s="181">
        <f t="shared" si="56"/>
        <v>0</v>
      </c>
      <c r="H1501" s="180"/>
      <c r="I1501" s="181">
        <f t="shared" si="57"/>
        <v>0</v>
      </c>
      <c r="J1501" s="180"/>
      <c r="K1501" s="181">
        <f t="shared" si="58"/>
        <v>0</v>
      </c>
      <c r="L1501" s="181">
        <v>21</v>
      </c>
      <c r="M1501" s="181">
        <f t="shared" si="59"/>
        <v>0</v>
      </c>
      <c r="N1501" s="181">
        <v>0</v>
      </c>
      <c r="O1501" s="181">
        <f t="shared" si="60"/>
        <v>0</v>
      </c>
      <c r="P1501" s="181">
        <v>0</v>
      </c>
      <c r="Q1501" s="181">
        <f t="shared" si="61"/>
        <v>0</v>
      </c>
      <c r="R1501" s="181"/>
      <c r="S1501" s="181" t="s">
        <v>240</v>
      </c>
      <c r="T1501" s="182" t="s">
        <v>218</v>
      </c>
      <c r="U1501" s="160">
        <v>0</v>
      </c>
      <c r="V1501" s="160">
        <f t="shared" si="62"/>
        <v>0</v>
      </c>
      <c r="W1501" s="160"/>
      <c r="X1501" s="150"/>
      <c r="Y1501" s="150"/>
      <c r="Z1501" s="150"/>
      <c r="AA1501" s="150"/>
      <c r="AB1501" s="150"/>
      <c r="AC1501" s="150"/>
      <c r="AD1501" s="150"/>
      <c r="AE1501" s="150"/>
      <c r="AF1501" s="150"/>
      <c r="AG1501" s="150" t="s">
        <v>224</v>
      </c>
      <c r="AH1501" s="150"/>
      <c r="AI1501" s="150"/>
      <c r="AJ1501" s="150"/>
      <c r="AK1501" s="150"/>
      <c r="AL1501" s="150"/>
      <c r="AM1501" s="150"/>
      <c r="AN1501" s="150"/>
      <c r="AO1501" s="150"/>
      <c r="AP1501" s="150"/>
      <c r="AQ1501" s="150"/>
      <c r="AR1501" s="150"/>
      <c r="AS1501" s="150"/>
      <c r="AT1501" s="150"/>
      <c r="AU1501" s="150"/>
      <c r="AV1501" s="150"/>
      <c r="AW1501" s="150"/>
      <c r="AX1501" s="150"/>
      <c r="AY1501" s="150"/>
      <c r="AZ1501" s="150"/>
      <c r="BA1501" s="150"/>
      <c r="BB1501" s="150"/>
      <c r="BC1501" s="150"/>
      <c r="BD1501" s="150"/>
      <c r="BE1501" s="150"/>
      <c r="BF1501" s="150"/>
      <c r="BG1501" s="150"/>
      <c r="BH1501" s="150"/>
    </row>
    <row r="1502" spans="1:60" ht="22.5" outlineLevel="1" x14ac:dyDescent="0.2">
      <c r="A1502" s="176">
        <v>497</v>
      </c>
      <c r="B1502" s="177" t="s">
        <v>2018</v>
      </c>
      <c r="C1502" s="185" t="s">
        <v>2019</v>
      </c>
      <c r="D1502" s="178" t="s">
        <v>298</v>
      </c>
      <c r="E1502" s="179">
        <v>11</v>
      </c>
      <c r="F1502" s="180"/>
      <c r="G1502" s="181">
        <f t="shared" si="56"/>
        <v>0</v>
      </c>
      <c r="H1502" s="180"/>
      <c r="I1502" s="181">
        <f t="shared" si="57"/>
        <v>0</v>
      </c>
      <c r="J1502" s="180"/>
      <c r="K1502" s="181">
        <f t="shared" si="58"/>
        <v>0</v>
      </c>
      <c r="L1502" s="181">
        <v>21</v>
      </c>
      <c r="M1502" s="181">
        <f t="shared" si="59"/>
        <v>0</v>
      </c>
      <c r="N1502" s="181">
        <v>0</v>
      </c>
      <c r="O1502" s="181">
        <f t="shared" si="60"/>
        <v>0</v>
      </c>
      <c r="P1502" s="181">
        <v>0</v>
      </c>
      <c r="Q1502" s="181">
        <f t="shared" si="61"/>
        <v>0</v>
      </c>
      <c r="R1502" s="181"/>
      <c r="S1502" s="181" t="s">
        <v>240</v>
      </c>
      <c r="T1502" s="182" t="s">
        <v>218</v>
      </c>
      <c r="U1502" s="160">
        <v>0</v>
      </c>
      <c r="V1502" s="160">
        <f t="shared" si="62"/>
        <v>0</v>
      </c>
      <c r="W1502" s="160"/>
      <c r="X1502" s="150"/>
      <c r="Y1502" s="150"/>
      <c r="Z1502" s="150"/>
      <c r="AA1502" s="150"/>
      <c r="AB1502" s="150"/>
      <c r="AC1502" s="150"/>
      <c r="AD1502" s="150"/>
      <c r="AE1502" s="150"/>
      <c r="AF1502" s="150"/>
      <c r="AG1502" s="150" t="s">
        <v>279</v>
      </c>
      <c r="AH1502" s="150"/>
      <c r="AI1502" s="150"/>
      <c r="AJ1502" s="150"/>
      <c r="AK1502" s="150"/>
      <c r="AL1502" s="150"/>
      <c r="AM1502" s="150"/>
      <c r="AN1502" s="150"/>
      <c r="AO1502" s="150"/>
      <c r="AP1502" s="150"/>
      <c r="AQ1502" s="150"/>
      <c r="AR1502" s="150"/>
      <c r="AS1502" s="150"/>
      <c r="AT1502" s="150"/>
      <c r="AU1502" s="150"/>
      <c r="AV1502" s="150"/>
      <c r="AW1502" s="150"/>
      <c r="AX1502" s="150"/>
      <c r="AY1502" s="150"/>
      <c r="AZ1502" s="150"/>
      <c r="BA1502" s="150"/>
      <c r="BB1502" s="150"/>
      <c r="BC1502" s="150"/>
      <c r="BD1502" s="150"/>
      <c r="BE1502" s="150"/>
      <c r="BF1502" s="150"/>
      <c r="BG1502" s="150"/>
      <c r="BH1502" s="150"/>
    </row>
    <row r="1503" spans="1:60" ht="22.5" outlineLevel="1" x14ac:dyDescent="0.2">
      <c r="A1503" s="176">
        <v>498</v>
      </c>
      <c r="B1503" s="177" t="s">
        <v>2020</v>
      </c>
      <c r="C1503" s="185" t="s">
        <v>2021</v>
      </c>
      <c r="D1503" s="178" t="s">
        <v>298</v>
      </c>
      <c r="E1503" s="179">
        <v>6</v>
      </c>
      <c r="F1503" s="180"/>
      <c r="G1503" s="181">
        <f t="shared" si="56"/>
        <v>0</v>
      </c>
      <c r="H1503" s="180"/>
      <c r="I1503" s="181">
        <f t="shared" si="57"/>
        <v>0</v>
      </c>
      <c r="J1503" s="180"/>
      <c r="K1503" s="181">
        <f t="shared" si="58"/>
        <v>0</v>
      </c>
      <c r="L1503" s="181">
        <v>21</v>
      </c>
      <c r="M1503" s="181">
        <f t="shared" si="59"/>
        <v>0</v>
      </c>
      <c r="N1503" s="181">
        <v>0</v>
      </c>
      <c r="O1503" s="181">
        <f t="shared" si="60"/>
        <v>0</v>
      </c>
      <c r="P1503" s="181">
        <v>0</v>
      </c>
      <c r="Q1503" s="181">
        <f t="shared" si="61"/>
        <v>0</v>
      </c>
      <c r="R1503" s="181"/>
      <c r="S1503" s="181" t="s">
        <v>240</v>
      </c>
      <c r="T1503" s="182" t="s">
        <v>218</v>
      </c>
      <c r="U1503" s="160">
        <v>0</v>
      </c>
      <c r="V1503" s="160">
        <f t="shared" si="62"/>
        <v>0</v>
      </c>
      <c r="W1503" s="160"/>
      <c r="X1503" s="150"/>
      <c r="Y1503" s="150"/>
      <c r="Z1503" s="150"/>
      <c r="AA1503" s="150"/>
      <c r="AB1503" s="150"/>
      <c r="AC1503" s="150"/>
      <c r="AD1503" s="150"/>
      <c r="AE1503" s="150"/>
      <c r="AF1503" s="150"/>
      <c r="AG1503" s="150" t="s">
        <v>279</v>
      </c>
      <c r="AH1503" s="150"/>
      <c r="AI1503" s="150"/>
      <c r="AJ1503" s="150"/>
      <c r="AK1503" s="150"/>
      <c r="AL1503" s="150"/>
      <c r="AM1503" s="150"/>
      <c r="AN1503" s="150"/>
      <c r="AO1503" s="150"/>
      <c r="AP1503" s="150"/>
      <c r="AQ1503" s="150"/>
      <c r="AR1503" s="150"/>
      <c r="AS1503" s="150"/>
      <c r="AT1503" s="150"/>
      <c r="AU1503" s="150"/>
      <c r="AV1503" s="150"/>
      <c r="AW1503" s="150"/>
      <c r="AX1503" s="150"/>
      <c r="AY1503" s="150"/>
      <c r="AZ1503" s="150"/>
      <c r="BA1503" s="150"/>
      <c r="BB1503" s="150"/>
      <c r="BC1503" s="150"/>
      <c r="BD1503" s="150"/>
      <c r="BE1503" s="150"/>
      <c r="BF1503" s="150"/>
      <c r="BG1503" s="150"/>
      <c r="BH1503" s="150"/>
    </row>
    <row r="1504" spans="1:60" ht="22.5" outlineLevel="1" x14ac:dyDescent="0.2">
      <c r="A1504" s="176">
        <v>499</v>
      </c>
      <c r="B1504" s="177" t="s">
        <v>2022</v>
      </c>
      <c r="C1504" s="185" t="s">
        <v>2023</v>
      </c>
      <c r="D1504" s="178" t="s">
        <v>298</v>
      </c>
      <c r="E1504" s="179">
        <v>22</v>
      </c>
      <c r="F1504" s="180"/>
      <c r="G1504" s="181">
        <f t="shared" si="56"/>
        <v>0</v>
      </c>
      <c r="H1504" s="180"/>
      <c r="I1504" s="181">
        <f t="shared" si="57"/>
        <v>0</v>
      </c>
      <c r="J1504" s="180"/>
      <c r="K1504" s="181">
        <f t="shared" si="58"/>
        <v>0</v>
      </c>
      <c r="L1504" s="181">
        <v>21</v>
      </c>
      <c r="M1504" s="181">
        <f t="shared" si="59"/>
        <v>0</v>
      </c>
      <c r="N1504" s="181">
        <v>0</v>
      </c>
      <c r="O1504" s="181">
        <f t="shared" si="60"/>
        <v>0</v>
      </c>
      <c r="P1504" s="181">
        <v>0</v>
      </c>
      <c r="Q1504" s="181">
        <f t="shared" si="61"/>
        <v>0</v>
      </c>
      <c r="R1504" s="181"/>
      <c r="S1504" s="181" t="s">
        <v>240</v>
      </c>
      <c r="T1504" s="182" t="s">
        <v>218</v>
      </c>
      <c r="U1504" s="160">
        <v>0</v>
      </c>
      <c r="V1504" s="160">
        <f t="shared" si="62"/>
        <v>0</v>
      </c>
      <c r="W1504" s="160"/>
      <c r="X1504" s="150"/>
      <c r="Y1504" s="150"/>
      <c r="Z1504" s="150"/>
      <c r="AA1504" s="150"/>
      <c r="AB1504" s="150"/>
      <c r="AC1504" s="150"/>
      <c r="AD1504" s="150"/>
      <c r="AE1504" s="150"/>
      <c r="AF1504" s="150"/>
      <c r="AG1504" s="150" t="s">
        <v>279</v>
      </c>
      <c r="AH1504" s="150"/>
      <c r="AI1504" s="150"/>
      <c r="AJ1504" s="150"/>
      <c r="AK1504" s="150"/>
      <c r="AL1504" s="150"/>
      <c r="AM1504" s="150"/>
      <c r="AN1504" s="150"/>
      <c r="AO1504" s="150"/>
      <c r="AP1504" s="150"/>
      <c r="AQ1504" s="150"/>
      <c r="AR1504" s="150"/>
      <c r="AS1504" s="150"/>
      <c r="AT1504" s="150"/>
      <c r="AU1504" s="150"/>
      <c r="AV1504" s="150"/>
      <c r="AW1504" s="150"/>
      <c r="AX1504" s="150"/>
      <c r="AY1504" s="150"/>
      <c r="AZ1504" s="150"/>
      <c r="BA1504" s="150"/>
      <c r="BB1504" s="150"/>
      <c r="BC1504" s="150"/>
      <c r="BD1504" s="150"/>
      <c r="BE1504" s="150"/>
      <c r="BF1504" s="150"/>
      <c r="BG1504" s="150"/>
      <c r="BH1504" s="150"/>
    </row>
    <row r="1505" spans="1:60" ht="22.5" outlineLevel="1" x14ac:dyDescent="0.2">
      <c r="A1505" s="176">
        <v>500</v>
      </c>
      <c r="B1505" s="177" t="s">
        <v>2024</v>
      </c>
      <c r="C1505" s="185" t="s">
        <v>2025</v>
      </c>
      <c r="D1505" s="178" t="s">
        <v>298</v>
      </c>
      <c r="E1505" s="179">
        <v>10</v>
      </c>
      <c r="F1505" s="180"/>
      <c r="G1505" s="181">
        <f t="shared" si="56"/>
        <v>0</v>
      </c>
      <c r="H1505" s="180"/>
      <c r="I1505" s="181">
        <f t="shared" si="57"/>
        <v>0</v>
      </c>
      <c r="J1505" s="180"/>
      <c r="K1505" s="181">
        <f t="shared" si="58"/>
        <v>0</v>
      </c>
      <c r="L1505" s="181">
        <v>21</v>
      </c>
      <c r="M1505" s="181">
        <f t="shared" si="59"/>
        <v>0</v>
      </c>
      <c r="N1505" s="181">
        <v>0</v>
      </c>
      <c r="O1505" s="181">
        <f t="shared" si="60"/>
        <v>0</v>
      </c>
      <c r="P1505" s="181">
        <v>0</v>
      </c>
      <c r="Q1505" s="181">
        <f t="shared" si="61"/>
        <v>0</v>
      </c>
      <c r="R1505" s="181"/>
      <c r="S1505" s="181" t="s">
        <v>240</v>
      </c>
      <c r="T1505" s="182" t="s">
        <v>218</v>
      </c>
      <c r="U1505" s="160">
        <v>0</v>
      </c>
      <c r="V1505" s="160">
        <f t="shared" si="62"/>
        <v>0</v>
      </c>
      <c r="W1505" s="160"/>
      <c r="X1505" s="150"/>
      <c r="Y1505" s="150"/>
      <c r="Z1505" s="150"/>
      <c r="AA1505" s="150"/>
      <c r="AB1505" s="150"/>
      <c r="AC1505" s="150"/>
      <c r="AD1505" s="150"/>
      <c r="AE1505" s="150"/>
      <c r="AF1505" s="150"/>
      <c r="AG1505" s="150" t="s">
        <v>279</v>
      </c>
      <c r="AH1505" s="150"/>
      <c r="AI1505" s="150"/>
      <c r="AJ1505" s="150"/>
      <c r="AK1505" s="150"/>
      <c r="AL1505" s="150"/>
      <c r="AM1505" s="150"/>
      <c r="AN1505" s="150"/>
      <c r="AO1505" s="150"/>
      <c r="AP1505" s="150"/>
      <c r="AQ1505" s="150"/>
      <c r="AR1505" s="150"/>
      <c r="AS1505" s="150"/>
      <c r="AT1505" s="150"/>
      <c r="AU1505" s="150"/>
      <c r="AV1505" s="150"/>
      <c r="AW1505" s="150"/>
      <c r="AX1505" s="150"/>
      <c r="AY1505" s="150"/>
      <c r="AZ1505" s="150"/>
      <c r="BA1505" s="150"/>
      <c r="BB1505" s="150"/>
      <c r="BC1505" s="150"/>
      <c r="BD1505" s="150"/>
      <c r="BE1505" s="150"/>
      <c r="BF1505" s="150"/>
      <c r="BG1505" s="150"/>
      <c r="BH1505" s="150"/>
    </row>
    <row r="1506" spans="1:60" ht="22.5" outlineLevel="1" x14ac:dyDescent="0.2">
      <c r="A1506" s="176">
        <v>501</v>
      </c>
      <c r="B1506" s="177" t="s">
        <v>2026</v>
      </c>
      <c r="C1506" s="185" t="s">
        <v>2027</v>
      </c>
      <c r="D1506" s="178" t="s">
        <v>298</v>
      </c>
      <c r="E1506" s="179">
        <v>26</v>
      </c>
      <c r="F1506" s="180"/>
      <c r="G1506" s="181">
        <f t="shared" si="56"/>
        <v>0</v>
      </c>
      <c r="H1506" s="180"/>
      <c r="I1506" s="181">
        <f t="shared" si="57"/>
        <v>0</v>
      </c>
      <c r="J1506" s="180"/>
      <c r="K1506" s="181">
        <f t="shared" si="58"/>
        <v>0</v>
      </c>
      <c r="L1506" s="181">
        <v>21</v>
      </c>
      <c r="M1506" s="181">
        <f t="shared" si="59"/>
        <v>0</v>
      </c>
      <c r="N1506" s="181">
        <v>0</v>
      </c>
      <c r="O1506" s="181">
        <f t="shared" si="60"/>
        <v>0</v>
      </c>
      <c r="P1506" s="181">
        <v>0</v>
      </c>
      <c r="Q1506" s="181">
        <f t="shared" si="61"/>
        <v>0</v>
      </c>
      <c r="R1506" s="181"/>
      <c r="S1506" s="181" t="s">
        <v>240</v>
      </c>
      <c r="T1506" s="182" t="s">
        <v>218</v>
      </c>
      <c r="U1506" s="160">
        <v>0</v>
      </c>
      <c r="V1506" s="160">
        <f t="shared" si="62"/>
        <v>0</v>
      </c>
      <c r="W1506" s="160"/>
      <c r="X1506" s="150"/>
      <c r="Y1506" s="150"/>
      <c r="Z1506" s="150"/>
      <c r="AA1506" s="150"/>
      <c r="AB1506" s="150"/>
      <c r="AC1506" s="150"/>
      <c r="AD1506" s="150"/>
      <c r="AE1506" s="150"/>
      <c r="AF1506" s="150"/>
      <c r="AG1506" s="150" t="s">
        <v>279</v>
      </c>
      <c r="AH1506" s="150"/>
      <c r="AI1506" s="150"/>
      <c r="AJ1506" s="150"/>
      <c r="AK1506" s="150"/>
      <c r="AL1506" s="150"/>
      <c r="AM1506" s="150"/>
      <c r="AN1506" s="150"/>
      <c r="AO1506" s="150"/>
      <c r="AP1506" s="150"/>
      <c r="AQ1506" s="150"/>
      <c r="AR1506" s="150"/>
      <c r="AS1506" s="150"/>
      <c r="AT1506" s="150"/>
      <c r="AU1506" s="150"/>
      <c r="AV1506" s="150"/>
      <c r="AW1506" s="150"/>
      <c r="AX1506" s="150"/>
      <c r="AY1506" s="150"/>
      <c r="AZ1506" s="150"/>
      <c r="BA1506" s="150"/>
      <c r="BB1506" s="150"/>
      <c r="BC1506" s="150"/>
      <c r="BD1506" s="150"/>
      <c r="BE1506" s="150"/>
      <c r="BF1506" s="150"/>
      <c r="BG1506" s="150"/>
      <c r="BH1506" s="150"/>
    </row>
    <row r="1507" spans="1:60" ht="22.5" outlineLevel="1" x14ac:dyDescent="0.2">
      <c r="A1507" s="176">
        <v>502</v>
      </c>
      <c r="B1507" s="177" t="s">
        <v>2028</v>
      </c>
      <c r="C1507" s="185" t="s">
        <v>2029</v>
      </c>
      <c r="D1507" s="178" t="s">
        <v>298</v>
      </c>
      <c r="E1507" s="179">
        <v>10</v>
      </c>
      <c r="F1507" s="180"/>
      <c r="G1507" s="181">
        <f t="shared" si="56"/>
        <v>0</v>
      </c>
      <c r="H1507" s="180"/>
      <c r="I1507" s="181">
        <f t="shared" si="57"/>
        <v>0</v>
      </c>
      <c r="J1507" s="180"/>
      <c r="K1507" s="181">
        <f t="shared" si="58"/>
        <v>0</v>
      </c>
      <c r="L1507" s="181">
        <v>21</v>
      </c>
      <c r="M1507" s="181">
        <f t="shared" si="59"/>
        <v>0</v>
      </c>
      <c r="N1507" s="181">
        <v>0</v>
      </c>
      <c r="O1507" s="181">
        <f t="shared" si="60"/>
        <v>0</v>
      </c>
      <c r="P1507" s="181">
        <v>0</v>
      </c>
      <c r="Q1507" s="181">
        <f t="shared" si="61"/>
        <v>0</v>
      </c>
      <c r="R1507" s="181"/>
      <c r="S1507" s="181" t="s">
        <v>240</v>
      </c>
      <c r="T1507" s="182" t="s">
        <v>218</v>
      </c>
      <c r="U1507" s="160">
        <v>0</v>
      </c>
      <c r="V1507" s="160">
        <f t="shared" si="62"/>
        <v>0</v>
      </c>
      <c r="W1507" s="160"/>
      <c r="X1507" s="150"/>
      <c r="Y1507" s="150"/>
      <c r="Z1507" s="150"/>
      <c r="AA1507" s="150"/>
      <c r="AB1507" s="150"/>
      <c r="AC1507" s="150"/>
      <c r="AD1507" s="150"/>
      <c r="AE1507" s="150"/>
      <c r="AF1507" s="150"/>
      <c r="AG1507" s="150" t="s">
        <v>279</v>
      </c>
      <c r="AH1507" s="150"/>
      <c r="AI1507" s="150"/>
      <c r="AJ1507" s="150"/>
      <c r="AK1507" s="150"/>
      <c r="AL1507" s="150"/>
      <c r="AM1507" s="150"/>
      <c r="AN1507" s="150"/>
      <c r="AO1507" s="150"/>
      <c r="AP1507" s="150"/>
      <c r="AQ1507" s="150"/>
      <c r="AR1507" s="150"/>
      <c r="AS1507" s="150"/>
      <c r="AT1507" s="150"/>
      <c r="AU1507" s="150"/>
      <c r="AV1507" s="150"/>
      <c r="AW1507" s="150"/>
      <c r="AX1507" s="150"/>
      <c r="AY1507" s="150"/>
      <c r="AZ1507" s="150"/>
      <c r="BA1507" s="150"/>
      <c r="BB1507" s="150"/>
      <c r="BC1507" s="150"/>
      <c r="BD1507" s="150"/>
      <c r="BE1507" s="150"/>
      <c r="BF1507" s="150"/>
      <c r="BG1507" s="150"/>
      <c r="BH1507" s="150"/>
    </row>
    <row r="1508" spans="1:60" ht="22.5" outlineLevel="1" x14ac:dyDescent="0.2">
      <c r="A1508" s="176">
        <v>503</v>
      </c>
      <c r="B1508" s="177" t="s">
        <v>2030</v>
      </c>
      <c r="C1508" s="185" t="s">
        <v>2031</v>
      </c>
      <c r="D1508" s="178" t="s">
        <v>298</v>
      </c>
      <c r="E1508" s="179">
        <v>14</v>
      </c>
      <c r="F1508" s="180"/>
      <c r="G1508" s="181">
        <f t="shared" si="56"/>
        <v>0</v>
      </c>
      <c r="H1508" s="180"/>
      <c r="I1508" s="181">
        <f t="shared" si="57"/>
        <v>0</v>
      </c>
      <c r="J1508" s="180"/>
      <c r="K1508" s="181">
        <f t="shared" si="58"/>
        <v>0</v>
      </c>
      <c r="L1508" s="181">
        <v>21</v>
      </c>
      <c r="M1508" s="181">
        <f t="shared" si="59"/>
        <v>0</v>
      </c>
      <c r="N1508" s="181">
        <v>0</v>
      </c>
      <c r="O1508" s="181">
        <f t="shared" si="60"/>
        <v>0</v>
      </c>
      <c r="P1508" s="181">
        <v>0</v>
      </c>
      <c r="Q1508" s="181">
        <f t="shared" si="61"/>
        <v>0</v>
      </c>
      <c r="R1508" s="181"/>
      <c r="S1508" s="181" t="s">
        <v>240</v>
      </c>
      <c r="T1508" s="182" t="s">
        <v>218</v>
      </c>
      <c r="U1508" s="160">
        <v>0</v>
      </c>
      <c r="V1508" s="160">
        <f t="shared" si="62"/>
        <v>0</v>
      </c>
      <c r="W1508" s="160"/>
      <c r="X1508" s="150"/>
      <c r="Y1508" s="150"/>
      <c r="Z1508" s="150"/>
      <c r="AA1508" s="150"/>
      <c r="AB1508" s="150"/>
      <c r="AC1508" s="150"/>
      <c r="AD1508" s="150"/>
      <c r="AE1508" s="150"/>
      <c r="AF1508" s="150"/>
      <c r="AG1508" s="150" t="s">
        <v>279</v>
      </c>
      <c r="AH1508" s="150"/>
      <c r="AI1508" s="150"/>
      <c r="AJ1508" s="150"/>
      <c r="AK1508" s="150"/>
      <c r="AL1508" s="150"/>
      <c r="AM1508" s="150"/>
      <c r="AN1508" s="150"/>
      <c r="AO1508" s="150"/>
      <c r="AP1508" s="150"/>
      <c r="AQ1508" s="150"/>
      <c r="AR1508" s="150"/>
      <c r="AS1508" s="150"/>
      <c r="AT1508" s="150"/>
      <c r="AU1508" s="150"/>
      <c r="AV1508" s="150"/>
      <c r="AW1508" s="150"/>
      <c r="AX1508" s="150"/>
      <c r="AY1508" s="150"/>
      <c r="AZ1508" s="150"/>
      <c r="BA1508" s="150"/>
      <c r="BB1508" s="150"/>
      <c r="BC1508" s="150"/>
      <c r="BD1508" s="150"/>
      <c r="BE1508" s="150"/>
      <c r="BF1508" s="150"/>
      <c r="BG1508" s="150"/>
      <c r="BH1508" s="150"/>
    </row>
    <row r="1509" spans="1:60" ht="22.5" outlineLevel="1" x14ac:dyDescent="0.2">
      <c r="A1509" s="176">
        <v>504</v>
      </c>
      <c r="B1509" s="177" t="s">
        <v>2032</v>
      </c>
      <c r="C1509" s="185" t="s">
        <v>2033</v>
      </c>
      <c r="D1509" s="178" t="s">
        <v>298</v>
      </c>
      <c r="E1509" s="179">
        <v>63</v>
      </c>
      <c r="F1509" s="180"/>
      <c r="G1509" s="181">
        <f t="shared" si="56"/>
        <v>0</v>
      </c>
      <c r="H1509" s="180"/>
      <c r="I1509" s="181">
        <f t="shared" si="57"/>
        <v>0</v>
      </c>
      <c r="J1509" s="180"/>
      <c r="K1509" s="181">
        <f t="shared" si="58"/>
        <v>0</v>
      </c>
      <c r="L1509" s="181">
        <v>21</v>
      </c>
      <c r="M1509" s="181">
        <f t="shared" si="59"/>
        <v>0</v>
      </c>
      <c r="N1509" s="181">
        <v>0</v>
      </c>
      <c r="O1509" s="181">
        <f t="shared" si="60"/>
        <v>0</v>
      </c>
      <c r="P1509" s="181">
        <v>0</v>
      </c>
      <c r="Q1509" s="181">
        <f t="shared" si="61"/>
        <v>0</v>
      </c>
      <c r="R1509" s="181"/>
      <c r="S1509" s="181" t="s">
        <v>240</v>
      </c>
      <c r="T1509" s="182" t="s">
        <v>218</v>
      </c>
      <c r="U1509" s="160">
        <v>0</v>
      </c>
      <c r="V1509" s="160">
        <f t="shared" si="62"/>
        <v>0</v>
      </c>
      <c r="W1509" s="160"/>
      <c r="X1509" s="150"/>
      <c r="Y1509" s="150"/>
      <c r="Z1509" s="150"/>
      <c r="AA1509" s="150"/>
      <c r="AB1509" s="150"/>
      <c r="AC1509" s="150"/>
      <c r="AD1509" s="150"/>
      <c r="AE1509" s="150"/>
      <c r="AF1509" s="150"/>
      <c r="AG1509" s="150" t="s">
        <v>279</v>
      </c>
      <c r="AH1509" s="150"/>
      <c r="AI1509" s="150"/>
      <c r="AJ1509" s="150"/>
      <c r="AK1509" s="150"/>
      <c r="AL1509" s="150"/>
      <c r="AM1509" s="150"/>
      <c r="AN1509" s="150"/>
      <c r="AO1509" s="150"/>
      <c r="AP1509" s="150"/>
      <c r="AQ1509" s="150"/>
      <c r="AR1509" s="150"/>
      <c r="AS1509" s="150"/>
      <c r="AT1509" s="150"/>
      <c r="AU1509" s="150"/>
      <c r="AV1509" s="150"/>
      <c r="AW1509" s="150"/>
      <c r="AX1509" s="150"/>
      <c r="AY1509" s="150"/>
      <c r="AZ1509" s="150"/>
      <c r="BA1509" s="150"/>
      <c r="BB1509" s="150"/>
      <c r="BC1509" s="150"/>
      <c r="BD1509" s="150"/>
      <c r="BE1509" s="150"/>
      <c r="BF1509" s="150"/>
      <c r="BG1509" s="150"/>
      <c r="BH1509" s="150"/>
    </row>
    <row r="1510" spans="1:60" ht="22.5" outlineLevel="1" x14ac:dyDescent="0.2">
      <c r="A1510" s="176">
        <v>505</v>
      </c>
      <c r="B1510" s="177" t="s">
        <v>2034</v>
      </c>
      <c r="C1510" s="185" t="s">
        <v>2035</v>
      </c>
      <c r="D1510" s="178" t="s">
        <v>298</v>
      </c>
      <c r="E1510" s="179">
        <v>10</v>
      </c>
      <c r="F1510" s="180"/>
      <c r="G1510" s="181">
        <f t="shared" si="56"/>
        <v>0</v>
      </c>
      <c r="H1510" s="180"/>
      <c r="I1510" s="181">
        <f t="shared" si="57"/>
        <v>0</v>
      </c>
      <c r="J1510" s="180"/>
      <c r="K1510" s="181">
        <f t="shared" si="58"/>
        <v>0</v>
      </c>
      <c r="L1510" s="181">
        <v>21</v>
      </c>
      <c r="M1510" s="181">
        <f t="shared" si="59"/>
        <v>0</v>
      </c>
      <c r="N1510" s="181">
        <v>0</v>
      </c>
      <c r="O1510" s="181">
        <f t="shared" si="60"/>
        <v>0</v>
      </c>
      <c r="P1510" s="181">
        <v>0</v>
      </c>
      <c r="Q1510" s="181">
        <f t="shared" si="61"/>
        <v>0</v>
      </c>
      <c r="R1510" s="181"/>
      <c r="S1510" s="181" t="s">
        <v>240</v>
      </c>
      <c r="T1510" s="182" t="s">
        <v>218</v>
      </c>
      <c r="U1510" s="160">
        <v>0</v>
      </c>
      <c r="V1510" s="160">
        <f t="shared" si="62"/>
        <v>0</v>
      </c>
      <c r="W1510" s="160"/>
      <c r="X1510" s="150"/>
      <c r="Y1510" s="150"/>
      <c r="Z1510" s="150"/>
      <c r="AA1510" s="150"/>
      <c r="AB1510" s="150"/>
      <c r="AC1510" s="150"/>
      <c r="AD1510" s="150"/>
      <c r="AE1510" s="150"/>
      <c r="AF1510" s="150"/>
      <c r="AG1510" s="150" t="s">
        <v>279</v>
      </c>
      <c r="AH1510" s="150"/>
      <c r="AI1510" s="150"/>
      <c r="AJ1510" s="150"/>
      <c r="AK1510" s="150"/>
      <c r="AL1510" s="150"/>
      <c r="AM1510" s="150"/>
      <c r="AN1510" s="150"/>
      <c r="AO1510" s="150"/>
      <c r="AP1510" s="150"/>
      <c r="AQ1510" s="150"/>
      <c r="AR1510" s="150"/>
      <c r="AS1510" s="150"/>
      <c r="AT1510" s="150"/>
      <c r="AU1510" s="150"/>
      <c r="AV1510" s="150"/>
      <c r="AW1510" s="150"/>
      <c r="AX1510" s="150"/>
      <c r="AY1510" s="150"/>
      <c r="AZ1510" s="150"/>
      <c r="BA1510" s="150"/>
      <c r="BB1510" s="150"/>
      <c r="BC1510" s="150"/>
      <c r="BD1510" s="150"/>
      <c r="BE1510" s="150"/>
      <c r="BF1510" s="150"/>
      <c r="BG1510" s="150"/>
      <c r="BH1510" s="150"/>
    </row>
    <row r="1511" spans="1:60" outlineLevel="1" x14ac:dyDescent="0.2">
      <c r="A1511" s="176">
        <v>506</v>
      </c>
      <c r="B1511" s="177" t="s">
        <v>2036</v>
      </c>
      <c r="C1511" s="185" t="s">
        <v>2037</v>
      </c>
      <c r="D1511" s="178" t="s">
        <v>298</v>
      </c>
      <c r="E1511" s="179">
        <v>1</v>
      </c>
      <c r="F1511" s="180"/>
      <c r="G1511" s="181">
        <f t="shared" si="56"/>
        <v>0</v>
      </c>
      <c r="H1511" s="180"/>
      <c r="I1511" s="181">
        <f t="shared" si="57"/>
        <v>0</v>
      </c>
      <c r="J1511" s="180"/>
      <c r="K1511" s="181">
        <f t="shared" si="58"/>
        <v>0</v>
      </c>
      <c r="L1511" s="181">
        <v>21</v>
      </c>
      <c r="M1511" s="181">
        <f t="shared" si="59"/>
        <v>0</v>
      </c>
      <c r="N1511" s="181">
        <v>0</v>
      </c>
      <c r="O1511" s="181">
        <f t="shared" si="60"/>
        <v>0</v>
      </c>
      <c r="P1511" s="181">
        <v>0</v>
      </c>
      <c r="Q1511" s="181">
        <f t="shared" si="61"/>
        <v>0</v>
      </c>
      <c r="R1511" s="181"/>
      <c r="S1511" s="181" t="s">
        <v>240</v>
      </c>
      <c r="T1511" s="182" t="s">
        <v>218</v>
      </c>
      <c r="U1511" s="160">
        <v>0</v>
      </c>
      <c r="V1511" s="160">
        <f t="shared" si="62"/>
        <v>0</v>
      </c>
      <c r="W1511" s="160"/>
      <c r="X1511" s="150"/>
      <c r="Y1511" s="150"/>
      <c r="Z1511" s="150"/>
      <c r="AA1511" s="150"/>
      <c r="AB1511" s="150"/>
      <c r="AC1511" s="150"/>
      <c r="AD1511" s="150"/>
      <c r="AE1511" s="150"/>
      <c r="AF1511" s="150"/>
      <c r="AG1511" s="150" t="s">
        <v>279</v>
      </c>
      <c r="AH1511" s="150"/>
      <c r="AI1511" s="150"/>
      <c r="AJ1511" s="150"/>
      <c r="AK1511" s="150"/>
      <c r="AL1511" s="150"/>
      <c r="AM1511" s="150"/>
      <c r="AN1511" s="150"/>
      <c r="AO1511" s="150"/>
      <c r="AP1511" s="150"/>
      <c r="AQ1511" s="150"/>
      <c r="AR1511" s="150"/>
      <c r="AS1511" s="150"/>
      <c r="AT1511" s="150"/>
      <c r="AU1511" s="150"/>
      <c r="AV1511" s="150"/>
      <c r="AW1511" s="150"/>
      <c r="AX1511" s="150"/>
      <c r="AY1511" s="150"/>
      <c r="AZ1511" s="150"/>
      <c r="BA1511" s="150"/>
      <c r="BB1511" s="150"/>
      <c r="BC1511" s="150"/>
      <c r="BD1511" s="150"/>
      <c r="BE1511" s="150"/>
      <c r="BF1511" s="150"/>
      <c r="BG1511" s="150"/>
      <c r="BH1511" s="150"/>
    </row>
    <row r="1512" spans="1:60" ht="22.5" outlineLevel="1" x14ac:dyDescent="0.2">
      <c r="A1512" s="176">
        <v>507</v>
      </c>
      <c r="B1512" s="177" t="s">
        <v>2038</v>
      </c>
      <c r="C1512" s="185" t="s">
        <v>2039</v>
      </c>
      <c r="D1512" s="178" t="s">
        <v>298</v>
      </c>
      <c r="E1512" s="179">
        <v>6</v>
      </c>
      <c r="F1512" s="180"/>
      <c r="G1512" s="181">
        <f t="shared" si="56"/>
        <v>0</v>
      </c>
      <c r="H1512" s="180"/>
      <c r="I1512" s="181">
        <f t="shared" si="57"/>
        <v>0</v>
      </c>
      <c r="J1512" s="180"/>
      <c r="K1512" s="181">
        <f t="shared" si="58"/>
        <v>0</v>
      </c>
      <c r="L1512" s="181">
        <v>21</v>
      </c>
      <c r="M1512" s="181">
        <f t="shared" si="59"/>
        <v>0</v>
      </c>
      <c r="N1512" s="181">
        <v>0</v>
      </c>
      <c r="O1512" s="181">
        <f t="shared" si="60"/>
        <v>0</v>
      </c>
      <c r="P1512" s="181">
        <v>0</v>
      </c>
      <c r="Q1512" s="181">
        <f t="shared" si="61"/>
        <v>0</v>
      </c>
      <c r="R1512" s="181"/>
      <c r="S1512" s="181" t="s">
        <v>240</v>
      </c>
      <c r="T1512" s="182" t="s">
        <v>218</v>
      </c>
      <c r="U1512" s="160">
        <v>0</v>
      </c>
      <c r="V1512" s="160">
        <f t="shared" si="62"/>
        <v>0</v>
      </c>
      <c r="W1512" s="160"/>
      <c r="X1512" s="150"/>
      <c r="Y1512" s="150"/>
      <c r="Z1512" s="150"/>
      <c r="AA1512" s="150"/>
      <c r="AB1512" s="150"/>
      <c r="AC1512" s="150"/>
      <c r="AD1512" s="150"/>
      <c r="AE1512" s="150"/>
      <c r="AF1512" s="150"/>
      <c r="AG1512" s="150" t="s">
        <v>224</v>
      </c>
      <c r="AH1512" s="150"/>
      <c r="AI1512" s="150"/>
      <c r="AJ1512" s="150"/>
      <c r="AK1512" s="150"/>
      <c r="AL1512" s="150"/>
      <c r="AM1512" s="150"/>
      <c r="AN1512" s="150"/>
      <c r="AO1512" s="150"/>
      <c r="AP1512" s="150"/>
      <c r="AQ1512" s="150"/>
      <c r="AR1512" s="150"/>
      <c r="AS1512" s="150"/>
      <c r="AT1512" s="150"/>
      <c r="AU1512" s="150"/>
      <c r="AV1512" s="150"/>
      <c r="AW1512" s="150"/>
      <c r="AX1512" s="150"/>
      <c r="AY1512" s="150"/>
      <c r="AZ1512" s="150"/>
      <c r="BA1512" s="150"/>
      <c r="BB1512" s="150"/>
      <c r="BC1512" s="150"/>
      <c r="BD1512" s="150"/>
      <c r="BE1512" s="150"/>
      <c r="BF1512" s="150"/>
      <c r="BG1512" s="150"/>
      <c r="BH1512" s="150"/>
    </row>
    <row r="1513" spans="1:60" outlineLevel="1" x14ac:dyDescent="0.2">
      <c r="A1513" s="176">
        <v>508</v>
      </c>
      <c r="B1513" s="177" t="s">
        <v>2040</v>
      </c>
      <c r="C1513" s="185" t="s">
        <v>2041</v>
      </c>
      <c r="D1513" s="178" t="s">
        <v>298</v>
      </c>
      <c r="E1513" s="179">
        <v>2</v>
      </c>
      <c r="F1513" s="180"/>
      <c r="G1513" s="181">
        <f t="shared" si="56"/>
        <v>0</v>
      </c>
      <c r="H1513" s="180"/>
      <c r="I1513" s="181">
        <f t="shared" si="57"/>
        <v>0</v>
      </c>
      <c r="J1513" s="180"/>
      <c r="K1513" s="181">
        <f t="shared" si="58"/>
        <v>0</v>
      </c>
      <c r="L1513" s="181">
        <v>21</v>
      </c>
      <c r="M1513" s="181">
        <f t="shared" si="59"/>
        <v>0</v>
      </c>
      <c r="N1513" s="181">
        <v>0</v>
      </c>
      <c r="O1513" s="181">
        <f t="shared" si="60"/>
        <v>0</v>
      </c>
      <c r="P1513" s="181">
        <v>0</v>
      </c>
      <c r="Q1513" s="181">
        <f t="shared" si="61"/>
        <v>0</v>
      </c>
      <c r="R1513" s="181"/>
      <c r="S1513" s="181" t="s">
        <v>240</v>
      </c>
      <c r="T1513" s="182" t="s">
        <v>218</v>
      </c>
      <c r="U1513" s="160">
        <v>0</v>
      </c>
      <c r="V1513" s="160">
        <f t="shared" si="62"/>
        <v>0</v>
      </c>
      <c r="W1513" s="160"/>
      <c r="X1513" s="150"/>
      <c r="Y1513" s="150"/>
      <c r="Z1513" s="150"/>
      <c r="AA1513" s="150"/>
      <c r="AB1513" s="150"/>
      <c r="AC1513" s="150"/>
      <c r="AD1513" s="150"/>
      <c r="AE1513" s="150"/>
      <c r="AF1513" s="150"/>
      <c r="AG1513" s="150" t="s">
        <v>279</v>
      </c>
      <c r="AH1513" s="150"/>
      <c r="AI1513" s="150"/>
      <c r="AJ1513" s="150"/>
      <c r="AK1513" s="150"/>
      <c r="AL1513" s="150"/>
      <c r="AM1513" s="150"/>
      <c r="AN1513" s="150"/>
      <c r="AO1513" s="150"/>
      <c r="AP1513" s="150"/>
      <c r="AQ1513" s="150"/>
      <c r="AR1513" s="150"/>
      <c r="AS1513" s="150"/>
      <c r="AT1513" s="150"/>
      <c r="AU1513" s="150"/>
      <c r="AV1513" s="150"/>
      <c r="AW1513" s="150"/>
      <c r="AX1513" s="150"/>
      <c r="AY1513" s="150"/>
      <c r="AZ1513" s="150"/>
      <c r="BA1513" s="150"/>
      <c r="BB1513" s="150"/>
      <c r="BC1513" s="150"/>
      <c r="BD1513" s="150"/>
      <c r="BE1513" s="150"/>
      <c r="BF1513" s="150"/>
      <c r="BG1513" s="150"/>
      <c r="BH1513" s="150"/>
    </row>
    <row r="1514" spans="1:60" ht="22.5" outlineLevel="1" x14ac:dyDescent="0.2">
      <c r="A1514" s="176">
        <v>509</v>
      </c>
      <c r="B1514" s="177" t="s">
        <v>2042</v>
      </c>
      <c r="C1514" s="185" t="s">
        <v>2043</v>
      </c>
      <c r="D1514" s="178" t="s">
        <v>298</v>
      </c>
      <c r="E1514" s="179">
        <v>1</v>
      </c>
      <c r="F1514" s="180"/>
      <c r="G1514" s="181">
        <f t="shared" si="56"/>
        <v>0</v>
      </c>
      <c r="H1514" s="180"/>
      <c r="I1514" s="181">
        <f t="shared" si="57"/>
        <v>0</v>
      </c>
      <c r="J1514" s="180"/>
      <c r="K1514" s="181">
        <f t="shared" si="58"/>
        <v>0</v>
      </c>
      <c r="L1514" s="181">
        <v>21</v>
      </c>
      <c r="M1514" s="181">
        <f t="shared" si="59"/>
        <v>0</v>
      </c>
      <c r="N1514" s="181">
        <v>0</v>
      </c>
      <c r="O1514" s="181">
        <f t="shared" si="60"/>
        <v>0</v>
      </c>
      <c r="P1514" s="181">
        <v>0</v>
      </c>
      <c r="Q1514" s="181">
        <f t="shared" si="61"/>
        <v>0</v>
      </c>
      <c r="R1514" s="181"/>
      <c r="S1514" s="181" t="s">
        <v>240</v>
      </c>
      <c r="T1514" s="182" t="s">
        <v>218</v>
      </c>
      <c r="U1514" s="160">
        <v>0</v>
      </c>
      <c r="V1514" s="160">
        <f t="shared" si="62"/>
        <v>0</v>
      </c>
      <c r="W1514" s="160"/>
      <c r="X1514" s="150"/>
      <c r="Y1514" s="150"/>
      <c r="Z1514" s="150"/>
      <c r="AA1514" s="150"/>
      <c r="AB1514" s="150"/>
      <c r="AC1514" s="150"/>
      <c r="AD1514" s="150"/>
      <c r="AE1514" s="150"/>
      <c r="AF1514" s="150"/>
      <c r="AG1514" s="150" t="s">
        <v>279</v>
      </c>
      <c r="AH1514" s="150"/>
      <c r="AI1514" s="150"/>
      <c r="AJ1514" s="150"/>
      <c r="AK1514" s="150"/>
      <c r="AL1514" s="150"/>
      <c r="AM1514" s="150"/>
      <c r="AN1514" s="150"/>
      <c r="AO1514" s="150"/>
      <c r="AP1514" s="150"/>
      <c r="AQ1514" s="150"/>
      <c r="AR1514" s="150"/>
      <c r="AS1514" s="150"/>
      <c r="AT1514" s="150"/>
      <c r="AU1514" s="150"/>
      <c r="AV1514" s="150"/>
      <c r="AW1514" s="150"/>
      <c r="AX1514" s="150"/>
      <c r="AY1514" s="150"/>
      <c r="AZ1514" s="150"/>
      <c r="BA1514" s="150"/>
      <c r="BB1514" s="150"/>
      <c r="BC1514" s="150"/>
      <c r="BD1514" s="150"/>
      <c r="BE1514" s="150"/>
      <c r="BF1514" s="150"/>
      <c r="BG1514" s="150"/>
      <c r="BH1514" s="150"/>
    </row>
    <row r="1515" spans="1:60" outlineLevel="1" x14ac:dyDescent="0.2">
      <c r="A1515" s="176">
        <v>510</v>
      </c>
      <c r="B1515" s="177" t="s">
        <v>2044</v>
      </c>
      <c r="C1515" s="185" t="s">
        <v>2045</v>
      </c>
      <c r="D1515" s="178" t="s">
        <v>298</v>
      </c>
      <c r="E1515" s="179">
        <v>250</v>
      </c>
      <c r="F1515" s="180"/>
      <c r="G1515" s="181">
        <f t="shared" si="56"/>
        <v>0</v>
      </c>
      <c r="H1515" s="180"/>
      <c r="I1515" s="181">
        <f t="shared" si="57"/>
        <v>0</v>
      </c>
      <c r="J1515" s="180"/>
      <c r="K1515" s="181">
        <f t="shared" si="58"/>
        <v>0</v>
      </c>
      <c r="L1515" s="181">
        <v>21</v>
      </c>
      <c r="M1515" s="181">
        <f t="shared" si="59"/>
        <v>0</v>
      </c>
      <c r="N1515" s="181">
        <v>0</v>
      </c>
      <c r="O1515" s="181">
        <f t="shared" si="60"/>
        <v>0</v>
      </c>
      <c r="P1515" s="181">
        <v>0</v>
      </c>
      <c r="Q1515" s="181">
        <f t="shared" si="61"/>
        <v>0</v>
      </c>
      <c r="R1515" s="181"/>
      <c r="S1515" s="181" t="s">
        <v>240</v>
      </c>
      <c r="T1515" s="182" t="s">
        <v>218</v>
      </c>
      <c r="U1515" s="160">
        <v>0</v>
      </c>
      <c r="V1515" s="160">
        <f t="shared" si="62"/>
        <v>0</v>
      </c>
      <c r="W1515" s="160"/>
      <c r="X1515" s="150"/>
      <c r="Y1515" s="150"/>
      <c r="Z1515" s="150"/>
      <c r="AA1515" s="150"/>
      <c r="AB1515" s="150"/>
      <c r="AC1515" s="150"/>
      <c r="AD1515" s="150"/>
      <c r="AE1515" s="150"/>
      <c r="AF1515" s="150"/>
      <c r="AG1515" s="150" t="s">
        <v>279</v>
      </c>
      <c r="AH1515" s="150"/>
      <c r="AI1515" s="150"/>
      <c r="AJ1515" s="150"/>
      <c r="AK1515" s="150"/>
      <c r="AL1515" s="150"/>
      <c r="AM1515" s="150"/>
      <c r="AN1515" s="150"/>
      <c r="AO1515" s="150"/>
      <c r="AP1515" s="150"/>
      <c r="AQ1515" s="150"/>
      <c r="AR1515" s="150"/>
      <c r="AS1515" s="150"/>
      <c r="AT1515" s="150"/>
      <c r="AU1515" s="150"/>
      <c r="AV1515" s="150"/>
      <c r="AW1515" s="150"/>
      <c r="AX1515" s="150"/>
      <c r="AY1515" s="150"/>
      <c r="AZ1515" s="150"/>
      <c r="BA1515" s="150"/>
      <c r="BB1515" s="150"/>
      <c r="BC1515" s="150"/>
      <c r="BD1515" s="150"/>
      <c r="BE1515" s="150"/>
      <c r="BF1515" s="150"/>
      <c r="BG1515" s="150"/>
      <c r="BH1515" s="150"/>
    </row>
    <row r="1516" spans="1:60" ht="22.5" outlineLevel="1" x14ac:dyDescent="0.2">
      <c r="A1516" s="176">
        <v>511</v>
      </c>
      <c r="B1516" s="177" t="s">
        <v>2046</v>
      </c>
      <c r="C1516" s="185" t="s">
        <v>2047</v>
      </c>
      <c r="D1516" s="178" t="s">
        <v>291</v>
      </c>
      <c r="E1516" s="179">
        <v>30</v>
      </c>
      <c r="F1516" s="180"/>
      <c r="G1516" s="181">
        <f t="shared" si="56"/>
        <v>0</v>
      </c>
      <c r="H1516" s="180"/>
      <c r="I1516" s="181">
        <f t="shared" si="57"/>
        <v>0</v>
      </c>
      <c r="J1516" s="180"/>
      <c r="K1516" s="181">
        <f t="shared" si="58"/>
        <v>0</v>
      </c>
      <c r="L1516" s="181">
        <v>21</v>
      </c>
      <c r="M1516" s="181">
        <f t="shared" si="59"/>
        <v>0</v>
      </c>
      <c r="N1516" s="181">
        <v>0</v>
      </c>
      <c r="O1516" s="181">
        <f t="shared" si="60"/>
        <v>0</v>
      </c>
      <c r="P1516" s="181">
        <v>0</v>
      </c>
      <c r="Q1516" s="181">
        <f t="shared" si="61"/>
        <v>0</v>
      </c>
      <c r="R1516" s="181"/>
      <c r="S1516" s="181" t="s">
        <v>240</v>
      </c>
      <c r="T1516" s="182" t="s">
        <v>218</v>
      </c>
      <c r="U1516" s="160">
        <v>0</v>
      </c>
      <c r="V1516" s="160">
        <f t="shared" si="62"/>
        <v>0</v>
      </c>
      <c r="W1516" s="160"/>
      <c r="X1516" s="150"/>
      <c r="Y1516" s="150"/>
      <c r="Z1516" s="150"/>
      <c r="AA1516" s="150"/>
      <c r="AB1516" s="150"/>
      <c r="AC1516" s="150"/>
      <c r="AD1516" s="150"/>
      <c r="AE1516" s="150"/>
      <c r="AF1516" s="150"/>
      <c r="AG1516" s="150" t="s">
        <v>279</v>
      </c>
      <c r="AH1516" s="150"/>
      <c r="AI1516" s="150"/>
      <c r="AJ1516" s="150"/>
      <c r="AK1516" s="150"/>
      <c r="AL1516" s="150"/>
      <c r="AM1516" s="150"/>
      <c r="AN1516" s="150"/>
      <c r="AO1516" s="150"/>
      <c r="AP1516" s="150"/>
      <c r="AQ1516" s="150"/>
      <c r="AR1516" s="150"/>
      <c r="AS1516" s="150"/>
      <c r="AT1516" s="150"/>
      <c r="AU1516" s="150"/>
      <c r="AV1516" s="150"/>
      <c r="AW1516" s="150"/>
      <c r="AX1516" s="150"/>
      <c r="AY1516" s="150"/>
      <c r="AZ1516" s="150"/>
      <c r="BA1516" s="150"/>
      <c r="BB1516" s="150"/>
      <c r="BC1516" s="150"/>
      <c r="BD1516" s="150"/>
      <c r="BE1516" s="150"/>
      <c r="BF1516" s="150"/>
      <c r="BG1516" s="150"/>
      <c r="BH1516" s="150"/>
    </row>
    <row r="1517" spans="1:60" ht="22.5" outlineLevel="1" x14ac:dyDescent="0.2">
      <c r="A1517" s="176">
        <v>512</v>
      </c>
      <c r="B1517" s="177" t="s">
        <v>2048</v>
      </c>
      <c r="C1517" s="185" t="s">
        <v>2049</v>
      </c>
      <c r="D1517" s="178" t="s">
        <v>291</v>
      </c>
      <c r="E1517" s="179">
        <v>15</v>
      </c>
      <c r="F1517" s="180"/>
      <c r="G1517" s="181">
        <f t="shared" si="56"/>
        <v>0</v>
      </c>
      <c r="H1517" s="180"/>
      <c r="I1517" s="181">
        <f t="shared" si="57"/>
        <v>0</v>
      </c>
      <c r="J1517" s="180"/>
      <c r="K1517" s="181">
        <f t="shared" si="58"/>
        <v>0</v>
      </c>
      <c r="L1517" s="181">
        <v>21</v>
      </c>
      <c r="M1517" s="181">
        <f t="shared" si="59"/>
        <v>0</v>
      </c>
      <c r="N1517" s="181">
        <v>0</v>
      </c>
      <c r="O1517" s="181">
        <f t="shared" si="60"/>
        <v>0</v>
      </c>
      <c r="P1517" s="181">
        <v>0</v>
      </c>
      <c r="Q1517" s="181">
        <f t="shared" si="61"/>
        <v>0</v>
      </c>
      <c r="R1517" s="181"/>
      <c r="S1517" s="181" t="s">
        <v>240</v>
      </c>
      <c r="T1517" s="182" t="s">
        <v>218</v>
      </c>
      <c r="U1517" s="160">
        <v>0</v>
      </c>
      <c r="V1517" s="160">
        <f t="shared" si="62"/>
        <v>0</v>
      </c>
      <c r="W1517" s="160"/>
      <c r="X1517" s="150"/>
      <c r="Y1517" s="150"/>
      <c r="Z1517" s="150"/>
      <c r="AA1517" s="150"/>
      <c r="AB1517" s="150"/>
      <c r="AC1517" s="150"/>
      <c r="AD1517" s="150"/>
      <c r="AE1517" s="150"/>
      <c r="AF1517" s="150"/>
      <c r="AG1517" s="150" t="s">
        <v>279</v>
      </c>
      <c r="AH1517" s="150"/>
      <c r="AI1517" s="150"/>
      <c r="AJ1517" s="150"/>
      <c r="AK1517" s="150"/>
      <c r="AL1517" s="150"/>
      <c r="AM1517" s="150"/>
      <c r="AN1517" s="150"/>
      <c r="AO1517" s="150"/>
      <c r="AP1517" s="150"/>
      <c r="AQ1517" s="150"/>
      <c r="AR1517" s="150"/>
      <c r="AS1517" s="150"/>
      <c r="AT1517" s="150"/>
      <c r="AU1517" s="150"/>
      <c r="AV1517" s="150"/>
      <c r="AW1517" s="150"/>
      <c r="AX1517" s="150"/>
      <c r="AY1517" s="150"/>
      <c r="AZ1517" s="150"/>
      <c r="BA1517" s="150"/>
      <c r="BB1517" s="150"/>
      <c r="BC1517" s="150"/>
      <c r="BD1517" s="150"/>
      <c r="BE1517" s="150"/>
      <c r="BF1517" s="150"/>
      <c r="BG1517" s="150"/>
      <c r="BH1517" s="150"/>
    </row>
    <row r="1518" spans="1:60" ht="22.5" outlineLevel="1" x14ac:dyDescent="0.2">
      <c r="A1518" s="176">
        <v>513</v>
      </c>
      <c r="B1518" s="177" t="s">
        <v>2050</v>
      </c>
      <c r="C1518" s="185" t="s">
        <v>2051</v>
      </c>
      <c r="D1518" s="178" t="s">
        <v>291</v>
      </c>
      <c r="E1518" s="179">
        <v>200</v>
      </c>
      <c r="F1518" s="180"/>
      <c r="G1518" s="181">
        <f t="shared" ref="G1518:G1549" si="63">ROUND(E1518*F1518,2)</f>
        <v>0</v>
      </c>
      <c r="H1518" s="180"/>
      <c r="I1518" s="181">
        <f t="shared" ref="I1518:I1549" si="64">ROUND(E1518*H1518,2)</f>
        <v>0</v>
      </c>
      <c r="J1518" s="180"/>
      <c r="K1518" s="181">
        <f t="shared" ref="K1518:K1549" si="65">ROUND(E1518*J1518,2)</f>
        <v>0</v>
      </c>
      <c r="L1518" s="181">
        <v>21</v>
      </c>
      <c r="M1518" s="181">
        <f t="shared" ref="M1518:M1549" si="66">G1518*(1+L1518/100)</f>
        <v>0</v>
      </c>
      <c r="N1518" s="181">
        <v>0</v>
      </c>
      <c r="O1518" s="181">
        <f t="shared" ref="O1518:O1549" si="67">ROUND(E1518*N1518,2)</f>
        <v>0</v>
      </c>
      <c r="P1518" s="181">
        <v>0</v>
      </c>
      <c r="Q1518" s="181">
        <f t="shared" ref="Q1518:Q1549" si="68">ROUND(E1518*P1518,2)</f>
        <v>0</v>
      </c>
      <c r="R1518" s="181"/>
      <c r="S1518" s="181" t="s">
        <v>240</v>
      </c>
      <c r="T1518" s="182" t="s">
        <v>218</v>
      </c>
      <c r="U1518" s="160">
        <v>0</v>
      </c>
      <c r="V1518" s="160">
        <f t="shared" ref="V1518:V1549" si="69">ROUND(E1518*U1518,2)</f>
        <v>0</v>
      </c>
      <c r="W1518" s="160"/>
      <c r="X1518" s="150"/>
      <c r="Y1518" s="150"/>
      <c r="Z1518" s="150"/>
      <c r="AA1518" s="150"/>
      <c r="AB1518" s="150"/>
      <c r="AC1518" s="150"/>
      <c r="AD1518" s="150"/>
      <c r="AE1518" s="150"/>
      <c r="AF1518" s="150"/>
      <c r="AG1518" s="150" t="s">
        <v>279</v>
      </c>
      <c r="AH1518" s="150"/>
      <c r="AI1518" s="150"/>
      <c r="AJ1518" s="150"/>
      <c r="AK1518" s="150"/>
      <c r="AL1518" s="150"/>
      <c r="AM1518" s="150"/>
      <c r="AN1518" s="150"/>
      <c r="AO1518" s="150"/>
      <c r="AP1518" s="150"/>
      <c r="AQ1518" s="150"/>
      <c r="AR1518" s="150"/>
      <c r="AS1518" s="150"/>
      <c r="AT1518" s="150"/>
      <c r="AU1518" s="150"/>
      <c r="AV1518" s="150"/>
      <c r="AW1518" s="150"/>
      <c r="AX1518" s="150"/>
      <c r="AY1518" s="150"/>
      <c r="AZ1518" s="150"/>
      <c r="BA1518" s="150"/>
      <c r="BB1518" s="150"/>
      <c r="BC1518" s="150"/>
      <c r="BD1518" s="150"/>
      <c r="BE1518" s="150"/>
      <c r="BF1518" s="150"/>
      <c r="BG1518" s="150"/>
      <c r="BH1518" s="150"/>
    </row>
    <row r="1519" spans="1:60" outlineLevel="1" x14ac:dyDescent="0.2">
      <c r="A1519" s="176">
        <v>514</v>
      </c>
      <c r="B1519" s="177" t="s">
        <v>2052</v>
      </c>
      <c r="C1519" s="185" t="s">
        <v>2053</v>
      </c>
      <c r="D1519" s="178" t="s">
        <v>298</v>
      </c>
      <c r="E1519" s="179">
        <v>3</v>
      </c>
      <c r="F1519" s="180"/>
      <c r="G1519" s="181">
        <f t="shared" si="63"/>
        <v>0</v>
      </c>
      <c r="H1519" s="180"/>
      <c r="I1519" s="181">
        <f t="shared" si="64"/>
        <v>0</v>
      </c>
      <c r="J1519" s="180"/>
      <c r="K1519" s="181">
        <f t="shared" si="65"/>
        <v>0</v>
      </c>
      <c r="L1519" s="181">
        <v>21</v>
      </c>
      <c r="M1519" s="181">
        <f t="shared" si="66"/>
        <v>0</v>
      </c>
      <c r="N1519" s="181">
        <v>0</v>
      </c>
      <c r="O1519" s="181">
        <f t="shared" si="67"/>
        <v>0</v>
      </c>
      <c r="P1519" s="181">
        <v>0</v>
      </c>
      <c r="Q1519" s="181">
        <f t="shared" si="68"/>
        <v>0</v>
      </c>
      <c r="R1519" s="181"/>
      <c r="S1519" s="181" t="s">
        <v>240</v>
      </c>
      <c r="T1519" s="182" t="s">
        <v>218</v>
      </c>
      <c r="U1519" s="160">
        <v>0</v>
      </c>
      <c r="V1519" s="160">
        <f t="shared" si="69"/>
        <v>0</v>
      </c>
      <c r="W1519" s="160"/>
      <c r="X1519" s="150"/>
      <c r="Y1519" s="150"/>
      <c r="Z1519" s="150"/>
      <c r="AA1519" s="150"/>
      <c r="AB1519" s="150"/>
      <c r="AC1519" s="150"/>
      <c r="AD1519" s="150"/>
      <c r="AE1519" s="150"/>
      <c r="AF1519" s="150"/>
      <c r="AG1519" s="150" t="s">
        <v>279</v>
      </c>
      <c r="AH1519" s="150"/>
      <c r="AI1519" s="150"/>
      <c r="AJ1519" s="150"/>
      <c r="AK1519" s="150"/>
      <c r="AL1519" s="150"/>
      <c r="AM1519" s="150"/>
      <c r="AN1519" s="150"/>
      <c r="AO1519" s="150"/>
      <c r="AP1519" s="150"/>
      <c r="AQ1519" s="150"/>
      <c r="AR1519" s="150"/>
      <c r="AS1519" s="150"/>
      <c r="AT1519" s="150"/>
      <c r="AU1519" s="150"/>
      <c r="AV1519" s="150"/>
      <c r="AW1519" s="150"/>
      <c r="AX1519" s="150"/>
      <c r="AY1519" s="150"/>
      <c r="AZ1519" s="150"/>
      <c r="BA1519" s="150"/>
      <c r="BB1519" s="150"/>
      <c r="BC1519" s="150"/>
      <c r="BD1519" s="150"/>
      <c r="BE1519" s="150"/>
      <c r="BF1519" s="150"/>
      <c r="BG1519" s="150"/>
      <c r="BH1519" s="150"/>
    </row>
    <row r="1520" spans="1:60" ht="22.5" outlineLevel="1" x14ac:dyDescent="0.2">
      <c r="A1520" s="176">
        <v>515</v>
      </c>
      <c r="B1520" s="177" t="s">
        <v>2054</v>
      </c>
      <c r="C1520" s="185" t="s">
        <v>2055</v>
      </c>
      <c r="D1520" s="178" t="s">
        <v>298</v>
      </c>
      <c r="E1520" s="179">
        <v>25</v>
      </c>
      <c r="F1520" s="180"/>
      <c r="G1520" s="181">
        <f t="shared" si="63"/>
        <v>0</v>
      </c>
      <c r="H1520" s="180"/>
      <c r="I1520" s="181">
        <f t="shared" si="64"/>
        <v>0</v>
      </c>
      <c r="J1520" s="180"/>
      <c r="K1520" s="181">
        <f t="shared" si="65"/>
        <v>0</v>
      </c>
      <c r="L1520" s="181">
        <v>21</v>
      </c>
      <c r="M1520" s="181">
        <f t="shared" si="66"/>
        <v>0</v>
      </c>
      <c r="N1520" s="181">
        <v>0</v>
      </c>
      <c r="O1520" s="181">
        <f t="shared" si="67"/>
        <v>0</v>
      </c>
      <c r="P1520" s="181">
        <v>0</v>
      </c>
      <c r="Q1520" s="181">
        <f t="shared" si="68"/>
        <v>0</v>
      </c>
      <c r="R1520" s="181"/>
      <c r="S1520" s="181" t="s">
        <v>240</v>
      </c>
      <c r="T1520" s="182" t="s">
        <v>218</v>
      </c>
      <c r="U1520" s="160">
        <v>0</v>
      </c>
      <c r="V1520" s="160">
        <f t="shared" si="69"/>
        <v>0</v>
      </c>
      <c r="W1520" s="160"/>
      <c r="X1520" s="150"/>
      <c r="Y1520" s="150"/>
      <c r="Z1520" s="150"/>
      <c r="AA1520" s="150"/>
      <c r="AB1520" s="150"/>
      <c r="AC1520" s="150"/>
      <c r="AD1520" s="150"/>
      <c r="AE1520" s="150"/>
      <c r="AF1520" s="150"/>
      <c r="AG1520" s="150" t="s">
        <v>279</v>
      </c>
      <c r="AH1520" s="150"/>
      <c r="AI1520" s="150"/>
      <c r="AJ1520" s="150"/>
      <c r="AK1520" s="150"/>
      <c r="AL1520" s="150"/>
      <c r="AM1520" s="150"/>
      <c r="AN1520" s="150"/>
      <c r="AO1520" s="150"/>
      <c r="AP1520" s="150"/>
      <c r="AQ1520" s="150"/>
      <c r="AR1520" s="150"/>
      <c r="AS1520" s="150"/>
      <c r="AT1520" s="150"/>
      <c r="AU1520" s="150"/>
      <c r="AV1520" s="150"/>
      <c r="AW1520" s="150"/>
      <c r="AX1520" s="150"/>
      <c r="AY1520" s="150"/>
      <c r="AZ1520" s="150"/>
      <c r="BA1520" s="150"/>
      <c r="BB1520" s="150"/>
      <c r="BC1520" s="150"/>
      <c r="BD1520" s="150"/>
      <c r="BE1520" s="150"/>
      <c r="BF1520" s="150"/>
      <c r="BG1520" s="150"/>
      <c r="BH1520" s="150"/>
    </row>
    <row r="1521" spans="1:60" ht="22.5" outlineLevel="1" x14ac:dyDescent="0.2">
      <c r="A1521" s="176">
        <v>516</v>
      </c>
      <c r="B1521" s="177" t="s">
        <v>2056</v>
      </c>
      <c r="C1521" s="185" t="s">
        <v>2057</v>
      </c>
      <c r="D1521" s="178" t="s">
        <v>298</v>
      </c>
      <c r="E1521" s="179">
        <v>20</v>
      </c>
      <c r="F1521" s="180"/>
      <c r="G1521" s="181">
        <f t="shared" si="63"/>
        <v>0</v>
      </c>
      <c r="H1521" s="180"/>
      <c r="I1521" s="181">
        <f t="shared" si="64"/>
        <v>0</v>
      </c>
      <c r="J1521" s="180"/>
      <c r="K1521" s="181">
        <f t="shared" si="65"/>
        <v>0</v>
      </c>
      <c r="L1521" s="181">
        <v>21</v>
      </c>
      <c r="M1521" s="181">
        <f t="shared" si="66"/>
        <v>0</v>
      </c>
      <c r="N1521" s="181">
        <v>0</v>
      </c>
      <c r="O1521" s="181">
        <f t="shared" si="67"/>
        <v>0</v>
      </c>
      <c r="P1521" s="181">
        <v>0</v>
      </c>
      <c r="Q1521" s="181">
        <f t="shared" si="68"/>
        <v>0</v>
      </c>
      <c r="R1521" s="181"/>
      <c r="S1521" s="181" t="s">
        <v>240</v>
      </c>
      <c r="T1521" s="182" t="s">
        <v>218</v>
      </c>
      <c r="U1521" s="160">
        <v>0</v>
      </c>
      <c r="V1521" s="160">
        <f t="shared" si="69"/>
        <v>0</v>
      </c>
      <c r="W1521" s="160"/>
      <c r="X1521" s="150"/>
      <c r="Y1521" s="150"/>
      <c r="Z1521" s="150"/>
      <c r="AA1521" s="150"/>
      <c r="AB1521" s="150"/>
      <c r="AC1521" s="150"/>
      <c r="AD1521" s="150"/>
      <c r="AE1521" s="150"/>
      <c r="AF1521" s="150"/>
      <c r="AG1521" s="150" t="s">
        <v>279</v>
      </c>
      <c r="AH1521" s="150"/>
      <c r="AI1521" s="150"/>
      <c r="AJ1521" s="150"/>
      <c r="AK1521" s="150"/>
      <c r="AL1521" s="150"/>
      <c r="AM1521" s="150"/>
      <c r="AN1521" s="150"/>
      <c r="AO1521" s="150"/>
      <c r="AP1521" s="150"/>
      <c r="AQ1521" s="150"/>
      <c r="AR1521" s="150"/>
      <c r="AS1521" s="150"/>
      <c r="AT1521" s="150"/>
      <c r="AU1521" s="150"/>
      <c r="AV1521" s="150"/>
      <c r="AW1521" s="150"/>
      <c r="AX1521" s="150"/>
      <c r="AY1521" s="150"/>
      <c r="AZ1521" s="150"/>
      <c r="BA1521" s="150"/>
      <c r="BB1521" s="150"/>
      <c r="BC1521" s="150"/>
      <c r="BD1521" s="150"/>
      <c r="BE1521" s="150"/>
      <c r="BF1521" s="150"/>
      <c r="BG1521" s="150"/>
      <c r="BH1521" s="150"/>
    </row>
    <row r="1522" spans="1:60" outlineLevel="1" x14ac:dyDescent="0.2">
      <c r="A1522" s="176">
        <v>517</v>
      </c>
      <c r="B1522" s="177" t="s">
        <v>2058</v>
      </c>
      <c r="C1522" s="185" t="s">
        <v>2059</v>
      </c>
      <c r="D1522" s="178" t="s">
        <v>298</v>
      </c>
      <c r="E1522" s="179">
        <v>10</v>
      </c>
      <c r="F1522" s="180"/>
      <c r="G1522" s="181">
        <f t="shared" si="63"/>
        <v>0</v>
      </c>
      <c r="H1522" s="180"/>
      <c r="I1522" s="181">
        <f t="shared" si="64"/>
        <v>0</v>
      </c>
      <c r="J1522" s="180"/>
      <c r="K1522" s="181">
        <f t="shared" si="65"/>
        <v>0</v>
      </c>
      <c r="L1522" s="181">
        <v>21</v>
      </c>
      <c r="M1522" s="181">
        <f t="shared" si="66"/>
        <v>0</v>
      </c>
      <c r="N1522" s="181">
        <v>0</v>
      </c>
      <c r="O1522" s="181">
        <f t="shared" si="67"/>
        <v>0</v>
      </c>
      <c r="P1522" s="181">
        <v>0</v>
      </c>
      <c r="Q1522" s="181">
        <f t="shared" si="68"/>
        <v>0</v>
      </c>
      <c r="R1522" s="181"/>
      <c r="S1522" s="181" t="s">
        <v>240</v>
      </c>
      <c r="T1522" s="182" t="s">
        <v>218</v>
      </c>
      <c r="U1522" s="160">
        <v>0</v>
      </c>
      <c r="V1522" s="160">
        <f t="shared" si="69"/>
        <v>0</v>
      </c>
      <c r="W1522" s="160"/>
      <c r="X1522" s="150"/>
      <c r="Y1522" s="150"/>
      <c r="Z1522" s="150"/>
      <c r="AA1522" s="150"/>
      <c r="AB1522" s="150"/>
      <c r="AC1522" s="150"/>
      <c r="AD1522" s="150"/>
      <c r="AE1522" s="150"/>
      <c r="AF1522" s="150"/>
      <c r="AG1522" s="150" t="s">
        <v>279</v>
      </c>
      <c r="AH1522" s="150"/>
      <c r="AI1522" s="150"/>
      <c r="AJ1522" s="150"/>
      <c r="AK1522" s="150"/>
      <c r="AL1522" s="150"/>
      <c r="AM1522" s="150"/>
      <c r="AN1522" s="150"/>
      <c r="AO1522" s="150"/>
      <c r="AP1522" s="150"/>
      <c r="AQ1522" s="150"/>
      <c r="AR1522" s="150"/>
      <c r="AS1522" s="150"/>
      <c r="AT1522" s="150"/>
      <c r="AU1522" s="150"/>
      <c r="AV1522" s="150"/>
      <c r="AW1522" s="150"/>
      <c r="AX1522" s="150"/>
      <c r="AY1522" s="150"/>
      <c r="AZ1522" s="150"/>
      <c r="BA1522" s="150"/>
      <c r="BB1522" s="150"/>
      <c r="BC1522" s="150"/>
      <c r="BD1522" s="150"/>
      <c r="BE1522" s="150"/>
      <c r="BF1522" s="150"/>
      <c r="BG1522" s="150"/>
      <c r="BH1522" s="150"/>
    </row>
    <row r="1523" spans="1:60" ht="22.5" outlineLevel="1" x14ac:dyDescent="0.2">
      <c r="A1523" s="176">
        <v>518</v>
      </c>
      <c r="B1523" s="177" t="s">
        <v>2060</v>
      </c>
      <c r="C1523" s="185" t="s">
        <v>2061</v>
      </c>
      <c r="D1523" s="178" t="s">
        <v>298</v>
      </c>
      <c r="E1523" s="179">
        <v>5</v>
      </c>
      <c r="F1523" s="180"/>
      <c r="G1523" s="181">
        <f t="shared" si="63"/>
        <v>0</v>
      </c>
      <c r="H1523" s="180"/>
      <c r="I1523" s="181">
        <f t="shared" si="64"/>
        <v>0</v>
      </c>
      <c r="J1523" s="180"/>
      <c r="K1523" s="181">
        <f t="shared" si="65"/>
        <v>0</v>
      </c>
      <c r="L1523" s="181">
        <v>21</v>
      </c>
      <c r="M1523" s="181">
        <f t="shared" si="66"/>
        <v>0</v>
      </c>
      <c r="N1523" s="181">
        <v>0</v>
      </c>
      <c r="O1523" s="181">
        <f t="shared" si="67"/>
        <v>0</v>
      </c>
      <c r="P1523" s="181">
        <v>0</v>
      </c>
      <c r="Q1523" s="181">
        <f t="shared" si="68"/>
        <v>0</v>
      </c>
      <c r="R1523" s="181"/>
      <c r="S1523" s="181" t="s">
        <v>240</v>
      </c>
      <c r="T1523" s="182" t="s">
        <v>218</v>
      </c>
      <c r="U1523" s="160">
        <v>0</v>
      </c>
      <c r="V1523" s="160">
        <f t="shared" si="69"/>
        <v>0</v>
      </c>
      <c r="W1523" s="160"/>
      <c r="X1523" s="150"/>
      <c r="Y1523" s="150"/>
      <c r="Z1523" s="150"/>
      <c r="AA1523" s="150"/>
      <c r="AB1523" s="150"/>
      <c r="AC1523" s="150"/>
      <c r="AD1523" s="150"/>
      <c r="AE1523" s="150"/>
      <c r="AF1523" s="150"/>
      <c r="AG1523" s="150" t="s">
        <v>279</v>
      </c>
      <c r="AH1523" s="150"/>
      <c r="AI1523" s="150"/>
      <c r="AJ1523" s="150"/>
      <c r="AK1523" s="150"/>
      <c r="AL1523" s="150"/>
      <c r="AM1523" s="150"/>
      <c r="AN1523" s="150"/>
      <c r="AO1523" s="150"/>
      <c r="AP1523" s="150"/>
      <c r="AQ1523" s="150"/>
      <c r="AR1523" s="150"/>
      <c r="AS1523" s="150"/>
      <c r="AT1523" s="150"/>
      <c r="AU1523" s="150"/>
      <c r="AV1523" s="150"/>
      <c r="AW1523" s="150"/>
      <c r="AX1523" s="150"/>
      <c r="AY1523" s="150"/>
      <c r="AZ1523" s="150"/>
      <c r="BA1523" s="150"/>
      <c r="BB1523" s="150"/>
      <c r="BC1523" s="150"/>
      <c r="BD1523" s="150"/>
      <c r="BE1523" s="150"/>
      <c r="BF1523" s="150"/>
      <c r="BG1523" s="150"/>
      <c r="BH1523" s="150"/>
    </row>
    <row r="1524" spans="1:60" ht="22.5" outlineLevel="1" x14ac:dyDescent="0.2">
      <c r="A1524" s="176">
        <v>519</v>
      </c>
      <c r="B1524" s="177" t="s">
        <v>2062</v>
      </c>
      <c r="C1524" s="185" t="s">
        <v>2063</v>
      </c>
      <c r="D1524" s="178" t="s">
        <v>298</v>
      </c>
      <c r="E1524" s="179">
        <v>5</v>
      </c>
      <c r="F1524" s="180"/>
      <c r="G1524" s="181">
        <f t="shared" si="63"/>
        <v>0</v>
      </c>
      <c r="H1524" s="180"/>
      <c r="I1524" s="181">
        <f t="shared" si="64"/>
        <v>0</v>
      </c>
      <c r="J1524" s="180"/>
      <c r="K1524" s="181">
        <f t="shared" si="65"/>
        <v>0</v>
      </c>
      <c r="L1524" s="181">
        <v>21</v>
      </c>
      <c r="M1524" s="181">
        <f t="shared" si="66"/>
        <v>0</v>
      </c>
      <c r="N1524" s="181">
        <v>0</v>
      </c>
      <c r="O1524" s="181">
        <f t="shared" si="67"/>
        <v>0</v>
      </c>
      <c r="P1524" s="181">
        <v>0</v>
      </c>
      <c r="Q1524" s="181">
        <f t="shared" si="68"/>
        <v>0</v>
      </c>
      <c r="R1524" s="181"/>
      <c r="S1524" s="181" t="s">
        <v>240</v>
      </c>
      <c r="T1524" s="182" t="s">
        <v>218</v>
      </c>
      <c r="U1524" s="160">
        <v>0</v>
      </c>
      <c r="V1524" s="160">
        <f t="shared" si="69"/>
        <v>0</v>
      </c>
      <c r="W1524" s="160"/>
      <c r="X1524" s="150"/>
      <c r="Y1524" s="150"/>
      <c r="Z1524" s="150"/>
      <c r="AA1524" s="150"/>
      <c r="AB1524" s="150"/>
      <c r="AC1524" s="150"/>
      <c r="AD1524" s="150"/>
      <c r="AE1524" s="150"/>
      <c r="AF1524" s="150"/>
      <c r="AG1524" s="150" t="s">
        <v>279</v>
      </c>
      <c r="AH1524" s="150"/>
      <c r="AI1524" s="150"/>
      <c r="AJ1524" s="150"/>
      <c r="AK1524" s="150"/>
      <c r="AL1524" s="150"/>
      <c r="AM1524" s="150"/>
      <c r="AN1524" s="150"/>
      <c r="AO1524" s="150"/>
      <c r="AP1524" s="150"/>
      <c r="AQ1524" s="150"/>
      <c r="AR1524" s="150"/>
      <c r="AS1524" s="150"/>
      <c r="AT1524" s="150"/>
      <c r="AU1524" s="150"/>
      <c r="AV1524" s="150"/>
      <c r="AW1524" s="150"/>
      <c r="AX1524" s="150"/>
      <c r="AY1524" s="150"/>
      <c r="AZ1524" s="150"/>
      <c r="BA1524" s="150"/>
      <c r="BB1524" s="150"/>
      <c r="BC1524" s="150"/>
      <c r="BD1524" s="150"/>
      <c r="BE1524" s="150"/>
      <c r="BF1524" s="150"/>
      <c r="BG1524" s="150"/>
      <c r="BH1524" s="150"/>
    </row>
    <row r="1525" spans="1:60" outlineLevel="1" x14ac:dyDescent="0.2">
      <c r="A1525" s="176">
        <v>520</v>
      </c>
      <c r="B1525" s="177" t="s">
        <v>2064</v>
      </c>
      <c r="C1525" s="185" t="s">
        <v>2065</v>
      </c>
      <c r="D1525" s="178" t="s">
        <v>298</v>
      </c>
      <c r="E1525" s="179">
        <v>30</v>
      </c>
      <c r="F1525" s="180"/>
      <c r="G1525" s="181">
        <f t="shared" si="63"/>
        <v>0</v>
      </c>
      <c r="H1525" s="180"/>
      <c r="I1525" s="181">
        <f t="shared" si="64"/>
        <v>0</v>
      </c>
      <c r="J1525" s="180"/>
      <c r="K1525" s="181">
        <f t="shared" si="65"/>
        <v>0</v>
      </c>
      <c r="L1525" s="181">
        <v>21</v>
      </c>
      <c r="M1525" s="181">
        <f t="shared" si="66"/>
        <v>0</v>
      </c>
      <c r="N1525" s="181">
        <v>0</v>
      </c>
      <c r="O1525" s="181">
        <f t="shared" si="67"/>
        <v>0</v>
      </c>
      <c r="P1525" s="181">
        <v>0</v>
      </c>
      <c r="Q1525" s="181">
        <f t="shared" si="68"/>
        <v>0</v>
      </c>
      <c r="R1525" s="181"/>
      <c r="S1525" s="181" t="s">
        <v>240</v>
      </c>
      <c r="T1525" s="182" t="s">
        <v>218</v>
      </c>
      <c r="U1525" s="160">
        <v>0</v>
      </c>
      <c r="V1525" s="160">
        <f t="shared" si="69"/>
        <v>0</v>
      </c>
      <c r="W1525" s="160"/>
      <c r="X1525" s="150"/>
      <c r="Y1525" s="150"/>
      <c r="Z1525" s="150"/>
      <c r="AA1525" s="150"/>
      <c r="AB1525" s="150"/>
      <c r="AC1525" s="150"/>
      <c r="AD1525" s="150"/>
      <c r="AE1525" s="150"/>
      <c r="AF1525" s="150"/>
      <c r="AG1525" s="150" t="s">
        <v>279</v>
      </c>
      <c r="AH1525" s="150"/>
      <c r="AI1525" s="150"/>
      <c r="AJ1525" s="150"/>
      <c r="AK1525" s="150"/>
      <c r="AL1525" s="150"/>
      <c r="AM1525" s="150"/>
      <c r="AN1525" s="150"/>
      <c r="AO1525" s="150"/>
      <c r="AP1525" s="150"/>
      <c r="AQ1525" s="150"/>
      <c r="AR1525" s="150"/>
      <c r="AS1525" s="150"/>
      <c r="AT1525" s="150"/>
      <c r="AU1525" s="150"/>
      <c r="AV1525" s="150"/>
      <c r="AW1525" s="150"/>
      <c r="AX1525" s="150"/>
      <c r="AY1525" s="150"/>
      <c r="AZ1525" s="150"/>
      <c r="BA1525" s="150"/>
      <c r="BB1525" s="150"/>
      <c r="BC1525" s="150"/>
      <c r="BD1525" s="150"/>
      <c r="BE1525" s="150"/>
      <c r="BF1525" s="150"/>
      <c r="BG1525" s="150"/>
      <c r="BH1525" s="150"/>
    </row>
    <row r="1526" spans="1:60" ht="22.5" outlineLevel="1" x14ac:dyDescent="0.2">
      <c r="A1526" s="176">
        <v>521</v>
      </c>
      <c r="B1526" s="177" t="s">
        <v>2066</v>
      </c>
      <c r="C1526" s="185" t="s">
        <v>2067</v>
      </c>
      <c r="D1526" s="178" t="s">
        <v>298</v>
      </c>
      <c r="E1526" s="179">
        <v>1</v>
      </c>
      <c r="F1526" s="180"/>
      <c r="G1526" s="181">
        <f t="shared" si="63"/>
        <v>0</v>
      </c>
      <c r="H1526" s="180"/>
      <c r="I1526" s="181">
        <f t="shared" si="64"/>
        <v>0</v>
      </c>
      <c r="J1526" s="180"/>
      <c r="K1526" s="181">
        <f t="shared" si="65"/>
        <v>0</v>
      </c>
      <c r="L1526" s="181">
        <v>21</v>
      </c>
      <c r="M1526" s="181">
        <f t="shared" si="66"/>
        <v>0</v>
      </c>
      <c r="N1526" s="181">
        <v>0</v>
      </c>
      <c r="O1526" s="181">
        <f t="shared" si="67"/>
        <v>0</v>
      </c>
      <c r="P1526" s="181">
        <v>0</v>
      </c>
      <c r="Q1526" s="181">
        <f t="shared" si="68"/>
        <v>0</v>
      </c>
      <c r="R1526" s="181"/>
      <c r="S1526" s="181" t="s">
        <v>240</v>
      </c>
      <c r="T1526" s="182" t="s">
        <v>218</v>
      </c>
      <c r="U1526" s="160">
        <v>0</v>
      </c>
      <c r="V1526" s="160">
        <f t="shared" si="69"/>
        <v>0</v>
      </c>
      <c r="W1526" s="160"/>
      <c r="X1526" s="150"/>
      <c r="Y1526" s="150"/>
      <c r="Z1526" s="150"/>
      <c r="AA1526" s="150"/>
      <c r="AB1526" s="150"/>
      <c r="AC1526" s="150"/>
      <c r="AD1526" s="150"/>
      <c r="AE1526" s="150"/>
      <c r="AF1526" s="150"/>
      <c r="AG1526" s="150" t="s">
        <v>279</v>
      </c>
      <c r="AH1526" s="150"/>
      <c r="AI1526" s="150"/>
      <c r="AJ1526" s="150"/>
      <c r="AK1526" s="150"/>
      <c r="AL1526" s="150"/>
      <c r="AM1526" s="150"/>
      <c r="AN1526" s="150"/>
      <c r="AO1526" s="150"/>
      <c r="AP1526" s="150"/>
      <c r="AQ1526" s="150"/>
      <c r="AR1526" s="150"/>
      <c r="AS1526" s="150"/>
      <c r="AT1526" s="150"/>
      <c r="AU1526" s="150"/>
      <c r="AV1526" s="150"/>
      <c r="AW1526" s="150"/>
      <c r="AX1526" s="150"/>
      <c r="AY1526" s="150"/>
      <c r="AZ1526" s="150"/>
      <c r="BA1526" s="150"/>
      <c r="BB1526" s="150"/>
      <c r="BC1526" s="150"/>
      <c r="BD1526" s="150"/>
      <c r="BE1526" s="150"/>
      <c r="BF1526" s="150"/>
      <c r="BG1526" s="150"/>
      <c r="BH1526" s="150"/>
    </row>
    <row r="1527" spans="1:60" ht="22.5" outlineLevel="1" x14ac:dyDescent="0.2">
      <c r="A1527" s="176">
        <v>522</v>
      </c>
      <c r="B1527" s="177" t="s">
        <v>2068</v>
      </c>
      <c r="C1527" s="185" t="s">
        <v>2069</v>
      </c>
      <c r="D1527" s="178" t="s">
        <v>298</v>
      </c>
      <c r="E1527" s="179">
        <v>3</v>
      </c>
      <c r="F1527" s="180"/>
      <c r="G1527" s="181">
        <f t="shared" si="63"/>
        <v>0</v>
      </c>
      <c r="H1527" s="180"/>
      <c r="I1527" s="181">
        <f t="shared" si="64"/>
        <v>0</v>
      </c>
      <c r="J1527" s="180"/>
      <c r="K1527" s="181">
        <f t="shared" si="65"/>
        <v>0</v>
      </c>
      <c r="L1527" s="181">
        <v>21</v>
      </c>
      <c r="M1527" s="181">
        <f t="shared" si="66"/>
        <v>0</v>
      </c>
      <c r="N1527" s="181">
        <v>0</v>
      </c>
      <c r="O1527" s="181">
        <f t="shared" si="67"/>
        <v>0</v>
      </c>
      <c r="P1527" s="181">
        <v>0</v>
      </c>
      <c r="Q1527" s="181">
        <f t="shared" si="68"/>
        <v>0</v>
      </c>
      <c r="R1527" s="181"/>
      <c r="S1527" s="181" t="s">
        <v>240</v>
      </c>
      <c r="T1527" s="182" t="s">
        <v>218</v>
      </c>
      <c r="U1527" s="160">
        <v>0</v>
      </c>
      <c r="V1527" s="160">
        <f t="shared" si="69"/>
        <v>0</v>
      </c>
      <c r="W1527" s="160"/>
      <c r="X1527" s="150"/>
      <c r="Y1527" s="150"/>
      <c r="Z1527" s="150"/>
      <c r="AA1527" s="150"/>
      <c r="AB1527" s="150"/>
      <c r="AC1527" s="150"/>
      <c r="AD1527" s="150"/>
      <c r="AE1527" s="150"/>
      <c r="AF1527" s="150"/>
      <c r="AG1527" s="150" t="s">
        <v>279</v>
      </c>
      <c r="AH1527" s="150"/>
      <c r="AI1527" s="150"/>
      <c r="AJ1527" s="150"/>
      <c r="AK1527" s="150"/>
      <c r="AL1527" s="150"/>
      <c r="AM1527" s="150"/>
      <c r="AN1527" s="150"/>
      <c r="AO1527" s="150"/>
      <c r="AP1527" s="150"/>
      <c r="AQ1527" s="150"/>
      <c r="AR1527" s="150"/>
      <c r="AS1527" s="150"/>
      <c r="AT1527" s="150"/>
      <c r="AU1527" s="150"/>
      <c r="AV1527" s="150"/>
      <c r="AW1527" s="150"/>
      <c r="AX1527" s="150"/>
      <c r="AY1527" s="150"/>
      <c r="AZ1527" s="150"/>
      <c r="BA1527" s="150"/>
      <c r="BB1527" s="150"/>
      <c r="BC1527" s="150"/>
      <c r="BD1527" s="150"/>
      <c r="BE1527" s="150"/>
      <c r="BF1527" s="150"/>
      <c r="BG1527" s="150"/>
      <c r="BH1527" s="150"/>
    </row>
    <row r="1528" spans="1:60" ht="22.5" outlineLevel="1" x14ac:dyDescent="0.2">
      <c r="A1528" s="176">
        <v>523</v>
      </c>
      <c r="B1528" s="177" t="s">
        <v>2070</v>
      </c>
      <c r="C1528" s="185" t="s">
        <v>2071</v>
      </c>
      <c r="D1528" s="178" t="s">
        <v>298</v>
      </c>
      <c r="E1528" s="179">
        <v>1</v>
      </c>
      <c r="F1528" s="180"/>
      <c r="G1528" s="181">
        <f t="shared" si="63"/>
        <v>0</v>
      </c>
      <c r="H1528" s="180"/>
      <c r="I1528" s="181">
        <f t="shared" si="64"/>
        <v>0</v>
      </c>
      <c r="J1528" s="180"/>
      <c r="K1528" s="181">
        <f t="shared" si="65"/>
        <v>0</v>
      </c>
      <c r="L1528" s="181">
        <v>21</v>
      </c>
      <c r="M1528" s="181">
        <f t="shared" si="66"/>
        <v>0</v>
      </c>
      <c r="N1528" s="181">
        <v>0</v>
      </c>
      <c r="O1528" s="181">
        <f t="shared" si="67"/>
        <v>0</v>
      </c>
      <c r="P1528" s="181">
        <v>0</v>
      </c>
      <c r="Q1528" s="181">
        <f t="shared" si="68"/>
        <v>0</v>
      </c>
      <c r="R1528" s="181"/>
      <c r="S1528" s="181" t="s">
        <v>240</v>
      </c>
      <c r="T1528" s="182" t="s">
        <v>218</v>
      </c>
      <c r="U1528" s="160">
        <v>0</v>
      </c>
      <c r="V1528" s="160">
        <f t="shared" si="69"/>
        <v>0</v>
      </c>
      <c r="W1528" s="160"/>
      <c r="X1528" s="150"/>
      <c r="Y1528" s="150"/>
      <c r="Z1528" s="150"/>
      <c r="AA1528" s="150"/>
      <c r="AB1528" s="150"/>
      <c r="AC1528" s="150"/>
      <c r="AD1528" s="150"/>
      <c r="AE1528" s="150"/>
      <c r="AF1528" s="150"/>
      <c r="AG1528" s="150" t="s">
        <v>279</v>
      </c>
      <c r="AH1528" s="150"/>
      <c r="AI1528" s="150"/>
      <c r="AJ1528" s="150"/>
      <c r="AK1528" s="150"/>
      <c r="AL1528" s="150"/>
      <c r="AM1528" s="150"/>
      <c r="AN1528" s="150"/>
      <c r="AO1528" s="150"/>
      <c r="AP1528" s="150"/>
      <c r="AQ1528" s="150"/>
      <c r="AR1528" s="150"/>
      <c r="AS1528" s="150"/>
      <c r="AT1528" s="150"/>
      <c r="AU1528" s="150"/>
      <c r="AV1528" s="150"/>
      <c r="AW1528" s="150"/>
      <c r="AX1528" s="150"/>
      <c r="AY1528" s="150"/>
      <c r="AZ1528" s="150"/>
      <c r="BA1528" s="150"/>
      <c r="BB1528" s="150"/>
      <c r="BC1528" s="150"/>
      <c r="BD1528" s="150"/>
      <c r="BE1528" s="150"/>
      <c r="BF1528" s="150"/>
      <c r="BG1528" s="150"/>
      <c r="BH1528" s="150"/>
    </row>
    <row r="1529" spans="1:60" ht="22.5" outlineLevel="1" x14ac:dyDescent="0.2">
      <c r="A1529" s="176">
        <v>524</v>
      </c>
      <c r="B1529" s="177" t="s">
        <v>2072</v>
      </c>
      <c r="C1529" s="185" t="s">
        <v>2073</v>
      </c>
      <c r="D1529" s="178" t="s">
        <v>298</v>
      </c>
      <c r="E1529" s="179">
        <v>4</v>
      </c>
      <c r="F1529" s="180"/>
      <c r="G1529" s="181">
        <f t="shared" si="63"/>
        <v>0</v>
      </c>
      <c r="H1529" s="180"/>
      <c r="I1529" s="181">
        <f t="shared" si="64"/>
        <v>0</v>
      </c>
      <c r="J1529" s="180"/>
      <c r="K1529" s="181">
        <f t="shared" si="65"/>
        <v>0</v>
      </c>
      <c r="L1529" s="181">
        <v>21</v>
      </c>
      <c r="M1529" s="181">
        <f t="shared" si="66"/>
        <v>0</v>
      </c>
      <c r="N1529" s="181">
        <v>0</v>
      </c>
      <c r="O1529" s="181">
        <f t="shared" si="67"/>
        <v>0</v>
      </c>
      <c r="P1529" s="181">
        <v>0</v>
      </c>
      <c r="Q1529" s="181">
        <f t="shared" si="68"/>
        <v>0</v>
      </c>
      <c r="R1529" s="181"/>
      <c r="S1529" s="181" t="s">
        <v>240</v>
      </c>
      <c r="T1529" s="182" t="s">
        <v>218</v>
      </c>
      <c r="U1529" s="160">
        <v>0</v>
      </c>
      <c r="V1529" s="160">
        <f t="shared" si="69"/>
        <v>0</v>
      </c>
      <c r="W1529" s="160"/>
      <c r="X1529" s="150"/>
      <c r="Y1529" s="150"/>
      <c r="Z1529" s="150"/>
      <c r="AA1529" s="150"/>
      <c r="AB1529" s="150"/>
      <c r="AC1529" s="150"/>
      <c r="AD1529" s="150"/>
      <c r="AE1529" s="150"/>
      <c r="AF1529" s="150"/>
      <c r="AG1529" s="150" t="s">
        <v>279</v>
      </c>
      <c r="AH1529" s="150"/>
      <c r="AI1529" s="150"/>
      <c r="AJ1529" s="150"/>
      <c r="AK1529" s="150"/>
      <c r="AL1529" s="150"/>
      <c r="AM1529" s="150"/>
      <c r="AN1529" s="150"/>
      <c r="AO1529" s="150"/>
      <c r="AP1529" s="150"/>
      <c r="AQ1529" s="150"/>
      <c r="AR1529" s="150"/>
      <c r="AS1529" s="150"/>
      <c r="AT1529" s="150"/>
      <c r="AU1529" s="150"/>
      <c r="AV1529" s="150"/>
      <c r="AW1529" s="150"/>
      <c r="AX1529" s="150"/>
      <c r="AY1529" s="150"/>
      <c r="AZ1529" s="150"/>
      <c r="BA1529" s="150"/>
      <c r="BB1529" s="150"/>
      <c r="BC1529" s="150"/>
      <c r="BD1529" s="150"/>
      <c r="BE1529" s="150"/>
      <c r="BF1529" s="150"/>
      <c r="BG1529" s="150"/>
      <c r="BH1529" s="150"/>
    </row>
    <row r="1530" spans="1:60" ht="22.5" outlineLevel="1" x14ac:dyDescent="0.2">
      <c r="A1530" s="176">
        <v>525</v>
      </c>
      <c r="B1530" s="177" t="s">
        <v>2074</v>
      </c>
      <c r="C1530" s="185" t="s">
        <v>2075</v>
      </c>
      <c r="D1530" s="178" t="s">
        <v>291</v>
      </c>
      <c r="E1530" s="179">
        <v>80</v>
      </c>
      <c r="F1530" s="180"/>
      <c r="G1530" s="181">
        <f t="shared" si="63"/>
        <v>0</v>
      </c>
      <c r="H1530" s="180"/>
      <c r="I1530" s="181">
        <f t="shared" si="64"/>
        <v>0</v>
      </c>
      <c r="J1530" s="180"/>
      <c r="K1530" s="181">
        <f t="shared" si="65"/>
        <v>0</v>
      </c>
      <c r="L1530" s="181">
        <v>21</v>
      </c>
      <c r="M1530" s="181">
        <f t="shared" si="66"/>
        <v>0</v>
      </c>
      <c r="N1530" s="181">
        <v>0</v>
      </c>
      <c r="O1530" s="181">
        <f t="shared" si="67"/>
        <v>0</v>
      </c>
      <c r="P1530" s="181">
        <v>0</v>
      </c>
      <c r="Q1530" s="181">
        <f t="shared" si="68"/>
        <v>0</v>
      </c>
      <c r="R1530" s="181"/>
      <c r="S1530" s="181" t="s">
        <v>240</v>
      </c>
      <c r="T1530" s="182" t="s">
        <v>218</v>
      </c>
      <c r="U1530" s="160">
        <v>0</v>
      </c>
      <c r="V1530" s="160">
        <f t="shared" si="69"/>
        <v>0</v>
      </c>
      <c r="W1530" s="160"/>
      <c r="X1530" s="150"/>
      <c r="Y1530" s="150"/>
      <c r="Z1530" s="150"/>
      <c r="AA1530" s="150"/>
      <c r="AB1530" s="150"/>
      <c r="AC1530" s="150"/>
      <c r="AD1530" s="150"/>
      <c r="AE1530" s="150"/>
      <c r="AF1530" s="150"/>
      <c r="AG1530" s="150" t="s">
        <v>279</v>
      </c>
      <c r="AH1530" s="150"/>
      <c r="AI1530" s="150"/>
      <c r="AJ1530" s="150"/>
      <c r="AK1530" s="150"/>
      <c r="AL1530" s="150"/>
      <c r="AM1530" s="150"/>
      <c r="AN1530" s="150"/>
      <c r="AO1530" s="150"/>
      <c r="AP1530" s="150"/>
      <c r="AQ1530" s="150"/>
      <c r="AR1530" s="150"/>
      <c r="AS1530" s="150"/>
      <c r="AT1530" s="150"/>
      <c r="AU1530" s="150"/>
      <c r="AV1530" s="150"/>
      <c r="AW1530" s="150"/>
      <c r="AX1530" s="150"/>
      <c r="AY1530" s="150"/>
      <c r="AZ1530" s="150"/>
      <c r="BA1530" s="150"/>
      <c r="BB1530" s="150"/>
      <c r="BC1530" s="150"/>
      <c r="BD1530" s="150"/>
      <c r="BE1530" s="150"/>
      <c r="BF1530" s="150"/>
      <c r="BG1530" s="150"/>
      <c r="BH1530" s="150"/>
    </row>
    <row r="1531" spans="1:60" ht="22.5" outlineLevel="1" x14ac:dyDescent="0.2">
      <c r="A1531" s="176">
        <v>526</v>
      </c>
      <c r="B1531" s="177" t="s">
        <v>2076</v>
      </c>
      <c r="C1531" s="185" t="s">
        <v>2077</v>
      </c>
      <c r="D1531" s="178" t="s">
        <v>291</v>
      </c>
      <c r="E1531" s="179">
        <v>40</v>
      </c>
      <c r="F1531" s="180"/>
      <c r="G1531" s="181">
        <f t="shared" si="63"/>
        <v>0</v>
      </c>
      <c r="H1531" s="180"/>
      <c r="I1531" s="181">
        <f t="shared" si="64"/>
        <v>0</v>
      </c>
      <c r="J1531" s="180"/>
      <c r="K1531" s="181">
        <f t="shared" si="65"/>
        <v>0</v>
      </c>
      <c r="L1531" s="181">
        <v>21</v>
      </c>
      <c r="M1531" s="181">
        <f t="shared" si="66"/>
        <v>0</v>
      </c>
      <c r="N1531" s="181">
        <v>0</v>
      </c>
      <c r="O1531" s="181">
        <f t="shared" si="67"/>
        <v>0</v>
      </c>
      <c r="P1531" s="181">
        <v>0</v>
      </c>
      <c r="Q1531" s="181">
        <f t="shared" si="68"/>
        <v>0</v>
      </c>
      <c r="R1531" s="181"/>
      <c r="S1531" s="181" t="s">
        <v>240</v>
      </c>
      <c r="T1531" s="182" t="s">
        <v>218</v>
      </c>
      <c r="U1531" s="160">
        <v>0</v>
      </c>
      <c r="V1531" s="160">
        <f t="shared" si="69"/>
        <v>0</v>
      </c>
      <c r="W1531" s="160"/>
      <c r="X1531" s="150"/>
      <c r="Y1531" s="150"/>
      <c r="Z1531" s="150"/>
      <c r="AA1531" s="150"/>
      <c r="AB1531" s="150"/>
      <c r="AC1531" s="150"/>
      <c r="AD1531" s="150"/>
      <c r="AE1531" s="150"/>
      <c r="AF1531" s="150"/>
      <c r="AG1531" s="150" t="s">
        <v>279</v>
      </c>
      <c r="AH1531" s="150"/>
      <c r="AI1531" s="150"/>
      <c r="AJ1531" s="150"/>
      <c r="AK1531" s="150"/>
      <c r="AL1531" s="150"/>
      <c r="AM1531" s="150"/>
      <c r="AN1531" s="150"/>
      <c r="AO1531" s="150"/>
      <c r="AP1531" s="150"/>
      <c r="AQ1531" s="150"/>
      <c r="AR1531" s="150"/>
      <c r="AS1531" s="150"/>
      <c r="AT1531" s="150"/>
      <c r="AU1531" s="150"/>
      <c r="AV1531" s="150"/>
      <c r="AW1531" s="150"/>
      <c r="AX1531" s="150"/>
      <c r="AY1531" s="150"/>
      <c r="AZ1531" s="150"/>
      <c r="BA1531" s="150"/>
      <c r="BB1531" s="150"/>
      <c r="BC1531" s="150"/>
      <c r="BD1531" s="150"/>
      <c r="BE1531" s="150"/>
      <c r="BF1531" s="150"/>
      <c r="BG1531" s="150"/>
      <c r="BH1531" s="150"/>
    </row>
    <row r="1532" spans="1:60" ht="33.75" outlineLevel="1" x14ac:dyDescent="0.2">
      <c r="A1532" s="176">
        <v>527</v>
      </c>
      <c r="B1532" s="177" t="s">
        <v>2078</v>
      </c>
      <c r="C1532" s="185" t="s">
        <v>2079</v>
      </c>
      <c r="D1532" s="178" t="s">
        <v>291</v>
      </c>
      <c r="E1532" s="179">
        <v>1800</v>
      </c>
      <c r="F1532" s="180"/>
      <c r="G1532" s="181">
        <f t="shared" si="63"/>
        <v>0</v>
      </c>
      <c r="H1532" s="180"/>
      <c r="I1532" s="181">
        <f t="shared" si="64"/>
        <v>0</v>
      </c>
      <c r="J1532" s="180"/>
      <c r="K1532" s="181">
        <f t="shared" si="65"/>
        <v>0</v>
      </c>
      <c r="L1532" s="181">
        <v>21</v>
      </c>
      <c r="M1532" s="181">
        <f t="shared" si="66"/>
        <v>0</v>
      </c>
      <c r="N1532" s="181">
        <v>0</v>
      </c>
      <c r="O1532" s="181">
        <f t="shared" si="67"/>
        <v>0</v>
      </c>
      <c r="P1532" s="181">
        <v>0</v>
      </c>
      <c r="Q1532" s="181">
        <f t="shared" si="68"/>
        <v>0</v>
      </c>
      <c r="R1532" s="181"/>
      <c r="S1532" s="181" t="s">
        <v>240</v>
      </c>
      <c r="T1532" s="182" t="s">
        <v>218</v>
      </c>
      <c r="U1532" s="160">
        <v>0</v>
      </c>
      <c r="V1532" s="160">
        <f t="shared" si="69"/>
        <v>0</v>
      </c>
      <c r="W1532" s="160"/>
      <c r="X1532" s="150"/>
      <c r="Y1532" s="150"/>
      <c r="Z1532" s="150"/>
      <c r="AA1532" s="150"/>
      <c r="AB1532" s="150"/>
      <c r="AC1532" s="150"/>
      <c r="AD1532" s="150"/>
      <c r="AE1532" s="150"/>
      <c r="AF1532" s="150"/>
      <c r="AG1532" s="150" t="s">
        <v>279</v>
      </c>
      <c r="AH1532" s="150"/>
      <c r="AI1532" s="150"/>
      <c r="AJ1532" s="150"/>
      <c r="AK1532" s="150"/>
      <c r="AL1532" s="150"/>
      <c r="AM1532" s="150"/>
      <c r="AN1532" s="150"/>
      <c r="AO1532" s="150"/>
      <c r="AP1532" s="150"/>
      <c r="AQ1532" s="150"/>
      <c r="AR1532" s="150"/>
      <c r="AS1532" s="150"/>
      <c r="AT1532" s="150"/>
      <c r="AU1532" s="150"/>
      <c r="AV1532" s="150"/>
      <c r="AW1532" s="150"/>
      <c r="AX1532" s="150"/>
      <c r="AY1532" s="150"/>
      <c r="AZ1532" s="150"/>
      <c r="BA1532" s="150"/>
      <c r="BB1532" s="150"/>
      <c r="BC1532" s="150"/>
      <c r="BD1532" s="150"/>
      <c r="BE1532" s="150"/>
      <c r="BF1532" s="150"/>
      <c r="BG1532" s="150"/>
      <c r="BH1532" s="150"/>
    </row>
    <row r="1533" spans="1:60" ht="33.75" outlineLevel="1" x14ac:dyDescent="0.2">
      <c r="A1533" s="176">
        <v>528</v>
      </c>
      <c r="B1533" s="177" t="s">
        <v>2080</v>
      </c>
      <c r="C1533" s="185" t="s">
        <v>2081</v>
      </c>
      <c r="D1533" s="178" t="s">
        <v>291</v>
      </c>
      <c r="E1533" s="179">
        <v>1200</v>
      </c>
      <c r="F1533" s="180"/>
      <c r="G1533" s="181">
        <f t="shared" si="63"/>
        <v>0</v>
      </c>
      <c r="H1533" s="180"/>
      <c r="I1533" s="181">
        <f t="shared" si="64"/>
        <v>0</v>
      </c>
      <c r="J1533" s="180"/>
      <c r="K1533" s="181">
        <f t="shared" si="65"/>
        <v>0</v>
      </c>
      <c r="L1533" s="181">
        <v>21</v>
      </c>
      <c r="M1533" s="181">
        <f t="shared" si="66"/>
        <v>0</v>
      </c>
      <c r="N1533" s="181">
        <v>0</v>
      </c>
      <c r="O1533" s="181">
        <f t="shared" si="67"/>
        <v>0</v>
      </c>
      <c r="P1533" s="181">
        <v>0</v>
      </c>
      <c r="Q1533" s="181">
        <f t="shared" si="68"/>
        <v>0</v>
      </c>
      <c r="R1533" s="181"/>
      <c r="S1533" s="181" t="s">
        <v>240</v>
      </c>
      <c r="T1533" s="182" t="s">
        <v>218</v>
      </c>
      <c r="U1533" s="160">
        <v>0</v>
      </c>
      <c r="V1533" s="160">
        <f t="shared" si="69"/>
        <v>0</v>
      </c>
      <c r="W1533" s="160"/>
      <c r="X1533" s="150"/>
      <c r="Y1533" s="150"/>
      <c r="Z1533" s="150"/>
      <c r="AA1533" s="150"/>
      <c r="AB1533" s="150"/>
      <c r="AC1533" s="150"/>
      <c r="AD1533" s="150"/>
      <c r="AE1533" s="150"/>
      <c r="AF1533" s="150"/>
      <c r="AG1533" s="150" t="s">
        <v>279</v>
      </c>
      <c r="AH1533" s="150"/>
      <c r="AI1533" s="150"/>
      <c r="AJ1533" s="150"/>
      <c r="AK1533" s="150"/>
      <c r="AL1533" s="150"/>
      <c r="AM1533" s="150"/>
      <c r="AN1533" s="150"/>
      <c r="AO1533" s="150"/>
      <c r="AP1533" s="150"/>
      <c r="AQ1533" s="150"/>
      <c r="AR1533" s="150"/>
      <c r="AS1533" s="150"/>
      <c r="AT1533" s="150"/>
      <c r="AU1533" s="150"/>
      <c r="AV1533" s="150"/>
      <c r="AW1533" s="150"/>
      <c r="AX1533" s="150"/>
      <c r="AY1533" s="150"/>
      <c r="AZ1533" s="150"/>
      <c r="BA1533" s="150"/>
      <c r="BB1533" s="150"/>
      <c r="BC1533" s="150"/>
      <c r="BD1533" s="150"/>
      <c r="BE1533" s="150"/>
      <c r="BF1533" s="150"/>
      <c r="BG1533" s="150"/>
      <c r="BH1533" s="150"/>
    </row>
    <row r="1534" spans="1:60" ht="33.75" outlineLevel="1" x14ac:dyDescent="0.2">
      <c r="A1534" s="176">
        <v>529</v>
      </c>
      <c r="B1534" s="177" t="s">
        <v>2082</v>
      </c>
      <c r="C1534" s="185" t="s">
        <v>2083</v>
      </c>
      <c r="D1534" s="178" t="s">
        <v>291</v>
      </c>
      <c r="E1534" s="179">
        <v>150</v>
      </c>
      <c r="F1534" s="180"/>
      <c r="G1534" s="181">
        <f t="shared" si="63"/>
        <v>0</v>
      </c>
      <c r="H1534" s="180"/>
      <c r="I1534" s="181">
        <f t="shared" si="64"/>
        <v>0</v>
      </c>
      <c r="J1534" s="180"/>
      <c r="K1534" s="181">
        <f t="shared" si="65"/>
        <v>0</v>
      </c>
      <c r="L1534" s="181">
        <v>21</v>
      </c>
      <c r="M1534" s="181">
        <f t="shared" si="66"/>
        <v>0</v>
      </c>
      <c r="N1534" s="181">
        <v>0</v>
      </c>
      <c r="O1534" s="181">
        <f t="shared" si="67"/>
        <v>0</v>
      </c>
      <c r="P1534" s="181">
        <v>0</v>
      </c>
      <c r="Q1534" s="181">
        <f t="shared" si="68"/>
        <v>0</v>
      </c>
      <c r="R1534" s="181"/>
      <c r="S1534" s="181" t="s">
        <v>240</v>
      </c>
      <c r="T1534" s="182" t="s">
        <v>218</v>
      </c>
      <c r="U1534" s="160">
        <v>0</v>
      </c>
      <c r="V1534" s="160">
        <f t="shared" si="69"/>
        <v>0</v>
      </c>
      <c r="W1534" s="160"/>
      <c r="X1534" s="150"/>
      <c r="Y1534" s="150"/>
      <c r="Z1534" s="150"/>
      <c r="AA1534" s="150"/>
      <c r="AB1534" s="150"/>
      <c r="AC1534" s="150"/>
      <c r="AD1534" s="150"/>
      <c r="AE1534" s="150"/>
      <c r="AF1534" s="150"/>
      <c r="AG1534" s="150" t="s">
        <v>279</v>
      </c>
      <c r="AH1534" s="150"/>
      <c r="AI1534" s="150"/>
      <c r="AJ1534" s="150"/>
      <c r="AK1534" s="150"/>
      <c r="AL1534" s="150"/>
      <c r="AM1534" s="150"/>
      <c r="AN1534" s="150"/>
      <c r="AO1534" s="150"/>
      <c r="AP1534" s="150"/>
      <c r="AQ1534" s="150"/>
      <c r="AR1534" s="150"/>
      <c r="AS1534" s="150"/>
      <c r="AT1534" s="150"/>
      <c r="AU1534" s="150"/>
      <c r="AV1534" s="150"/>
      <c r="AW1534" s="150"/>
      <c r="AX1534" s="150"/>
      <c r="AY1534" s="150"/>
      <c r="AZ1534" s="150"/>
      <c r="BA1534" s="150"/>
      <c r="BB1534" s="150"/>
      <c r="BC1534" s="150"/>
      <c r="BD1534" s="150"/>
      <c r="BE1534" s="150"/>
      <c r="BF1534" s="150"/>
      <c r="BG1534" s="150"/>
      <c r="BH1534" s="150"/>
    </row>
    <row r="1535" spans="1:60" ht="22.5" outlineLevel="1" x14ac:dyDescent="0.2">
      <c r="A1535" s="176">
        <v>530</v>
      </c>
      <c r="B1535" s="177" t="s">
        <v>2084</v>
      </c>
      <c r="C1535" s="185" t="s">
        <v>2085</v>
      </c>
      <c r="D1535" s="178" t="s">
        <v>291</v>
      </c>
      <c r="E1535" s="179">
        <v>15</v>
      </c>
      <c r="F1535" s="180"/>
      <c r="G1535" s="181">
        <f t="shared" si="63"/>
        <v>0</v>
      </c>
      <c r="H1535" s="180"/>
      <c r="I1535" s="181">
        <f t="shared" si="64"/>
        <v>0</v>
      </c>
      <c r="J1535" s="180"/>
      <c r="K1535" s="181">
        <f t="shared" si="65"/>
        <v>0</v>
      </c>
      <c r="L1535" s="181">
        <v>21</v>
      </c>
      <c r="M1535" s="181">
        <f t="shared" si="66"/>
        <v>0</v>
      </c>
      <c r="N1535" s="181">
        <v>0</v>
      </c>
      <c r="O1535" s="181">
        <f t="shared" si="67"/>
        <v>0</v>
      </c>
      <c r="P1535" s="181">
        <v>0</v>
      </c>
      <c r="Q1535" s="181">
        <f t="shared" si="68"/>
        <v>0</v>
      </c>
      <c r="R1535" s="181"/>
      <c r="S1535" s="181" t="s">
        <v>240</v>
      </c>
      <c r="T1535" s="182" t="s">
        <v>218</v>
      </c>
      <c r="U1535" s="160">
        <v>0</v>
      </c>
      <c r="V1535" s="160">
        <f t="shared" si="69"/>
        <v>0</v>
      </c>
      <c r="W1535" s="160"/>
      <c r="X1535" s="150"/>
      <c r="Y1535" s="150"/>
      <c r="Z1535" s="150"/>
      <c r="AA1535" s="150"/>
      <c r="AB1535" s="150"/>
      <c r="AC1535" s="150"/>
      <c r="AD1535" s="150"/>
      <c r="AE1535" s="150"/>
      <c r="AF1535" s="150"/>
      <c r="AG1535" s="150" t="s">
        <v>224</v>
      </c>
      <c r="AH1535" s="150"/>
      <c r="AI1535" s="150"/>
      <c r="AJ1535" s="150"/>
      <c r="AK1535" s="150"/>
      <c r="AL1535" s="150"/>
      <c r="AM1535" s="150"/>
      <c r="AN1535" s="150"/>
      <c r="AO1535" s="150"/>
      <c r="AP1535" s="150"/>
      <c r="AQ1535" s="150"/>
      <c r="AR1535" s="150"/>
      <c r="AS1535" s="150"/>
      <c r="AT1535" s="150"/>
      <c r="AU1535" s="150"/>
      <c r="AV1535" s="150"/>
      <c r="AW1535" s="150"/>
      <c r="AX1535" s="150"/>
      <c r="AY1535" s="150"/>
      <c r="AZ1535" s="150"/>
      <c r="BA1535" s="150"/>
      <c r="BB1535" s="150"/>
      <c r="BC1535" s="150"/>
      <c r="BD1535" s="150"/>
      <c r="BE1535" s="150"/>
      <c r="BF1535" s="150"/>
      <c r="BG1535" s="150"/>
      <c r="BH1535" s="150"/>
    </row>
    <row r="1536" spans="1:60" outlineLevel="1" x14ac:dyDescent="0.2">
      <c r="A1536" s="176">
        <v>531</v>
      </c>
      <c r="B1536" s="177" t="s">
        <v>2086</v>
      </c>
      <c r="C1536" s="185" t="s">
        <v>2087</v>
      </c>
      <c r="D1536" s="178" t="s">
        <v>291</v>
      </c>
      <c r="E1536" s="179">
        <v>1800</v>
      </c>
      <c r="F1536" s="180"/>
      <c r="G1536" s="181">
        <f t="shared" si="63"/>
        <v>0</v>
      </c>
      <c r="H1536" s="180"/>
      <c r="I1536" s="181">
        <f t="shared" si="64"/>
        <v>0</v>
      </c>
      <c r="J1536" s="180"/>
      <c r="K1536" s="181">
        <f t="shared" si="65"/>
        <v>0</v>
      </c>
      <c r="L1536" s="181">
        <v>21</v>
      </c>
      <c r="M1536" s="181">
        <f t="shared" si="66"/>
        <v>0</v>
      </c>
      <c r="N1536" s="181">
        <v>0</v>
      </c>
      <c r="O1536" s="181">
        <f t="shared" si="67"/>
        <v>0</v>
      </c>
      <c r="P1536" s="181">
        <v>0</v>
      </c>
      <c r="Q1536" s="181">
        <f t="shared" si="68"/>
        <v>0</v>
      </c>
      <c r="R1536" s="181"/>
      <c r="S1536" s="181" t="s">
        <v>240</v>
      </c>
      <c r="T1536" s="182" t="s">
        <v>218</v>
      </c>
      <c r="U1536" s="160">
        <v>0</v>
      </c>
      <c r="V1536" s="160">
        <f t="shared" si="69"/>
        <v>0</v>
      </c>
      <c r="W1536" s="160"/>
      <c r="X1536" s="150"/>
      <c r="Y1536" s="150"/>
      <c r="Z1536" s="150"/>
      <c r="AA1536" s="150"/>
      <c r="AB1536" s="150"/>
      <c r="AC1536" s="150"/>
      <c r="AD1536" s="150"/>
      <c r="AE1536" s="150"/>
      <c r="AF1536" s="150"/>
      <c r="AG1536" s="150" t="s">
        <v>279</v>
      </c>
      <c r="AH1536" s="150"/>
      <c r="AI1536" s="150"/>
      <c r="AJ1536" s="150"/>
      <c r="AK1536" s="150"/>
      <c r="AL1536" s="150"/>
      <c r="AM1536" s="150"/>
      <c r="AN1536" s="150"/>
      <c r="AO1536" s="150"/>
      <c r="AP1536" s="150"/>
      <c r="AQ1536" s="150"/>
      <c r="AR1536" s="150"/>
      <c r="AS1536" s="150"/>
      <c r="AT1536" s="150"/>
      <c r="AU1536" s="150"/>
      <c r="AV1536" s="150"/>
      <c r="AW1536" s="150"/>
      <c r="AX1536" s="150"/>
      <c r="AY1536" s="150"/>
      <c r="AZ1536" s="150"/>
      <c r="BA1536" s="150"/>
      <c r="BB1536" s="150"/>
      <c r="BC1536" s="150"/>
      <c r="BD1536" s="150"/>
      <c r="BE1536" s="150"/>
      <c r="BF1536" s="150"/>
      <c r="BG1536" s="150"/>
      <c r="BH1536" s="150"/>
    </row>
    <row r="1537" spans="1:60" outlineLevel="1" x14ac:dyDescent="0.2">
      <c r="A1537" s="176">
        <v>532</v>
      </c>
      <c r="B1537" s="177" t="s">
        <v>2088</v>
      </c>
      <c r="C1537" s="185" t="s">
        <v>2089</v>
      </c>
      <c r="D1537" s="178" t="s">
        <v>291</v>
      </c>
      <c r="E1537" s="179">
        <v>1200</v>
      </c>
      <c r="F1537" s="180"/>
      <c r="G1537" s="181">
        <f t="shared" si="63"/>
        <v>0</v>
      </c>
      <c r="H1537" s="180"/>
      <c r="I1537" s="181">
        <f t="shared" si="64"/>
        <v>0</v>
      </c>
      <c r="J1537" s="180"/>
      <c r="K1537" s="181">
        <f t="shared" si="65"/>
        <v>0</v>
      </c>
      <c r="L1537" s="181">
        <v>21</v>
      </c>
      <c r="M1537" s="181">
        <f t="shared" si="66"/>
        <v>0</v>
      </c>
      <c r="N1537" s="181">
        <v>0</v>
      </c>
      <c r="O1537" s="181">
        <f t="shared" si="67"/>
        <v>0</v>
      </c>
      <c r="P1537" s="181">
        <v>0</v>
      </c>
      <c r="Q1537" s="181">
        <f t="shared" si="68"/>
        <v>0</v>
      </c>
      <c r="R1537" s="181"/>
      <c r="S1537" s="181" t="s">
        <v>240</v>
      </c>
      <c r="T1537" s="182" t="s">
        <v>218</v>
      </c>
      <c r="U1537" s="160">
        <v>0</v>
      </c>
      <c r="V1537" s="160">
        <f t="shared" si="69"/>
        <v>0</v>
      </c>
      <c r="W1537" s="160"/>
      <c r="X1537" s="150"/>
      <c r="Y1537" s="150"/>
      <c r="Z1537" s="150"/>
      <c r="AA1537" s="150"/>
      <c r="AB1537" s="150"/>
      <c r="AC1537" s="150"/>
      <c r="AD1537" s="150"/>
      <c r="AE1537" s="150"/>
      <c r="AF1537" s="150"/>
      <c r="AG1537" s="150" t="s">
        <v>279</v>
      </c>
      <c r="AH1537" s="150"/>
      <c r="AI1537" s="150"/>
      <c r="AJ1537" s="150"/>
      <c r="AK1537" s="150"/>
      <c r="AL1537" s="150"/>
      <c r="AM1537" s="150"/>
      <c r="AN1537" s="150"/>
      <c r="AO1537" s="150"/>
      <c r="AP1537" s="150"/>
      <c r="AQ1537" s="150"/>
      <c r="AR1537" s="150"/>
      <c r="AS1537" s="150"/>
      <c r="AT1537" s="150"/>
      <c r="AU1537" s="150"/>
      <c r="AV1537" s="150"/>
      <c r="AW1537" s="150"/>
      <c r="AX1537" s="150"/>
      <c r="AY1537" s="150"/>
      <c r="AZ1537" s="150"/>
      <c r="BA1537" s="150"/>
      <c r="BB1537" s="150"/>
      <c r="BC1537" s="150"/>
      <c r="BD1537" s="150"/>
      <c r="BE1537" s="150"/>
      <c r="BF1537" s="150"/>
      <c r="BG1537" s="150"/>
      <c r="BH1537" s="150"/>
    </row>
    <row r="1538" spans="1:60" outlineLevel="1" x14ac:dyDescent="0.2">
      <c r="A1538" s="176">
        <v>533</v>
      </c>
      <c r="B1538" s="177" t="s">
        <v>2090</v>
      </c>
      <c r="C1538" s="185" t="s">
        <v>2091</v>
      </c>
      <c r="D1538" s="178" t="s">
        <v>291</v>
      </c>
      <c r="E1538" s="179">
        <v>150</v>
      </c>
      <c r="F1538" s="180"/>
      <c r="G1538" s="181">
        <f t="shared" si="63"/>
        <v>0</v>
      </c>
      <c r="H1538" s="180"/>
      <c r="I1538" s="181">
        <f t="shared" si="64"/>
        <v>0</v>
      </c>
      <c r="J1538" s="180"/>
      <c r="K1538" s="181">
        <f t="shared" si="65"/>
        <v>0</v>
      </c>
      <c r="L1538" s="181">
        <v>21</v>
      </c>
      <c r="M1538" s="181">
        <f t="shared" si="66"/>
        <v>0</v>
      </c>
      <c r="N1538" s="181">
        <v>0</v>
      </c>
      <c r="O1538" s="181">
        <f t="shared" si="67"/>
        <v>0</v>
      </c>
      <c r="P1538" s="181">
        <v>0</v>
      </c>
      <c r="Q1538" s="181">
        <f t="shared" si="68"/>
        <v>0</v>
      </c>
      <c r="R1538" s="181"/>
      <c r="S1538" s="181" t="s">
        <v>240</v>
      </c>
      <c r="T1538" s="182" t="s">
        <v>218</v>
      </c>
      <c r="U1538" s="160">
        <v>0</v>
      </c>
      <c r="V1538" s="160">
        <f t="shared" si="69"/>
        <v>0</v>
      </c>
      <c r="W1538" s="160"/>
      <c r="X1538" s="150"/>
      <c r="Y1538" s="150"/>
      <c r="Z1538" s="150"/>
      <c r="AA1538" s="150"/>
      <c r="AB1538" s="150"/>
      <c r="AC1538" s="150"/>
      <c r="AD1538" s="150"/>
      <c r="AE1538" s="150"/>
      <c r="AF1538" s="150"/>
      <c r="AG1538" s="150" t="s">
        <v>279</v>
      </c>
      <c r="AH1538" s="150"/>
      <c r="AI1538" s="150"/>
      <c r="AJ1538" s="150"/>
      <c r="AK1538" s="150"/>
      <c r="AL1538" s="150"/>
      <c r="AM1538" s="150"/>
      <c r="AN1538" s="150"/>
      <c r="AO1538" s="150"/>
      <c r="AP1538" s="150"/>
      <c r="AQ1538" s="150"/>
      <c r="AR1538" s="150"/>
      <c r="AS1538" s="150"/>
      <c r="AT1538" s="150"/>
      <c r="AU1538" s="150"/>
      <c r="AV1538" s="150"/>
      <c r="AW1538" s="150"/>
      <c r="AX1538" s="150"/>
      <c r="AY1538" s="150"/>
      <c r="AZ1538" s="150"/>
      <c r="BA1538" s="150"/>
      <c r="BB1538" s="150"/>
      <c r="BC1538" s="150"/>
      <c r="BD1538" s="150"/>
      <c r="BE1538" s="150"/>
      <c r="BF1538" s="150"/>
      <c r="BG1538" s="150"/>
      <c r="BH1538" s="150"/>
    </row>
    <row r="1539" spans="1:60" outlineLevel="1" x14ac:dyDescent="0.2">
      <c r="A1539" s="176">
        <v>534</v>
      </c>
      <c r="B1539" s="177" t="s">
        <v>2092</v>
      </c>
      <c r="C1539" s="185" t="s">
        <v>2093</v>
      </c>
      <c r="D1539" s="178" t="s">
        <v>291</v>
      </c>
      <c r="E1539" s="179">
        <v>15</v>
      </c>
      <c r="F1539" s="180"/>
      <c r="G1539" s="181">
        <f t="shared" si="63"/>
        <v>0</v>
      </c>
      <c r="H1539" s="180"/>
      <c r="I1539" s="181">
        <f t="shared" si="64"/>
        <v>0</v>
      </c>
      <c r="J1539" s="180"/>
      <c r="K1539" s="181">
        <f t="shared" si="65"/>
        <v>0</v>
      </c>
      <c r="L1539" s="181">
        <v>21</v>
      </c>
      <c r="M1539" s="181">
        <f t="shared" si="66"/>
        <v>0</v>
      </c>
      <c r="N1539" s="181">
        <v>0</v>
      </c>
      <c r="O1539" s="181">
        <f t="shared" si="67"/>
        <v>0</v>
      </c>
      <c r="P1539" s="181">
        <v>0</v>
      </c>
      <c r="Q1539" s="181">
        <f t="shared" si="68"/>
        <v>0</v>
      </c>
      <c r="R1539" s="181"/>
      <c r="S1539" s="181" t="s">
        <v>240</v>
      </c>
      <c r="T1539" s="182" t="s">
        <v>218</v>
      </c>
      <c r="U1539" s="160">
        <v>0</v>
      </c>
      <c r="V1539" s="160">
        <f t="shared" si="69"/>
        <v>0</v>
      </c>
      <c r="W1539" s="160"/>
      <c r="X1539" s="150"/>
      <c r="Y1539" s="150"/>
      <c r="Z1539" s="150"/>
      <c r="AA1539" s="150"/>
      <c r="AB1539" s="150"/>
      <c r="AC1539" s="150"/>
      <c r="AD1539" s="150"/>
      <c r="AE1539" s="150"/>
      <c r="AF1539" s="150"/>
      <c r="AG1539" s="150" t="s">
        <v>279</v>
      </c>
      <c r="AH1539" s="150"/>
      <c r="AI1539" s="150"/>
      <c r="AJ1539" s="150"/>
      <c r="AK1539" s="150"/>
      <c r="AL1539" s="150"/>
      <c r="AM1539" s="150"/>
      <c r="AN1539" s="150"/>
      <c r="AO1539" s="150"/>
      <c r="AP1539" s="150"/>
      <c r="AQ1539" s="150"/>
      <c r="AR1539" s="150"/>
      <c r="AS1539" s="150"/>
      <c r="AT1539" s="150"/>
      <c r="AU1539" s="150"/>
      <c r="AV1539" s="150"/>
      <c r="AW1539" s="150"/>
      <c r="AX1539" s="150"/>
      <c r="AY1539" s="150"/>
      <c r="AZ1539" s="150"/>
      <c r="BA1539" s="150"/>
      <c r="BB1539" s="150"/>
      <c r="BC1539" s="150"/>
      <c r="BD1539" s="150"/>
      <c r="BE1539" s="150"/>
      <c r="BF1539" s="150"/>
      <c r="BG1539" s="150"/>
      <c r="BH1539" s="150"/>
    </row>
    <row r="1540" spans="1:60" outlineLevel="1" x14ac:dyDescent="0.2">
      <c r="A1540" s="176">
        <v>535</v>
      </c>
      <c r="B1540" s="177" t="s">
        <v>2094</v>
      </c>
      <c r="C1540" s="185" t="s">
        <v>2095</v>
      </c>
      <c r="D1540" s="178" t="s">
        <v>291</v>
      </c>
      <c r="E1540" s="179">
        <v>40</v>
      </c>
      <c r="F1540" s="180"/>
      <c r="G1540" s="181">
        <f t="shared" si="63"/>
        <v>0</v>
      </c>
      <c r="H1540" s="180"/>
      <c r="I1540" s="181">
        <f t="shared" si="64"/>
        <v>0</v>
      </c>
      <c r="J1540" s="180"/>
      <c r="K1540" s="181">
        <f t="shared" si="65"/>
        <v>0</v>
      </c>
      <c r="L1540" s="181">
        <v>21</v>
      </c>
      <c r="M1540" s="181">
        <f t="shared" si="66"/>
        <v>0</v>
      </c>
      <c r="N1540" s="181">
        <v>0</v>
      </c>
      <c r="O1540" s="181">
        <f t="shared" si="67"/>
        <v>0</v>
      </c>
      <c r="P1540" s="181">
        <v>0</v>
      </c>
      <c r="Q1540" s="181">
        <f t="shared" si="68"/>
        <v>0</v>
      </c>
      <c r="R1540" s="181"/>
      <c r="S1540" s="181" t="s">
        <v>240</v>
      </c>
      <c r="T1540" s="182" t="s">
        <v>218</v>
      </c>
      <c r="U1540" s="160">
        <v>0</v>
      </c>
      <c r="V1540" s="160">
        <f t="shared" si="69"/>
        <v>0</v>
      </c>
      <c r="W1540" s="160"/>
      <c r="X1540" s="150"/>
      <c r="Y1540" s="150"/>
      <c r="Z1540" s="150"/>
      <c r="AA1540" s="150"/>
      <c r="AB1540" s="150"/>
      <c r="AC1540" s="150"/>
      <c r="AD1540" s="150"/>
      <c r="AE1540" s="150"/>
      <c r="AF1540" s="150"/>
      <c r="AG1540" s="150" t="s">
        <v>279</v>
      </c>
      <c r="AH1540" s="150"/>
      <c r="AI1540" s="150"/>
      <c r="AJ1540" s="150"/>
      <c r="AK1540" s="150"/>
      <c r="AL1540" s="150"/>
      <c r="AM1540" s="150"/>
      <c r="AN1540" s="150"/>
      <c r="AO1540" s="150"/>
      <c r="AP1540" s="150"/>
      <c r="AQ1540" s="150"/>
      <c r="AR1540" s="150"/>
      <c r="AS1540" s="150"/>
      <c r="AT1540" s="150"/>
      <c r="AU1540" s="150"/>
      <c r="AV1540" s="150"/>
      <c r="AW1540" s="150"/>
      <c r="AX1540" s="150"/>
      <c r="AY1540" s="150"/>
      <c r="AZ1540" s="150"/>
      <c r="BA1540" s="150"/>
      <c r="BB1540" s="150"/>
      <c r="BC1540" s="150"/>
      <c r="BD1540" s="150"/>
      <c r="BE1540" s="150"/>
      <c r="BF1540" s="150"/>
      <c r="BG1540" s="150"/>
      <c r="BH1540" s="150"/>
    </row>
    <row r="1541" spans="1:60" outlineLevel="1" x14ac:dyDescent="0.2">
      <c r="A1541" s="176">
        <v>536</v>
      </c>
      <c r="B1541" s="177" t="s">
        <v>2096</v>
      </c>
      <c r="C1541" s="185" t="s">
        <v>2097</v>
      </c>
      <c r="D1541" s="178" t="s">
        <v>291</v>
      </c>
      <c r="E1541" s="179">
        <v>80</v>
      </c>
      <c r="F1541" s="180"/>
      <c r="G1541" s="181">
        <f t="shared" si="63"/>
        <v>0</v>
      </c>
      <c r="H1541" s="180"/>
      <c r="I1541" s="181">
        <f t="shared" si="64"/>
        <v>0</v>
      </c>
      <c r="J1541" s="180"/>
      <c r="K1541" s="181">
        <f t="shared" si="65"/>
        <v>0</v>
      </c>
      <c r="L1541" s="181">
        <v>21</v>
      </c>
      <c r="M1541" s="181">
        <f t="shared" si="66"/>
        <v>0</v>
      </c>
      <c r="N1541" s="181">
        <v>0</v>
      </c>
      <c r="O1541" s="181">
        <f t="shared" si="67"/>
        <v>0</v>
      </c>
      <c r="P1541" s="181">
        <v>0</v>
      </c>
      <c r="Q1541" s="181">
        <f t="shared" si="68"/>
        <v>0</v>
      </c>
      <c r="R1541" s="181"/>
      <c r="S1541" s="181" t="s">
        <v>240</v>
      </c>
      <c r="T1541" s="182" t="s">
        <v>218</v>
      </c>
      <c r="U1541" s="160">
        <v>0</v>
      </c>
      <c r="V1541" s="160">
        <f t="shared" si="69"/>
        <v>0</v>
      </c>
      <c r="W1541" s="160"/>
      <c r="X1541" s="150"/>
      <c r="Y1541" s="150"/>
      <c r="Z1541" s="150"/>
      <c r="AA1541" s="150"/>
      <c r="AB1541" s="150"/>
      <c r="AC1541" s="150"/>
      <c r="AD1541" s="150"/>
      <c r="AE1541" s="150"/>
      <c r="AF1541" s="150"/>
      <c r="AG1541" s="150" t="s">
        <v>279</v>
      </c>
      <c r="AH1541" s="150"/>
      <c r="AI1541" s="150"/>
      <c r="AJ1541" s="150"/>
      <c r="AK1541" s="150"/>
      <c r="AL1541" s="150"/>
      <c r="AM1541" s="150"/>
      <c r="AN1541" s="150"/>
      <c r="AO1541" s="150"/>
      <c r="AP1541" s="150"/>
      <c r="AQ1541" s="150"/>
      <c r="AR1541" s="150"/>
      <c r="AS1541" s="150"/>
      <c r="AT1541" s="150"/>
      <c r="AU1541" s="150"/>
      <c r="AV1541" s="150"/>
      <c r="AW1541" s="150"/>
      <c r="AX1541" s="150"/>
      <c r="AY1541" s="150"/>
      <c r="AZ1541" s="150"/>
      <c r="BA1541" s="150"/>
      <c r="BB1541" s="150"/>
      <c r="BC1541" s="150"/>
      <c r="BD1541" s="150"/>
      <c r="BE1541" s="150"/>
      <c r="BF1541" s="150"/>
      <c r="BG1541" s="150"/>
      <c r="BH1541" s="150"/>
    </row>
    <row r="1542" spans="1:60" outlineLevel="1" x14ac:dyDescent="0.2">
      <c r="A1542" s="176">
        <v>537</v>
      </c>
      <c r="B1542" s="177" t="s">
        <v>2098</v>
      </c>
      <c r="C1542" s="185" t="s">
        <v>2099</v>
      </c>
      <c r="D1542" s="178" t="s">
        <v>298</v>
      </c>
      <c r="E1542" s="179">
        <v>11</v>
      </c>
      <c r="F1542" s="180"/>
      <c r="G1542" s="181">
        <f t="shared" si="63"/>
        <v>0</v>
      </c>
      <c r="H1542" s="180"/>
      <c r="I1542" s="181">
        <f t="shared" si="64"/>
        <v>0</v>
      </c>
      <c r="J1542" s="180"/>
      <c r="K1542" s="181">
        <f t="shared" si="65"/>
        <v>0</v>
      </c>
      <c r="L1542" s="181">
        <v>21</v>
      </c>
      <c r="M1542" s="181">
        <f t="shared" si="66"/>
        <v>0</v>
      </c>
      <c r="N1542" s="181">
        <v>0</v>
      </c>
      <c r="O1542" s="181">
        <f t="shared" si="67"/>
        <v>0</v>
      </c>
      <c r="P1542" s="181">
        <v>0</v>
      </c>
      <c r="Q1542" s="181">
        <f t="shared" si="68"/>
        <v>0</v>
      </c>
      <c r="R1542" s="181"/>
      <c r="S1542" s="181" t="s">
        <v>240</v>
      </c>
      <c r="T1542" s="182" t="s">
        <v>218</v>
      </c>
      <c r="U1542" s="160">
        <v>0</v>
      </c>
      <c r="V1542" s="160">
        <f t="shared" si="69"/>
        <v>0</v>
      </c>
      <c r="W1542" s="160"/>
      <c r="X1542" s="150"/>
      <c r="Y1542" s="150"/>
      <c r="Z1542" s="150"/>
      <c r="AA1542" s="150"/>
      <c r="AB1542" s="150"/>
      <c r="AC1542" s="150"/>
      <c r="AD1542" s="150"/>
      <c r="AE1542" s="150"/>
      <c r="AF1542" s="150"/>
      <c r="AG1542" s="150" t="s">
        <v>279</v>
      </c>
      <c r="AH1542" s="150"/>
      <c r="AI1542" s="150"/>
      <c r="AJ1542" s="150"/>
      <c r="AK1542" s="150"/>
      <c r="AL1542" s="150"/>
      <c r="AM1542" s="150"/>
      <c r="AN1542" s="150"/>
      <c r="AO1542" s="150"/>
      <c r="AP1542" s="150"/>
      <c r="AQ1542" s="150"/>
      <c r="AR1542" s="150"/>
      <c r="AS1542" s="150"/>
      <c r="AT1542" s="150"/>
      <c r="AU1542" s="150"/>
      <c r="AV1542" s="150"/>
      <c r="AW1542" s="150"/>
      <c r="AX1542" s="150"/>
      <c r="AY1542" s="150"/>
      <c r="AZ1542" s="150"/>
      <c r="BA1542" s="150"/>
      <c r="BB1542" s="150"/>
      <c r="BC1542" s="150"/>
      <c r="BD1542" s="150"/>
      <c r="BE1542" s="150"/>
      <c r="BF1542" s="150"/>
      <c r="BG1542" s="150"/>
      <c r="BH1542" s="150"/>
    </row>
    <row r="1543" spans="1:60" outlineLevel="1" x14ac:dyDescent="0.2">
      <c r="A1543" s="176">
        <v>538</v>
      </c>
      <c r="B1543" s="177" t="s">
        <v>2100</v>
      </c>
      <c r="C1543" s="185" t="s">
        <v>2101</v>
      </c>
      <c r="D1543" s="178" t="s">
        <v>298</v>
      </c>
      <c r="E1543" s="179">
        <v>26</v>
      </c>
      <c r="F1543" s="180"/>
      <c r="G1543" s="181">
        <f t="shared" si="63"/>
        <v>0</v>
      </c>
      <c r="H1543" s="180"/>
      <c r="I1543" s="181">
        <f t="shared" si="64"/>
        <v>0</v>
      </c>
      <c r="J1543" s="180"/>
      <c r="K1543" s="181">
        <f t="shared" si="65"/>
        <v>0</v>
      </c>
      <c r="L1543" s="181">
        <v>21</v>
      </c>
      <c r="M1543" s="181">
        <f t="shared" si="66"/>
        <v>0</v>
      </c>
      <c r="N1543" s="181">
        <v>0</v>
      </c>
      <c r="O1543" s="181">
        <f t="shared" si="67"/>
        <v>0</v>
      </c>
      <c r="P1543" s="181">
        <v>0</v>
      </c>
      <c r="Q1543" s="181">
        <f t="shared" si="68"/>
        <v>0</v>
      </c>
      <c r="R1543" s="181"/>
      <c r="S1543" s="181" t="s">
        <v>240</v>
      </c>
      <c r="T1543" s="182" t="s">
        <v>218</v>
      </c>
      <c r="U1543" s="160">
        <v>0</v>
      </c>
      <c r="V1543" s="160">
        <f t="shared" si="69"/>
        <v>0</v>
      </c>
      <c r="W1543" s="160"/>
      <c r="X1543" s="150"/>
      <c r="Y1543" s="150"/>
      <c r="Z1543" s="150"/>
      <c r="AA1543" s="150"/>
      <c r="AB1543" s="150"/>
      <c r="AC1543" s="150"/>
      <c r="AD1543" s="150"/>
      <c r="AE1543" s="150"/>
      <c r="AF1543" s="150"/>
      <c r="AG1543" s="150" t="s">
        <v>279</v>
      </c>
      <c r="AH1543" s="150"/>
      <c r="AI1543" s="150"/>
      <c r="AJ1543" s="150"/>
      <c r="AK1543" s="150"/>
      <c r="AL1543" s="150"/>
      <c r="AM1543" s="150"/>
      <c r="AN1543" s="150"/>
      <c r="AO1543" s="150"/>
      <c r="AP1543" s="150"/>
      <c r="AQ1543" s="150"/>
      <c r="AR1543" s="150"/>
      <c r="AS1543" s="150"/>
      <c r="AT1543" s="150"/>
      <c r="AU1543" s="150"/>
      <c r="AV1543" s="150"/>
      <c r="AW1543" s="150"/>
      <c r="AX1543" s="150"/>
      <c r="AY1543" s="150"/>
      <c r="AZ1543" s="150"/>
      <c r="BA1543" s="150"/>
      <c r="BB1543" s="150"/>
      <c r="BC1543" s="150"/>
      <c r="BD1543" s="150"/>
      <c r="BE1543" s="150"/>
      <c r="BF1543" s="150"/>
      <c r="BG1543" s="150"/>
      <c r="BH1543" s="150"/>
    </row>
    <row r="1544" spans="1:60" outlineLevel="1" x14ac:dyDescent="0.2">
      <c r="A1544" s="176">
        <v>539</v>
      </c>
      <c r="B1544" s="177" t="s">
        <v>2102</v>
      </c>
      <c r="C1544" s="185" t="s">
        <v>2103</v>
      </c>
      <c r="D1544" s="178" t="s">
        <v>298</v>
      </c>
      <c r="E1544" s="179">
        <v>22</v>
      </c>
      <c r="F1544" s="180"/>
      <c r="G1544" s="181">
        <f t="shared" si="63"/>
        <v>0</v>
      </c>
      <c r="H1544" s="180"/>
      <c r="I1544" s="181">
        <f t="shared" si="64"/>
        <v>0</v>
      </c>
      <c r="J1544" s="180"/>
      <c r="K1544" s="181">
        <f t="shared" si="65"/>
        <v>0</v>
      </c>
      <c r="L1544" s="181">
        <v>21</v>
      </c>
      <c r="M1544" s="181">
        <f t="shared" si="66"/>
        <v>0</v>
      </c>
      <c r="N1544" s="181">
        <v>0</v>
      </c>
      <c r="O1544" s="181">
        <f t="shared" si="67"/>
        <v>0</v>
      </c>
      <c r="P1544" s="181">
        <v>0</v>
      </c>
      <c r="Q1544" s="181">
        <f t="shared" si="68"/>
        <v>0</v>
      </c>
      <c r="R1544" s="181"/>
      <c r="S1544" s="181" t="s">
        <v>240</v>
      </c>
      <c r="T1544" s="182" t="s">
        <v>218</v>
      </c>
      <c r="U1544" s="160">
        <v>0</v>
      </c>
      <c r="V1544" s="160">
        <f t="shared" si="69"/>
        <v>0</v>
      </c>
      <c r="W1544" s="160"/>
      <c r="X1544" s="150"/>
      <c r="Y1544" s="150"/>
      <c r="Z1544" s="150"/>
      <c r="AA1544" s="150"/>
      <c r="AB1544" s="150"/>
      <c r="AC1544" s="150"/>
      <c r="AD1544" s="150"/>
      <c r="AE1544" s="150"/>
      <c r="AF1544" s="150"/>
      <c r="AG1544" s="150" t="s">
        <v>279</v>
      </c>
      <c r="AH1544" s="150"/>
      <c r="AI1544" s="150"/>
      <c r="AJ1544" s="150"/>
      <c r="AK1544" s="150"/>
      <c r="AL1544" s="150"/>
      <c r="AM1544" s="150"/>
      <c r="AN1544" s="150"/>
      <c r="AO1544" s="150"/>
      <c r="AP1544" s="150"/>
      <c r="AQ1544" s="150"/>
      <c r="AR1544" s="150"/>
      <c r="AS1544" s="150"/>
      <c r="AT1544" s="150"/>
      <c r="AU1544" s="150"/>
      <c r="AV1544" s="150"/>
      <c r="AW1544" s="150"/>
      <c r="AX1544" s="150"/>
      <c r="AY1544" s="150"/>
      <c r="AZ1544" s="150"/>
      <c r="BA1544" s="150"/>
      <c r="BB1544" s="150"/>
      <c r="BC1544" s="150"/>
      <c r="BD1544" s="150"/>
      <c r="BE1544" s="150"/>
      <c r="BF1544" s="150"/>
      <c r="BG1544" s="150"/>
      <c r="BH1544" s="150"/>
    </row>
    <row r="1545" spans="1:60" outlineLevel="1" x14ac:dyDescent="0.2">
      <c r="A1545" s="176">
        <v>540</v>
      </c>
      <c r="B1545" s="177" t="s">
        <v>2104</v>
      </c>
      <c r="C1545" s="185" t="s">
        <v>2105</v>
      </c>
      <c r="D1545" s="178" t="s">
        <v>298</v>
      </c>
      <c r="E1545" s="179">
        <v>6</v>
      </c>
      <c r="F1545" s="180"/>
      <c r="G1545" s="181">
        <f t="shared" si="63"/>
        <v>0</v>
      </c>
      <c r="H1545" s="180"/>
      <c r="I1545" s="181">
        <f t="shared" si="64"/>
        <v>0</v>
      </c>
      <c r="J1545" s="180"/>
      <c r="K1545" s="181">
        <f t="shared" si="65"/>
        <v>0</v>
      </c>
      <c r="L1545" s="181">
        <v>21</v>
      </c>
      <c r="M1545" s="181">
        <f t="shared" si="66"/>
        <v>0</v>
      </c>
      <c r="N1545" s="181">
        <v>0</v>
      </c>
      <c r="O1545" s="181">
        <f t="shared" si="67"/>
        <v>0</v>
      </c>
      <c r="P1545" s="181">
        <v>0</v>
      </c>
      <c r="Q1545" s="181">
        <f t="shared" si="68"/>
        <v>0</v>
      </c>
      <c r="R1545" s="181"/>
      <c r="S1545" s="181" t="s">
        <v>240</v>
      </c>
      <c r="T1545" s="182" t="s">
        <v>218</v>
      </c>
      <c r="U1545" s="160">
        <v>0</v>
      </c>
      <c r="V1545" s="160">
        <f t="shared" si="69"/>
        <v>0</v>
      </c>
      <c r="W1545" s="160"/>
      <c r="X1545" s="150"/>
      <c r="Y1545" s="150"/>
      <c r="Z1545" s="150"/>
      <c r="AA1545" s="150"/>
      <c r="AB1545" s="150"/>
      <c r="AC1545" s="150"/>
      <c r="AD1545" s="150"/>
      <c r="AE1545" s="150"/>
      <c r="AF1545" s="150"/>
      <c r="AG1545" s="150" t="s">
        <v>279</v>
      </c>
      <c r="AH1545" s="150"/>
      <c r="AI1545" s="150"/>
      <c r="AJ1545" s="150"/>
      <c r="AK1545" s="150"/>
      <c r="AL1545" s="150"/>
      <c r="AM1545" s="150"/>
      <c r="AN1545" s="150"/>
      <c r="AO1545" s="150"/>
      <c r="AP1545" s="150"/>
      <c r="AQ1545" s="150"/>
      <c r="AR1545" s="150"/>
      <c r="AS1545" s="150"/>
      <c r="AT1545" s="150"/>
      <c r="AU1545" s="150"/>
      <c r="AV1545" s="150"/>
      <c r="AW1545" s="150"/>
      <c r="AX1545" s="150"/>
      <c r="AY1545" s="150"/>
      <c r="AZ1545" s="150"/>
      <c r="BA1545" s="150"/>
      <c r="BB1545" s="150"/>
      <c r="BC1545" s="150"/>
      <c r="BD1545" s="150"/>
      <c r="BE1545" s="150"/>
      <c r="BF1545" s="150"/>
      <c r="BG1545" s="150"/>
      <c r="BH1545" s="150"/>
    </row>
    <row r="1546" spans="1:60" outlineLevel="1" x14ac:dyDescent="0.2">
      <c r="A1546" s="176">
        <v>541</v>
      </c>
      <c r="B1546" s="177" t="s">
        <v>2106</v>
      </c>
      <c r="C1546" s="185" t="s">
        <v>2107</v>
      </c>
      <c r="D1546" s="178" t="s">
        <v>298</v>
      </c>
      <c r="E1546" s="179">
        <v>10</v>
      </c>
      <c r="F1546" s="180"/>
      <c r="G1546" s="181">
        <f t="shared" si="63"/>
        <v>0</v>
      </c>
      <c r="H1546" s="180"/>
      <c r="I1546" s="181">
        <f t="shared" si="64"/>
        <v>0</v>
      </c>
      <c r="J1546" s="180"/>
      <c r="K1546" s="181">
        <f t="shared" si="65"/>
        <v>0</v>
      </c>
      <c r="L1546" s="181">
        <v>21</v>
      </c>
      <c r="M1546" s="181">
        <f t="shared" si="66"/>
        <v>0</v>
      </c>
      <c r="N1546" s="181">
        <v>0</v>
      </c>
      <c r="O1546" s="181">
        <f t="shared" si="67"/>
        <v>0</v>
      </c>
      <c r="P1546" s="181">
        <v>0</v>
      </c>
      <c r="Q1546" s="181">
        <f t="shared" si="68"/>
        <v>0</v>
      </c>
      <c r="R1546" s="181"/>
      <c r="S1546" s="181" t="s">
        <v>240</v>
      </c>
      <c r="T1546" s="182" t="s">
        <v>218</v>
      </c>
      <c r="U1546" s="160">
        <v>0</v>
      </c>
      <c r="V1546" s="160">
        <f t="shared" si="69"/>
        <v>0</v>
      </c>
      <c r="W1546" s="160"/>
      <c r="X1546" s="150"/>
      <c r="Y1546" s="150"/>
      <c r="Z1546" s="150"/>
      <c r="AA1546" s="150"/>
      <c r="AB1546" s="150"/>
      <c r="AC1546" s="150"/>
      <c r="AD1546" s="150"/>
      <c r="AE1546" s="150"/>
      <c r="AF1546" s="150"/>
      <c r="AG1546" s="150" t="s">
        <v>279</v>
      </c>
      <c r="AH1546" s="150"/>
      <c r="AI1546" s="150"/>
      <c r="AJ1546" s="150"/>
      <c r="AK1546" s="150"/>
      <c r="AL1546" s="150"/>
      <c r="AM1546" s="150"/>
      <c r="AN1546" s="150"/>
      <c r="AO1546" s="150"/>
      <c r="AP1546" s="150"/>
      <c r="AQ1546" s="150"/>
      <c r="AR1546" s="150"/>
      <c r="AS1546" s="150"/>
      <c r="AT1546" s="150"/>
      <c r="AU1546" s="150"/>
      <c r="AV1546" s="150"/>
      <c r="AW1546" s="150"/>
      <c r="AX1546" s="150"/>
      <c r="AY1546" s="150"/>
      <c r="AZ1546" s="150"/>
      <c r="BA1546" s="150"/>
      <c r="BB1546" s="150"/>
      <c r="BC1546" s="150"/>
      <c r="BD1546" s="150"/>
      <c r="BE1546" s="150"/>
      <c r="BF1546" s="150"/>
      <c r="BG1546" s="150"/>
      <c r="BH1546" s="150"/>
    </row>
    <row r="1547" spans="1:60" ht="22.5" outlineLevel="1" x14ac:dyDescent="0.2">
      <c r="A1547" s="176">
        <v>542</v>
      </c>
      <c r="B1547" s="177" t="s">
        <v>2108</v>
      </c>
      <c r="C1547" s="185" t="s">
        <v>2109</v>
      </c>
      <c r="D1547" s="178" t="s">
        <v>298</v>
      </c>
      <c r="E1547" s="179">
        <v>10</v>
      </c>
      <c r="F1547" s="180"/>
      <c r="G1547" s="181">
        <f t="shared" si="63"/>
        <v>0</v>
      </c>
      <c r="H1547" s="180"/>
      <c r="I1547" s="181">
        <f t="shared" si="64"/>
        <v>0</v>
      </c>
      <c r="J1547" s="180"/>
      <c r="K1547" s="181">
        <f t="shared" si="65"/>
        <v>0</v>
      </c>
      <c r="L1547" s="181">
        <v>21</v>
      </c>
      <c r="M1547" s="181">
        <f t="shared" si="66"/>
        <v>0</v>
      </c>
      <c r="N1547" s="181">
        <v>0</v>
      </c>
      <c r="O1547" s="181">
        <f t="shared" si="67"/>
        <v>0</v>
      </c>
      <c r="P1547" s="181">
        <v>0</v>
      </c>
      <c r="Q1547" s="181">
        <f t="shared" si="68"/>
        <v>0</v>
      </c>
      <c r="R1547" s="181"/>
      <c r="S1547" s="181" t="s">
        <v>240</v>
      </c>
      <c r="T1547" s="182" t="s">
        <v>218</v>
      </c>
      <c r="U1547" s="160">
        <v>0</v>
      </c>
      <c r="V1547" s="160">
        <f t="shared" si="69"/>
        <v>0</v>
      </c>
      <c r="W1547" s="160"/>
      <c r="X1547" s="150"/>
      <c r="Y1547" s="150"/>
      <c r="Z1547" s="150"/>
      <c r="AA1547" s="150"/>
      <c r="AB1547" s="150"/>
      <c r="AC1547" s="150"/>
      <c r="AD1547" s="150"/>
      <c r="AE1547" s="150"/>
      <c r="AF1547" s="150"/>
      <c r="AG1547" s="150" t="s">
        <v>279</v>
      </c>
      <c r="AH1547" s="150"/>
      <c r="AI1547" s="150"/>
      <c r="AJ1547" s="150"/>
      <c r="AK1547" s="150"/>
      <c r="AL1547" s="150"/>
      <c r="AM1547" s="150"/>
      <c r="AN1547" s="150"/>
      <c r="AO1547" s="150"/>
      <c r="AP1547" s="150"/>
      <c r="AQ1547" s="150"/>
      <c r="AR1547" s="150"/>
      <c r="AS1547" s="150"/>
      <c r="AT1547" s="150"/>
      <c r="AU1547" s="150"/>
      <c r="AV1547" s="150"/>
      <c r="AW1547" s="150"/>
      <c r="AX1547" s="150"/>
      <c r="AY1547" s="150"/>
      <c r="AZ1547" s="150"/>
      <c r="BA1547" s="150"/>
      <c r="BB1547" s="150"/>
      <c r="BC1547" s="150"/>
      <c r="BD1547" s="150"/>
      <c r="BE1547" s="150"/>
      <c r="BF1547" s="150"/>
      <c r="BG1547" s="150"/>
      <c r="BH1547" s="150"/>
    </row>
    <row r="1548" spans="1:60" outlineLevel="1" x14ac:dyDescent="0.2">
      <c r="A1548" s="176">
        <v>543</v>
      </c>
      <c r="B1548" s="177" t="s">
        <v>2110</v>
      </c>
      <c r="C1548" s="185" t="s">
        <v>2111</v>
      </c>
      <c r="D1548" s="178" t="s">
        <v>298</v>
      </c>
      <c r="E1548" s="179">
        <v>14</v>
      </c>
      <c r="F1548" s="180"/>
      <c r="G1548" s="181">
        <f t="shared" si="63"/>
        <v>0</v>
      </c>
      <c r="H1548" s="180"/>
      <c r="I1548" s="181">
        <f t="shared" si="64"/>
        <v>0</v>
      </c>
      <c r="J1548" s="180"/>
      <c r="K1548" s="181">
        <f t="shared" si="65"/>
        <v>0</v>
      </c>
      <c r="L1548" s="181">
        <v>21</v>
      </c>
      <c r="M1548" s="181">
        <f t="shared" si="66"/>
        <v>0</v>
      </c>
      <c r="N1548" s="181">
        <v>0</v>
      </c>
      <c r="O1548" s="181">
        <f t="shared" si="67"/>
        <v>0</v>
      </c>
      <c r="P1548" s="181">
        <v>0</v>
      </c>
      <c r="Q1548" s="181">
        <f t="shared" si="68"/>
        <v>0</v>
      </c>
      <c r="R1548" s="181"/>
      <c r="S1548" s="181" t="s">
        <v>240</v>
      </c>
      <c r="T1548" s="182" t="s">
        <v>218</v>
      </c>
      <c r="U1548" s="160">
        <v>0</v>
      </c>
      <c r="V1548" s="160">
        <f t="shared" si="69"/>
        <v>0</v>
      </c>
      <c r="W1548" s="160"/>
      <c r="X1548" s="150"/>
      <c r="Y1548" s="150"/>
      <c r="Z1548" s="150"/>
      <c r="AA1548" s="150"/>
      <c r="AB1548" s="150"/>
      <c r="AC1548" s="150"/>
      <c r="AD1548" s="150"/>
      <c r="AE1548" s="150"/>
      <c r="AF1548" s="150"/>
      <c r="AG1548" s="150" t="s">
        <v>279</v>
      </c>
      <c r="AH1548" s="150"/>
      <c r="AI1548" s="150"/>
      <c r="AJ1548" s="150"/>
      <c r="AK1548" s="150"/>
      <c r="AL1548" s="150"/>
      <c r="AM1548" s="150"/>
      <c r="AN1548" s="150"/>
      <c r="AO1548" s="150"/>
      <c r="AP1548" s="150"/>
      <c r="AQ1548" s="150"/>
      <c r="AR1548" s="150"/>
      <c r="AS1548" s="150"/>
      <c r="AT1548" s="150"/>
      <c r="AU1548" s="150"/>
      <c r="AV1548" s="150"/>
      <c r="AW1548" s="150"/>
      <c r="AX1548" s="150"/>
      <c r="AY1548" s="150"/>
      <c r="AZ1548" s="150"/>
      <c r="BA1548" s="150"/>
      <c r="BB1548" s="150"/>
      <c r="BC1548" s="150"/>
      <c r="BD1548" s="150"/>
      <c r="BE1548" s="150"/>
      <c r="BF1548" s="150"/>
      <c r="BG1548" s="150"/>
      <c r="BH1548" s="150"/>
    </row>
    <row r="1549" spans="1:60" outlineLevel="1" x14ac:dyDescent="0.2">
      <c r="A1549" s="176">
        <v>544</v>
      </c>
      <c r="B1549" s="177" t="s">
        <v>2112</v>
      </c>
      <c r="C1549" s="185" t="s">
        <v>2113</v>
      </c>
      <c r="D1549" s="178" t="s">
        <v>298</v>
      </c>
      <c r="E1549" s="179">
        <v>1</v>
      </c>
      <c r="F1549" s="180"/>
      <c r="G1549" s="181">
        <f t="shared" si="63"/>
        <v>0</v>
      </c>
      <c r="H1549" s="180"/>
      <c r="I1549" s="181">
        <f t="shared" si="64"/>
        <v>0</v>
      </c>
      <c r="J1549" s="180"/>
      <c r="K1549" s="181">
        <f t="shared" si="65"/>
        <v>0</v>
      </c>
      <c r="L1549" s="181">
        <v>21</v>
      </c>
      <c r="M1549" s="181">
        <f t="shared" si="66"/>
        <v>0</v>
      </c>
      <c r="N1549" s="181">
        <v>0</v>
      </c>
      <c r="O1549" s="181">
        <f t="shared" si="67"/>
        <v>0</v>
      </c>
      <c r="P1549" s="181">
        <v>0</v>
      </c>
      <c r="Q1549" s="181">
        <f t="shared" si="68"/>
        <v>0</v>
      </c>
      <c r="R1549" s="181"/>
      <c r="S1549" s="181" t="s">
        <v>240</v>
      </c>
      <c r="T1549" s="182" t="s">
        <v>218</v>
      </c>
      <c r="U1549" s="160">
        <v>0</v>
      </c>
      <c r="V1549" s="160">
        <f t="shared" si="69"/>
        <v>0</v>
      </c>
      <c r="W1549" s="160"/>
      <c r="X1549" s="150"/>
      <c r="Y1549" s="150"/>
      <c r="Z1549" s="150"/>
      <c r="AA1549" s="150"/>
      <c r="AB1549" s="150"/>
      <c r="AC1549" s="150"/>
      <c r="AD1549" s="150"/>
      <c r="AE1549" s="150"/>
      <c r="AF1549" s="150"/>
      <c r="AG1549" s="150" t="s">
        <v>279</v>
      </c>
      <c r="AH1549" s="150"/>
      <c r="AI1549" s="150"/>
      <c r="AJ1549" s="150"/>
      <c r="AK1549" s="150"/>
      <c r="AL1549" s="150"/>
      <c r="AM1549" s="150"/>
      <c r="AN1549" s="150"/>
      <c r="AO1549" s="150"/>
      <c r="AP1549" s="150"/>
      <c r="AQ1549" s="150"/>
      <c r="AR1549" s="150"/>
      <c r="AS1549" s="150"/>
      <c r="AT1549" s="150"/>
      <c r="AU1549" s="150"/>
      <c r="AV1549" s="150"/>
      <c r="AW1549" s="150"/>
      <c r="AX1549" s="150"/>
      <c r="AY1549" s="150"/>
      <c r="AZ1549" s="150"/>
      <c r="BA1549" s="150"/>
      <c r="BB1549" s="150"/>
      <c r="BC1549" s="150"/>
      <c r="BD1549" s="150"/>
      <c r="BE1549" s="150"/>
      <c r="BF1549" s="150"/>
      <c r="BG1549" s="150"/>
      <c r="BH1549" s="150"/>
    </row>
    <row r="1550" spans="1:60" outlineLevel="1" x14ac:dyDescent="0.2">
      <c r="A1550" s="176">
        <v>545</v>
      </c>
      <c r="B1550" s="177" t="s">
        <v>2114</v>
      </c>
      <c r="C1550" s="185" t="s">
        <v>2115</v>
      </c>
      <c r="D1550" s="178" t="s">
        <v>298</v>
      </c>
      <c r="E1550" s="179">
        <v>63</v>
      </c>
      <c r="F1550" s="180"/>
      <c r="G1550" s="181">
        <f t="shared" ref="G1550:G1581" si="70">ROUND(E1550*F1550,2)</f>
        <v>0</v>
      </c>
      <c r="H1550" s="180"/>
      <c r="I1550" s="181">
        <f t="shared" ref="I1550:I1581" si="71">ROUND(E1550*H1550,2)</f>
        <v>0</v>
      </c>
      <c r="J1550" s="180"/>
      <c r="K1550" s="181">
        <f t="shared" ref="K1550:K1581" si="72">ROUND(E1550*J1550,2)</f>
        <v>0</v>
      </c>
      <c r="L1550" s="181">
        <v>21</v>
      </c>
      <c r="M1550" s="181">
        <f t="shared" ref="M1550:M1581" si="73">G1550*(1+L1550/100)</f>
        <v>0</v>
      </c>
      <c r="N1550" s="181">
        <v>0</v>
      </c>
      <c r="O1550" s="181">
        <f t="shared" ref="O1550:O1581" si="74">ROUND(E1550*N1550,2)</f>
        <v>0</v>
      </c>
      <c r="P1550" s="181">
        <v>0</v>
      </c>
      <c r="Q1550" s="181">
        <f t="shared" ref="Q1550:Q1581" si="75">ROUND(E1550*P1550,2)</f>
        <v>0</v>
      </c>
      <c r="R1550" s="181"/>
      <c r="S1550" s="181" t="s">
        <v>240</v>
      </c>
      <c r="T1550" s="182" t="s">
        <v>218</v>
      </c>
      <c r="U1550" s="160">
        <v>0</v>
      </c>
      <c r="V1550" s="160">
        <f t="shared" ref="V1550:V1581" si="76">ROUND(E1550*U1550,2)</f>
        <v>0</v>
      </c>
      <c r="W1550" s="160"/>
      <c r="X1550" s="150"/>
      <c r="Y1550" s="150"/>
      <c r="Z1550" s="150"/>
      <c r="AA1550" s="150"/>
      <c r="AB1550" s="150"/>
      <c r="AC1550" s="150"/>
      <c r="AD1550" s="150"/>
      <c r="AE1550" s="150"/>
      <c r="AF1550" s="150"/>
      <c r="AG1550" s="150" t="s">
        <v>279</v>
      </c>
      <c r="AH1550" s="150"/>
      <c r="AI1550" s="150"/>
      <c r="AJ1550" s="150"/>
      <c r="AK1550" s="150"/>
      <c r="AL1550" s="150"/>
      <c r="AM1550" s="150"/>
      <c r="AN1550" s="150"/>
      <c r="AO1550" s="150"/>
      <c r="AP1550" s="150"/>
      <c r="AQ1550" s="150"/>
      <c r="AR1550" s="150"/>
      <c r="AS1550" s="150"/>
      <c r="AT1550" s="150"/>
      <c r="AU1550" s="150"/>
      <c r="AV1550" s="150"/>
      <c r="AW1550" s="150"/>
      <c r="AX1550" s="150"/>
      <c r="AY1550" s="150"/>
      <c r="AZ1550" s="150"/>
      <c r="BA1550" s="150"/>
      <c r="BB1550" s="150"/>
      <c r="BC1550" s="150"/>
      <c r="BD1550" s="150"/>
      <c r="BE1550" s="150"/>
      <c r="BF1550" s="150"/>
      <c r="BG1550" s="150"/>
      <c r="BH1550" s="150"/>
    </row>
    <row r="1551" spans="1:60" outlineLevel="1" x14ac:dyDescent="0.2">
      <c r="A1551" s="176">
        <v>546</v>
      </c>
      <c r="B1551" s="177" t="s">
        <v>2116</v>
      </c>
      <c r="C1551" s="185" t="s">
        <v>2117</v>
      </c>
      <c r="D1551" s="178" t="s">
        <v>298</v>
      </c>
      <c r="E1551" s="179">
        <v>10</v>
      </c>
      <c r="F1551" s="180"/>
      <c r="G1551" s="181">
        <f t="shared" si="70"/>
        <v>0</v>
      </c>
      <c r="H1551" s="180"/>
      <c r="I1551" s="181">
        <f t="shared" si="71"/>
        <v>0</v>
      </c>
      <c r="J1551" s="180"/>
      <c r="K1551" s="181">
        <f t="shared" si="72"/>
        <v>0</v>
      </c>
      <c r="L1551" s="181">
        <v>21</v>
      </c>
      <c r="M1551" s="181">
        <f t="shared" si="73"/>
        <v>0</v>
      </c>
      <c r="N1551" s="181">
        <v>0</v>
      </c>
      <c r="O1551" s="181">
        <f t="shared" si="74"/>
        <v>0</v>
      </c>
      <c r="P1551" s="181">
        <v>0</v>
      </c>
      <c r="Q1551" s="181">
        <f t="shared" si="75"/>
        <v>0</v>
      </c>
      <c r="R1551" s="181"/>
      <c r="S1551" s="181" t="s">
        <v>240</v>
      </c>
      <c r="T1551" s="182" t="s">
        <v>218</v>
      </c>
      <c r="U1551" s="160">
        <v>0</v>
      </c>
      <c r="V1551" s="160">
        <f t="shared" si="76"/>
        <v>0</v>
      </c>
      <c r="W1551" s="160"/>
      <c r="X1551" s="150"/>
      <c r="Y1551" s="150"/>
      <c r="Z1551" s="150"/>
      <c r="AA1551" s="150"/>
      <c r="AB1551" s="150"/>
      <c r="AC1551" s="150"/>
      <c r="AD1551" s="150"/>
      <c r="AE1551" s="150"/>
      <c r="AF1551" s="150"/>
      <c r="AG1551" s="150" t="s">
        <v>279</v>
      </c>
      <c r="AH1551" s="150"/>
      <c r="AI1551" s="150"/>
      <c r="AJ1551" s="150"/>
      <c r="AK1551" s="150"/>
      <c r="AL1551" s="150"/>
      <c r="AM1551" s="150"/>
      <c r="AN1551" s="150"/>
      <c r="AO1551" s="150"/>
      <c r="AP1551" s="150"/>
      <c r="AQ1551" s="150"/>
      <c r="AR1551" s="150"/>
      <c r="AS1551" s="150"/>
      <c r="AT1551" s="150"/>
      <c r="AU1551" s="150"/>
      <c r="AV1551" s="150"/>
      <c r="AW1551" s="150"/>
      <c r="AX1551" s="150"/>
      <c r="AY1551" s="150"/>
      <c r="AZ1551" s="150"/>
      <c r="BA1551" s="150"/>
      <c r="BB1551" s="150"/>
      <c r="BC1551" s="150"/>
      <c r="BD1551" s="150"/>
      <c r="BE1551" s="150"/>
      <c r="BF1551" s="150"/>
      <c r="BG1551" s="150"/>
      <c r="BH1551" s="150"/>
    </row>
    <row r="1552" spans="1:60" outlineLevel="1" x14ac:dyDescent="0.2">
      <c r="A1552" s="176">
        <v>547</v>
      </c>
      <c r="B1552" s="177" t="s">
        <v>2118</v>
      </c>
      <c r="C1552" s="185" t="s">
        <v>2119</v>
      </c>
      <c r="D1552" s="178" t="s">
        <v>291</v>
      </c>
      <c r="E1552" s="179">
        <v>900</v>
      </c>
      <c r="F1552" s="180"/>
      <c r="G1552" s="181">
        <f t="shared" si="70"/>
        <v>0</v>
      </c>
      <c r="H1552" s="180"/>
      <c r="I1552" s="181">
        <f t="shared" si="71"/>
        <v>0</v>
      </c>
      <c r="J1552" s="180"/>
      <c r="K1552" s="181">
        <f t="shared" si="72"/>
        <v>0</v>
      </c>
      <c r="L1552" s="181">
        <v>21</v>
      </c>
      <c r="M1552" s="181">
        <f t="shared" si="73"/>
        <v>0</v>
      </c>
      <c r="N1552" s="181">
        <v>0</v>
      </c>
      <c r="O1552" s="181">
        <f t="shared" si="74"/>
        <v>0</v>
      </c>
      <c r="P1552" s="181">
        <v>0</v>
      </c>
      <c r="Q1552" s="181">
        <f t="shared" si="75"/>
        <v>0</v>
      </c>
      <c r="R1552" s="181"/>
      <c r="S1552" s="181" t="s">
        <v>240</v>
      </c>
      <c r="T1552" s="182" t="s">
        <v>218</v>
      </c>
      <c r="U1552" s="160">
        <v>0</v>
      </c>
      <c r="V1552" s="160">
        <f t="shared" si="76"/>
        <v>0</v>
      </c>
      <c r="W1552" s="160"/>
      <c r="X1552" s="150"/>
      <c r="Y1552" s="150"/>
      <c r="Z1552" s="150"/>
      <c r="AA1552" s="150"/>
      <c r="AB1552" s="150"/>
      <c r="AC1552" s="150"/>
      <c r="AD1552" s="150"/>
      <c r="AE1552" s="150"/>
      <c r="AF1552" s="150"/>
      <c r="AG1552" s="150" t="s">
        <v>279</v>
      </c>
      <c r="AH1552" s="150"/>
      <c r="AI1552" s="150"/>
      <c r="AJ1552" s="150"/>
      <c r="AK1552" s="150"/>
      <c r="AL1552" s="150"/>
      <c r="AM1552" s="150"/>
      <c r="AN1552" s="150"/>
      <c r="AO1552" s="150"/>
      <c r="AP1552" s="150"/>
      <c r="AQ1552" s="150"/>
      <c r="AR1552" s="150"/>
      <c r="AS1552" s="150"/>
      <c r="AT1552" s="150"/>
      <c r="AU1552" s="150"/>
      <c r="AV1552" s="150"/>
      <c r="AW1552" s="150"/>
      <c r="AX1552" s="150"/>
      <c r="AY1552" s="150"/>
      <c r="AZ1552" s="150"/>
      <c r="BA1552" s="150"/>
      <c r="BB1552" s="150"/>
      <c r="BC1552" s="150"/>
      <c r="BD1552" s="150"/>
      <c r="BE1552" s="150"/>
      <c r="BF1552" s="150"/>
      <c r="BG1552" s="150"/>
      <c r="BH1552" s="150"/>
    </row>
    <row r="1553" spans="1:60" outlineLevel="1" x14ac:dyDescent="0.2">
      <c r="A1553" s="176">
        <v>548</v>
      </c>
      <c r="B1553" s="177" t="s">
        <v>2120</v>
      </c>
      <c r="C1553" s="185" t="s">
        <v>2121</v>
      </c>
      <c r="D1553" s="178" t="s">
        <v>291</v>
      </c>
      <c r="E1553" s="179">
        <v>525</v>
      </c>
      <c r="F1553" s="180"/>
      <c r="G1553" s="181">
        <f t="shared" si="70"/>
        <v>0</v>
      </c>
      <c r="H1553" s="180"/>
      <c r="I1553" s="181">
        <f t="shared" si="71"/>
        <v>0</v>
      </c>
      <c r="J1553" s="180"/>
      <c r="K1553" s="181">
        <f t="shared" si="72"/>
        <v>0</v>
      </c>
      <c r="L1553" s="181">
        <v>21</v>
      </c>
      <c r="M1553" s="181">
        <f t="shared" si="73"/>
        <v>0</v>
      </c>
      <c r="N1553" s="181">
        <v>0</v>
      </c>
      <c r="O1553" s="181">
        <f t="shared" si="74"/>
        <v>0</v>
      </c>
      <c r="P1553" s="181">
        <v>0</v>
      </c>
      <c r="Q1553" s="181">
        <f t="shared" si="75"/>
        <v>0</v>
      </c>
      <c r="R1553" s="181"/>
      <c r="S1553" s="181" t="s">
        <v>240</v>
      </c>
      <c r="T1553" s="182" t="s">
        <v>218</v>
      </c>
      <c r="U1553" s="160">
        <v>0</v>
      </c>
      <c r="V1553" s="160">
        <f t="shared" si="76"/>
        <v>0</v>
      </c>
      <c r="W1553" s="160"/>
      <c r="X1553" s="150"/>
      <c r="Y1553" s="150"/>
      <c r="Z1553" s="150"/>
      <c r="AA1553" s="150"/>
      <c r="AB1553" s="150"/>
      <c r="AC1553" s="150"/>
      <c r="AD1553" s="150"/>
      <c r="AE1553" s="150"/>
      <c r="AF1553" s="150"/>
      <c r="AG1553" s="150" t="s">
        <v>279</v>
      </c>
      <c r="AH1553" s="150"/>
      <c r="AI1553" s="150"/>
      <c r="AJ1553" s="150"/>
      <c r="AK1553" s="150"/>
      <c r="AL1553" s="150"/>
      <c r="AM1553" s="150"/>
      <c r="AN1553" s="150"/>
      <c r="AO1553" s="150"/>
      <c r="AP1553" s="150"/>
      <c r="AQ1553" s="150"/>
      <c r="AR1553" s="150"/>
      <c r="AS1553" s="150"/>
      <c r="AT1553" s="150"/>
      <c r="AU1553" s="150"/>
      <c r="AV1553" s="150"/>
      <c r="AW1553" s="150"/>
      <c r="AX1553" s="150"/>
      <c r="AY1553" s="150"/>
      <c r="AZ1553" s="150"/>
      <c r="BA1553" s="150"/>
      <c r="BB1553" s="150"/>
      <c r="BC1553" s="150"/>
      <c r="BD1553" s="150"/>
      <c r="BE1553" s="150"/>
      <c r="BF1553" s="150"/>
      <c r="BG1553" s="150"/>
      <c r="BH1553" s="150"/>
    </row>
    <row r="1554" spans="1:60" outlineLevel="1" x14ac:dyDescent="0.2">
      <c r="A1554" s="176">
        <v>549</v>
      </c>
      <c r="B1554" s="177" t="s">
        <v>2122</v>
      </c>
      <c r="C1554" s="185" t="s">
        <v>2123</v>
      </c>
      <c r="D1554" s="178" t="s">
        <v>291</v>
      </c>
      <c r="E1554" s="179">
        <v>75</v>
      </c>
      <c r="F1554" s="180"/>
      <c r="G1554" s="181">
        <f t="shared" si="70"/>
        <v>0</v>
      </c>
      <c r="H1554" s="180"/>
      <c r="I1554" s="181">
        <f t="shared" si="71"/>
        <v>0</v>
      </c>
      <c r="J1554" s="180"/>
      <c r="K1554" s="181">
        <f t="shared" si="72"/>
        <v>0</v>
      </c>
      <c r="L1554" s="181">
        <v>21</v>
      </c>
      <c r="M1554" s="181">
        <f t="shared" si="73"/>
        <v>0</v>
      </c>
      <c r="N1554" s="181">
        <v>0</v>
      </c>
      <c r="O1554" s="181">
        <f t="shared" si="74"/>
        <v>0</v>
      </c>
      <c r="P1554" s="181">
        <v>0</v>
      </c>
      <c r="Q1554" s="181">
        <f t="shared" si="75"/>
        <v>0</v>
      </c>
      <c r="R1554" s="181"/>
      <c r="S1554" s="181" t="s">
        <v>240</v>
      </c>
      <c r="T1554" s="182" t="s">
        <v>218</v>
      </c>
      <c r="U1554" s="160">
        <v>0</v>
      </c>
      <c r="V1554" s="160">
        <f t="shared" si="76"/>
        <v>0</v>
      </c>
      <c r="W1554" s="160"/>
      <c r="X1554" s="150"/>
      <c r="Y1554" s="150"/>
      <c r="Z1554" s="150"/>
      <c r="AA1554" s="150"/>
      <c r="AB1554" s="150"/>
      <c r="AC1554" s="150"/>
      <c r="AD1554" s="150"/>
      <c r="AE1554" s="150"/>
      <c r="AF1554" s="150"/>
      <c r="AG1554" s="150" t="s">
        <v>279</v>
      </c>
      <c r="AH1554" s="150"/>
      <c r="AI1554" s="150"/>
      <c r="AJ1554" s="150"/>
      <c r="AK1554" s="150"/>
      <c r="AL1554" s="150"/>
      <c r="AM1554" s="150"/>
      <c r="AN1554" s="150"/>
      <c r="AO1554" s="150"/>
      <c r="AP1554" s="150"/>
      <c r="AQ1554" s="150"/>
      <c r="AR1554" s="150"/>
      <c r="AS1554" s="150"/>
      <c r="AT1554" s="150"/>
      <c r="AU1554" s="150"/>
      <c r="AV1554" s="150"/>
      <c r="AW1554" s="150"/>
      <c r="AX1554" s="150"/>
      <c r="AY1554" s="150"/>
      <c r="AZ1554" s="150"/>
      <c r="BA1554" s="150"/>
      <c r="BB1554" s="150"/>
      <c r="BC1554" s="150"/>
      <c r="BD1554" s="150"/>
      <c r="BE1554" s="150"/>
      <c r="BF1554" s="150"/>
      <c r="BG1554" s="150"/>
      <c r="BH1554" s="150"/>
    </row>
    <row r="1555" spans="1:60" outlineLevel="1" x14ac:dyDescent="0.2">
      <c r="A1555" s="176">
        <v>550</v>
      </c>
      <c r="B1555" s="177" t="s">
        <v>2124</v>
      </c>
      <c r="C1555" s="185" t="s">
        <v>2125</v>
      </c>
      <c r="D1555" s="178" t="s">
        <v>291</v>
      </c>
      <c r="E1555" s="179">
        <v>50</v>
      </c>
      <c r="F1555" s="180"/>
      <c r="G1555" s="181">
        <f t="shared" si="70"/>
        <v>0</v>
      </c>
      <c r="H1555" s="180"/>
      <c r="I1555" s="181">
        <f t="shared" si="71"/>
        <v>0</v>
      </c>
      <c r="J1555" s="180"/>
      <c r="K1555" s="181">
        <f t="shared" si="72"/>
        <v>0</v>
      </c>
      <c r="L1555" s="181">
        <v>21</v>
      </c>
      <c r="M1555" s="181">
        <f t="shared" si="73"/>
        <v>0</v>
      </c>
      <c r="N1555" s="181">
        <v>0</v>
      </c>
      <c r="O1555" s="181">
        <f t="shared" si="74"/>
        <v>0</v>
      </c>
      <c r="P1555" s="181">
        <v>0</v>
      </c>
      <c r="Q1555" s="181">
        <f t="shared" si="75"/>
        <v>0</v>
      </c>
      <c r="R1555" s="181"/>
      <c r="S1555" s="181" t="s">
        <v>240</v>
      </c>
      <c r="T1555" s="182" t="s">
        <v>218</v>
      </c>
      <c r="U1555" s="160">
        <v>0</v>
      </c>
      <c r="V1555" s="160">
        <f t="shared" si="76"/>
        <v>0</v>
      </c>
      <c r="W1555" s="160"/>
      <c r="X1555" s="150"/>
      <c r="Y1555" s="150"/>
      <c r="Z1555" s="150"/>
      <c r="AA1555" s="150"/>
      <c r="AB1555" s="150"/>
      <c r="AC1555" s="150"/>
      <c r="AD1555" s="150"/>
      <c r="AE1555" s="150"/>
      <c r="AF1555" s="150"/>
      <c r="AG1555" s="150" t="s">
        <v>279</v>
      </c>
      <c r="AH1555" s="150"/>
      <c r="AI1555" s="150"/>
      <c r="AJ1555" s="150"/>
      <c r="AK1555" s="150"/>
      <c r="AL1555" s="150"/>
      <c r="AM1555" s="150"/>
      <c r="AN1555" s="150"/>
      <c r="AO1555" s="150"/>
      <c r="AP1555" s="150"/>
      <c r="AQ1555" s="150"/>
      <c r="AR1555" s="150"/>
      <c r="AS1555" s="150"/>
      <c r="AT1555" s="150"/>
      <c r="AU1555" s="150"/>
      <c r="AV1555" s="150"/>
      <c r="AW1555" s="150"/>
      <c r="AX1555" s="150"/>
      <c r="AY1555" s="150"/>
      <c r="AZ1555" s="150"/>
      <c r="BA1555" s="150"/>
      <c r="BB1555" s="150"/>
      <c r="BC1555" s="150"/>
      <c r="BD1555" s="150"/>
      <c r="BE1555" s="150"/>
      <c r="BF1555" s="150"/>
      <c r="BG1555" s="150"/>
      <c r="BH1555" s="150"/>
    </row>
    <row r="1556" spans="1:60" outlineLevel="1" x14ac:dyDescent="0.2">
      <c r="A1556" s="176">
        <v>551</v>
      </c>
      <c r="B1556" s="177" t="s">
        <v>2126</v>
      </c>
      <c r="C1556" s="185" t="s">
        <v>2127</v>
      </c>
      <c r="D1556" s="178" t="s">
        <v>298</v>
      </c>
      <c r="E1556" s="179">
        <v>84</v>
      </c>
      <c r="F1556" s="180"/>
      <c r="G1556" s="181">
        <f t="shared" si="70"/>
        <v>0</v>
      </c>
      <c r="H1556" s="180"/>
      <c r="I1556" s="181">
        <f t="shared" si="71"/>
        <v>0</v>
      </c>
      <c r="J1556" s="180"/>
      <c r="K1556" s="181">
        <f t="shared" si="72"/>
        <v>0</v>
      </c>
      <c r="L1556" s="181">
        <v>21</v>
      </c>
      <c r="M1556" s="181">
        <f t="shared" si="73"/>
        <v>0</v>
      </c>
      <c r="N1556" s="181">
        <v>0</v>
      </c>
      <c r="O1556" s="181">
        <f t="shared" si="74"/>
        <v>0</v>
      </c>
      <c r="P1556" s="181">
        <v>0</v>
      </c>
      <c r="Q1556" s="181">
        <f t="shared" si="75"/>
        <v>0</v>
      </c>
      <c r="R1556" s="181"/>
      <c r="S1556" s="181" t="s">
        <v>240</v>
      </c>
      <c r="T1556" s="182" t="s">
        <v>218</v>
      </c>
      <c r="U1556" s="160">
        <v>0</v>
      </c>
      <c r="V1556" s="160">
        <f t="shared" si="76"/>
        <v>0</v>
      </c>
      <c r="W1556" s="160"/>
      <c r="X1556" s="150"/>
      <c r="Y1556" s="150"/>
      <c r="Z1556" s="150"/>
      <c r="AA1556" s="150"/>
      <c r="AB1556" s="150"/>
      <c r="AC1556" s="150"/>
      <c r="AD1556" s="150"/>
      <c r="AE1556" s="150"/>
      <c r="AF1556" s="150"/>
      <c r="AG1556" s="150" t="s">
        <v>279</v>
      </c>
      <c r="AH1556" s="150"/>
      <c r="AI1556" s="150"/>
      <c r="AJ1556" s="150"/>
      <c r="AK1556" s="150"/>
      <c r="AL1556" s="150"/>
      <c r="AM1556" s="150"/>
      <c r="AN1556" s="150"/>
      <c r="AO1556" s="150"/>
      <c r="AP1556" s="150"/>
      <c r="AQ1556" s="150"/>
      <c r="AR1556" s="150"/>
      <c r="AS1556" s="150"/>
      <c r="AT1556" s="150"/>
      <c r="AU1556" s="150"/>
      <c r="AV1556" s="150"/>
      <c r="AW1556" s="150"/>
      <c r="AX1556" s="150"/>
      <c r="AY1556" s="150"/>
      <c r="AZ1556" s="150"/>
      <c r="BA1556" s="150"/>
      <c r="BB1556" s="150"/>
      <c r="BC1556" s="150"/>
      <c r="BD1556" s="150"/>
      <c r="BE1556" s="150"/>
      <c r="BF1556" s="150"/>
      <c r="BG1556" s="150"/>
      <c r="BH1556" s="150"/>
    </row>
    <row r="1557" spans="1:60" outlineLevel="1" x14ac:dyDescent="0.2">
      <c r="A1557" s="176">
        <v>552</v>
      </c>
      <c r="B1557" s="177" t="s">
        <v>2128</v>
      </c>
      <c r="C1557" s="185" t="s">
        <v>2129</v>
      </c>
      <c r="D1557" s="178" t="s">
        <v>2130</v>
      </c>
      <c r="E1557" s="179">
        <v>0.185</v>
      </c>
      <c r="F1557" s="180"/>
      <c r="G1557" s="181">
        <f t="shared" si="70"/>
        <v>0</v>
      </c>
      <c r="H1557" s="180"/>
      <c r="I1557" s="181">
        <f t="shared" si="71"/>
        <v>0</v>
      </c>
      <c r="J1557" s="180"/>
      <c r="K1557" s="181">
        <f t="shared" si="72"/>
        <v>0</v>
      </c>
      <c r="L1557" s="181">
        <v>21</v>
      </c>
      <c r="M1557" s="181">
        <f t="shared" si="73"/>
        <v>0</v>
      </c>
      <c r="N1557" s="181">
        <v>0</v>
      </c>
      <c r="O1557" s="181">
        <f t="shared" si="74"/>
        <v>0</v>
      </c>
      <c r="P1557" s="181">
        <v>0</v>
      </c>
      <c r="Q1557" s="181">
        <f t="shared" si="75"/>
        <v>0</v>
      </c>
      <c r="R1557" s="181"/>
      <c r="S1557" s="181" t="s">
        <v>240</v>
      </c>
      <c r="T1557" s="182" t="s">
        <v>218</v>
      </c>
      <c r="U1557" s="160">
        <v>0</v>
      </c>
      <c r="V1557" s="160">
        <f t="shared" si="76"/>
        <v>0</v>
      </c>
      <c r="W1557" s="160"/>
      <c r="X1557" s="150"/>
      <c r="Y1557" s="150"/>
      <c r="Z1557" s="150"/>
      <c r="AA1557" s="150"/>
      <c r="AB1557" s="150"/>
      <c r="AC1557" s="150"/>
      <c r="AD1557" s="150"/>
      <c r="AE1557" s="150"/>
      <c r="AF1557" s="150"/>
      <c r="AG1557" s="150" t="s">
        <v>279</v>
      </c>
      <c r="AH1557" s="150"/>
      <c r="AI1557" s="150"/>
      <c r="AJ1557" s="150"/>
      <c r="AK1557" s="150"/>
      <c r="AL1557" s="150"/>
      <c r="AM1557" s="150"/>
      <c r="AN1557" s="150"/>
      <c r="AO1557" s="150"/>
      <c r="AP1557" s="150"/>
      <c r="AQ1557" s="150"/>
      <c r="AR1557" s="150"/>
      <c r="AS1557" s="150"/>
      <c r="AT1557" s="150"/>
      <c r="AU1557" s="150"/>
      <c r="AV1557" s="150"/>
      <c r="AW1557" s="150"/>
      <c r="AX1557" s="150"/>
      <c r="AY1557" s="150"/>
      <c r="AZ1557" s="150"/>
      <c r="BA1557" s="150"/>
      <c r="BB1557" s="150"/>
      <c r="BC1557" s="150"/>
      <c r="BD1557" s="150"/>
      <c r="BE1557" s="150"/>
      <c r="BF1557" s="150"/>
      <c r="BG1557" s="150"/>
      <c r="BH1557" s="150"/>
    </row>
    <row r="1558" spans="1:60" outlineLevel="1" x14ac:dyDescent="0.2">
      <c r="A1558" s="176">
        <v>553</v>
      </c>
      <c r="B1558" s="177" t="s">
        <v>2131</v>
      </c>
      <c r="C1558" s="185" t="s">
        <v>2132</v>
      </c>
      <c r="D1558" s="178" t="s">
        <v>298</v>
      </c>
      <c r="E1558" s="179">
        <v>48</v>
      </c>
      <c r="F1558" s="180"/>
      <c r="G1558" s="181">
        <f t="shared" si="70"/>
        <v>0</v>
      </c>
      <c r="H1558" s="180"/>
      <c r="I1558" s="181">
        <f t="shared" si="71"/>
        <v>0</v>
      </c>
      <c r="J1558" s="180"/>
      <c r="K1558" s="181">
        <f t="shared" si="72"/>
        <v>0</v>
      </c>
      <c r="L1558" s="181">
        <v>21</v>
      </c>
      <c r="M1558" s="181">
        <f t="shared" si="73"/>
        <v>0</v>
      </c>
      <c r="N1558" s="181">
        <v>0</v>
      </c>
      <c r="O1558" s="181">
        <f t="shared" si="74"/>
        <v>0</v>
      </c>
      <c r="P1558" s="181">
        <v>0</v>
      </c>
      <c r="Q1558" s="181">
        <f t="shared" si="75"/>
        <v>0</v>
      </c>
      <c r="R1558" s="181"/>
      <c r="S1558" s="181" t="s">
        <v>240</v>
      </c>
      <c r="T1558" s="182" t="s">
        <v>218</v>
      </c>
      <c r="U1558" s="160">
        <v>0</v>
      </c>
      <c r="V1558" s="160">
        <f t="shared" si="76"/>
        <v>0</v>
      </c>
      <c r="W1558" s="160"/>
      <c r="X1558" s="150"/>
      <c r="Y1558" s="150"/>
      <c r="Z1558" s="150"/>
      <c r="AA1558" s="150"/>
      <c r="AB1558" s="150"/>
      <c r="AC1558" s="150"/>
      <c r="AD1558" s="150"/>
      <c r="AE1558" s="150"/>
      <c r="AF1558" s="150"/>
      <c r="AG1558" s="150" t="s">
        <v>279</v>
      </c>
      <c r="AH1558" s="150"/>
      <c r="AI1558" s="150"/>
      <c r="AJ1558" s="150"/>
      <c r="AK1558" s="150"/>
      <c r="AL1558" s="150"/>
      <c r="AM1558" s="150"/>
      <c r="AN1558" s="150"/>
      <c r="AO1558" s="150"/>
      <c r="AP1558" s="150"/>
      <c r="AQ1558" s="150"/>
      <c r="AR1558" s="150"/>
      <c r="AS1558" s="150"/>
      <c r="AT1558" s="150"/>
      <c r="AU1558" s="150"/>
      <c r="AV1558" s="150"/>
      <c r="AW1558" s="150"/>
      <c r="AX1558" s="150"/>
      <c r="AY1558" s="150"/>
      <c r="AZ1558" s="150"/>
      <c r="BA1558" s="150"/>
      <c r="BB1558" s="150"/>
      <c r="BC1558" s="150"/>
      <c r="BD1558" s="150"/>
      <c r="BE1558" s="150"/>
      <c r="BF1558" s="150"/>
      <c r="BG1558" s="150"/>
      <c r="BH1558" s="150"/>
    </row>
    <row r="1559" spans="1:60" outlineLevel="1" x14ac:dyDescent="0.2">
      <c r="A1559" s="176">
        <v>554</v>
      </c>
      <c r="B1559" s="177" t="s">
        <v>2133</v>
      </c>
      <c r="C1559" s="185" t="s">
        <v>2134</v>
      </c>
      <c r="D1559" s="178" t="s">
        <v>298</v>
      </c>
      <c r="E1559" s="179">
        <v>47</v>
      </c>
      <c r="F1559" s="180"/>
      <c r="G1559" s="181">
        <f t="shared" si="70"/>
        <v>0</v>
      </c>
      <c r="H1559" s="180"/>
      <c r="I1559" s="181">
        <f t="shared" si="71"/>
        <v>0</v>
      </c>
      <c r="J1559" s="180"/>
      <c r="K1559" s="181">
        <f t="shared" si="72"/>
        <v>0</v>
      </c>
      <c r="L1559" s="181">
        <v>21</v>
      </c>
      <c r="M1559" s="181">
        <f t="shared" si="73"/>
        <v>0</v>
      </c>
      <c r="N1559" s="181">
        <v>0</v>
      </c>
      <c r="O1559" s="181">
        <f t="shared" si="74"/>
        <v>0</v>
      </c>
      <c r="P1559" s="181">
        <v>0</v>
      </c>
      <c r="Q1559" s="181">
        <f t="shared" si="75"/>
        <v>0</v>
      </c>
      <c r="R1559" s="181"/>
      <c r="S1559" s="181" t="s">
        <v>240</v>
      </c>
      <c r="T1559" s="182" t="s">
        <v>218</v>
      </c>
      <c r="U1559" s="160">
        <v>0</v>
      </c>
      <c r="V1559" s="160">
        <f t="shared" si="76"/>
        <v>0</v>
      </c>
      <c r="W1559" s="160"/>
      <c r="X1559" s="150"/>
      <c r="Y1559" s="150"/>
      <c r="Z1559" s="150"/>
      <c r="AA1559" s="150"/>
      <c r="AB1559" s="150"/>
      <c r="AC1559" s="150"/>
      <c r="AD1559" s="150"/>
      <c r="AE1559" s="150"/>
      <c r="AF1559" s="150"/>
      <c r="AG1559" s="150" t="s">
        <v>279</v>
      </c>
      <c r="AH1559" s="150"/>
      <c r="AI1559" s="150"/>
      <c r="AJ1559" s="150"/>
      <c r="AK1559" s="150"/>
      <c r="AL1559" s="150"/>
      <c r="AM1559" s="150"/>
      <c r="AN1559" s="150"/>
      <c r="AO1559" s="150"/>
      <c r="AP1559" s="150"/>
      <c r="AQ1559" s="150"/>
      <c r="AR1559" s="150"/>
      <c r="AS1559" s="150"/>
      <c r="AT1559" s="150"/>
      <c r="AU1559" s="150"/>
      <c r="AV1559" s="150"/>
      <c r="AW1559" s="150"/>
      <c r="AX1559" s="150"/>
      <c r="AY1559" s="150"/>
      <c r="AZ1559" s="150"/>
      <c r="BA1559" s="150"/>
      <c r="BB1559" s="150"/>
      <c r="BC1559" s="150"/>
      <c r="BD1559" s="150"/>
      <c r="BE1559" s="150"/>
      <c r="BF1559" s="150"/>
      <c r="BG1559" s="150"/>
      <c r="BH1559" s="150"/>
    </row>
    <row r="1560" spans="1:60" outlineLevel="1" x14ac:dyDescent="0.2">
      <c r="A1560" s="176">
        <v>555</v>
      </c>
      <c r="B1560" s="177" t="s">
        <v>2135</v>
      </c>
      <c r="C1560" s="185" t="s">
        <v>2136</v>
      </c>
      <c r="D1560" s="178" t="s">
        <v>298</v>
      </c>
      <c r="E1560" s="179">
        <v>16</v>
      </c>
      <c r="F1560" s="180"/>
      <c r="G1560" s="181">
        <f t="shared" si="70"/>
        <v>0</v>
      </c>
      <c r="H1560" s="180"/>
      <c r="I1560" s="181">
        <f t="shared" si="71"/>
        <v>0</v>
      </c>
      <c r="J1560" s="180"/>
      <c r="K1560" s="181">
        <f t="shared" si="72"/>
        <v>0</v>
      </c>
      <c r="L1560" s="181">
        <v>21</v>
      </c>
      <c r="M1560" s="181">
        <f t="shared" si="73"/>
        <v>0</v>
      </c>
      <c r="N1560" s="181">
        <v>0</v>
      </c>
      <c r="O1560" s="181">
        <f t="shared" si="74"/>
        <v>0</v>
      </c>
      <c r="P1560" s="181">
        <v>0</v>
      </c>
      <c r="Q1560" s="181">
        <f t="shared" si="75"/>
        <v>0</v>
      </c>
      <c r="R1560" s="181"/>
      <c r="S1560" s="181" t="s">
        <v>240</v>
      </c>
      <c r="T1560" s="182" t="s">
        <v>218</v>
      </c>
      <c r="U1560" s="160">
        <v>0</v>
      </c>
      <c r="V1560" s="160">
        <f t="shared" si="76"/>
        <v>0</v>
      </c>
      <c r="W1560" s="160"/>
      <c r="X1560" s="150"/>
      <c r="Y1560" s="150"/>
      <c r="Z1560" s="150"/>
      <c r="AA1560" s="150"/>
      <c r="AB1560" s="150"/>
      <c r="AC1560" s="150"/>
      <c r="AD1560" s="150"/>
      <c r="AE1560" s="150"/>
      <c r="AF1560" s="150"/>
      <c r="AG1560" s="150" t="s">
        <v>279</v>
      </c>
      <c r="AH1560" s="150"/>
      <c r="AI1560" s="150"/>
      <c r="AJ1560" s="150"/>
      <c r="AK1560" s="150"/>
      <c r="AL1560" s="150"/>
      <c r="AM1560" s="150"/>
      <c r="AN1560" s="150"/>
      <c r="AO1560" s="150"/>
      <c r="AP1560" s="150"/>
      <c r="AQ1560" s="150"/>
      <c r="AR1560" s="150"/>
      <c r="AS1560" s="150"/>
      <c r="AT1560" s="150"/>
      <c r="AU1560" s="150"/>
      <c r="AV1560" s="150"/>
      <c r="AW1560" s="150"/>
      <c r="AX1560" s="150"/>
      <c r="AY1560" s="150"/>
      <c r="AZ1560" s="150"/>
      <c r="BA1560" s="150"/>
      <c r="BB1560" s="150"/>
      <c r="BC1560" s="150"/>
      <c r="BD1560" s="150"/>
      <c r="BE1560" s="150"/>
      <c r="BF1560" s="150"/>
      <c r="BG1560" s="150"/>
      <c r="BH1560" s="150"/>
    </row>
    <row r="1561" spans="1:60" outlineLevel="1" x14ac:dyDescent="0.2">
      <c r="A1561" s="176">
        <v>556</v>
      </c>
      <c r="B1561" s="177" t="s">
        <v>2137</v>
      </c>
      <c r="C1561" s="185" t="s">
        <v>2138</v>
      </c>
      <c r="D1561" s="178" t="s">
        <v>298</v>
      </c>
      <c r="E1561" s="179">
        <v>8</v>
      </c>
      <c r="F1561" s="180"/>
      <c r="G1561" s="181">
        <f t="shared" si="70"/>
        <v>0</v>
      </c>
      <c r="H1561" s="180"/>
      <c r="I1561" s="181">
        <f t="shared" si="71"/>
        <v>0</v>
      </c>
      <c r="J1561" s="180"/>
      <c r="K1561" s="181">
        <f t="shared" si="72"/>
        <v>0</v>
      </c>
      <c r="L1561" s="181">
        <v>21</v>
      </c>
      <c r="M1561" s="181">
        <f t="shared" si="73"/>
        <v>0</v>
      </c>
      <c r="N1561" s="181">
        <v>0</v>
      </c>
      <c r="O1561" s="181">
        <f t="shared" si="74"/>
        <v>0</v>
      </c>
      <c r="P1561" s="181">
        <v>0</v>
      </c>
      <c r="Q1561" s="181">
        <f t="shared" si="75"/>
        <v>0</v>
      </c>
      <c r="R1561" s="181"/>
      <c r="S1561" s="181" t="s">
        <v>240</v>
      </c>
      <c r="T1561" s="182" t="s">
        <v>218</v>
      </c>
      <c r="U1561" s="160">
        <v>0</v>
      </c>
      <c r="V1561" s="160">
        <f t="shared" si="76"/>
        <v>0</v>
      </c>
      <c r="W1561" s="160"/>
      <c r="X1561" s="150"/>
      <c r="Y1561" s="150"/>
      <c r="Z1561" s="150"/>
      <c r="AA1561" s="150"/>
      <c r="AB1561" s="150"/>
      <c r="AC1561" s="150"/>
      <c r="AD1561" s="150"/>
      <c r="AE1561" s="150"/>
      <c r="AF1561" s="150"/>
      <c r="AG1561" s="150" t="s">
        <v>279</v>
      </c>
      <c r="AH1561" s="150"/>
      <c r="AI1561" s="150"/>
      <c r="AJ1561" s="150"/>
      <c r="AK1561" s="150"/>
      <c r="AL1561" s="150"/>
      <c r="AM1561" s="150"/>
      <c r="AN1561" s="150"/>
      <c r="AO1561" s="150"/>
      <c r="AP1561" s="150"/>
      <c r="AQ1561" s="150"/>
      <c r="AR1561" s="150"/>
      <c r="AS1561" s="150"/>
      <c r="AT1561" s="150"/>
      <c r="AU1561" s="150"/>
      <c r="AV1561" s="150"/>
      <c r="AW1561" s="150"/>
      <c r="AX1561" s="150"/>
      <c r="AY1561" s="150"/>
      <c r="AZ1561" s="150"/>
      <c r="BA1561" s="150"/>
      <c r="BB1561" s="150"/>
      <c r="BC1561" s="150"/>
      <c r="BD1561" s="150"/>
      <c r="BE1561" s="150"/>
      <c r="BF1561" s="150"/>
      <c r="BG1561" s="150"/>
      <c r="BH1561" s="150"/>
    </row>
    <row r="1562" spans="1:60" outlineLevel="1" x14ac:dyDescent="0.2">
      <c r="A1562" s="176">
        <v>557</v>
      </c>
      <c r="B1562" s="177" t="s">
        <v>2139</v>
      </c>
      <c r="C1562" s="185" t="s">
        <v>2140</v>
      </c>
      <c r="D1562" s="178" t="s">
        <v>298</v>
      </c>
      <c r="E1562" s="179">
        <v>4</v>
      </c>
      <c r="F1562" s="180"/>
      <c r="G1562" s="181">
        <f t="shared" si="70"/>
        <v>0</v>
      </c>
      <c r="H1562" s="180"/>
      <c r="I1562" s="181">
        <f t="shared" si="71"/>
        <v>0</v>
      </c>
      <c r="J1562" s="180"/>
      <c r="K1562" s="181">
        <f t="shared" si="72"/>
        <v>0</v>
      </c>
      <c r="L1562" s="181">
        <v>21</v>
      </c>
      <c r="M1562" s="181">
        <f t="shared" si="73"/>
        <v>0</v>
      </c>
      <c r="N1562" s="181">
        <v>0</v>
      </c>
      <c r="O1562" s="181">
        <f t="shared" si="74"/>
        <v>0</v>
      </c>
      <c r="P1562" s="181">
        <v>0</v>
      </c>
      <c r="Q1562" s="181">
        <f t="shared" si="75"/>
        <v>0</v>
      </c>
      <c r="R1562" s="181"/>
      <c r="S1562" s="181" t="s">
        <v>240</v>
      </c>
      <c r="T1562" s="182" t="s">
        <v>218</v>
      </c>
      <c r="U1562" s="160">
        <v>0</v>
      </c>
      <c r="V1562" s="160">
        <f t="shared" si="76"/>
        <v>0</v>
      </c>
      <c r="W1562" s="160"/>
      <c r="X1562" s="150"/>
      <c r="Y1562" s="150"/>
      <c r="Z1562" s="150"/>
      <c r="AA1562" s="150"/>
      <c r="AB1562" s="150"/>
      <c r="AC1562" s="150"/>
      <c r="AD1562" s="150"/>
      <c r="AE1562" s="150"/>
      <c r="AF1562" s="150"/>
      <c r="AG1562" s="150" t="s">
        <v>279</v>
      </c>
      <c r="AH1562" s="150"/>
      <c r="AI1562" s="150"/>
      <c r="AJ1562" s="150"/>
      <c r="AK1562" s="150"/>
      <c r="AL1562" s="150"/>
      <c r="AM1562" s="150"/>
      <c r="AN1562" s="150"/>
      <c r="AO1562" s="150"/>
      <c r="AP1562" s="150"/>
      <c r="AQ1562" s="150"/>
      <c r="AR1562" s="150"/>
      <c r="AS1562" s="150"/>
      <c r="AT1562" s="150"/>
      <c r="AU1562" s="150"/>
      <c r="AV1562" s="150"/>
      <c r="AW1562" s="150"/>
      <c r="AX1562" s="150"/>
      <c r="AY1562" s="150"/>
      <c r="AZ1562" s="150"/>
      <c r="BA1562" s="150"/>
      <c r="BB1562" s="150"/>
      <c r="BC1562" s="150"/>
      <c r="BD1562" s="150"/>
      <c r="BE1562" s="150"/>
      <c r="BF1562" s="150"/>
      <c r="BG1562" s="150"/>
      <c r="BH1562" s="150"/>
    </row>
    <row r="1563" spans="1:60" outlineLevel="1" x14ac:dyDescent="0.2">
      <c r="A1563" s="176">
        <v>558</v>
      </c>
      <c r="B1563" s="177" t="s">
        <v>2141</v>
      </c>
      <c r="C1563" s="185" t="s">
        <v>2142</v>
      </c>
      <c r="D1563" s="178" t="s">
        <v>298</v>
      </c>
      <c r="E1563" s="179">
        <v>24</v>
      </c>
      <c r="F1563" s="180"/>
      <c r="G1563" s="181">
        <f t="shared" si="70"/>
        <v>0</v>
      </c>
      <c r="H1563" s="180"/>
      <c r="I1563" s="181">
        <f t="shared" si="71"/>
        <v>0</v>
      </c>
      <c r="J1563" s="180"/>
      <c r="K1563" s="181">
        <f t="shared" si="72"/>
        <v>0</v>
      </c>
      <c r="L1563" s="181">
        <v>21</v>
      </c>
      <c r="M1563" s="181">
        <f t="shared" si="73"/>
        <v>0</v>
      </c>
      <c r="N1563" s="181">
        <v>0</v>
      </c>
      <c r="O1563" s="181">
        <f t="shared" si="74"/>
        <v>0</v>
      </c>
      <c r="P1563" s="181">
        <v>0</v>
      </c>
      <c r="Q1563" s="181">
        <f t="shared" si="75"/>
        <v>0</v>
      </c>
      <c r="R1563" s="181"/>
      <c r="S1563" s="181" t="s">
        <v>240</v>
      </c>
      <c r="T1563" s="182" t="s">
        <v>218</v>
      </c>
      <c r="U1563" s="160">
        <v>0</v>
      </c>
      <c r="V1563" s="160">
        <f t="shared" si="76"/>
        <v>0</v>
      </c>
      <c r="W1563" s="160"/>
      <c r="X1563" s="150"/>
      <c r="Y1563" s="150"/>
      <c r="Z1563" s="150"/>
      <c r="AA1563" s="150"/>
      <c r="AB1563" s="150"/>
      <c r="AC1563" s="150"/>
      <c r="AD1563" s="150"/>
      <c r="AE1563" s="150"/>
      <c r="AF1563" s="150"/>
      <c r="AG1563" s="150" t="s">
        <v>279</v>
      </c>
      <c r="AH1563" s="150"/>
      <c r="AI1563" s="150"/>
      <c r="AJ1563" s="150"/>
      <c r="AK1563" s="150"/>
      <c r="AL1563" s="150"/>
      <c r="AM1563" s="150"/>
      <c r="AN1563" s="150"/>
      <c r="AO1563" s="150"/>
      <c r="AP1563" s="150"/>
      <c r="AQ1563" s="150"/>
      <c r="AR1563" s="150"/>
      <c r="AS1563" s="150"/>
      <c r="AT1563" s="150"/>
      <c r="AU1563" s="150"/>
      <c r="AV1563" s="150"/>
      <c r="AW1563" s="150"/>
      <c r="AX1563" s="150"/>
      <c r="AY1563" s="150"/>
      <c r="AZ1563" s="150"/>
      <c r="BA1563" s="150"/>
      <c r="BB1563" s="150"/>
      <c r="BC1563" s="150"/>
      <c r="BD1563" s="150"/>
      <c r="BE1563" s="150"/>
      <c r="BF1563" s="150"/>
      <c r="BG1563" s="150"/>
      <c r="BH1563" s="150"/>
    </row>
    <row r="1564" spans="1:60" outlineLevel="1" x14ac:dyDescent="0.2">
      <c r="A1564" s="176">
        <v>559</v>
      </c>
      <c r="B1564" s="177" t="s">
        <v>2143</v>
      </c>
      <c r="C1564" s="185" t="s">
        <v>2144</v>
      </c>
      <c r="D1564" s="178" t="s">
        <v>298</v>
      </c>
      <c r="E1564" s="179">
        <v>24</v>
      </c>
      <c r="F1564" s="180"/>
      <c r="G1564" s="181">
        <f t="shared" si="70"/>
        <v>0</v>
      </c>
      <c r="H1564" s="180"/>
      <c r="I1564" s="181">
        <f t="shared" si="71"/>
        <v>0</v>
      </c>
      <c r="J1564" s="180"/>
      <c r="K1564" s="181">
        <f t="shared" si="72"/>
        <v>0</v>
      </c>
      <c r="L1564" s="181">
        <v>21</v>
      </c>
      <c r="M1564" s="181">
        <f t="shared" si="73"/>
        <v>0</v>
      </c>
      <c r="N1564" s="181">
        <v>0</v>
      </c>
      <c r="O1564" s="181">
        <f t="shared" si="74"/>
        <v>0</v>
      </c>
      <c r="P1564" s="181">
        <v>0</v>
      </c>
      <c r="Q1564" s="181">
        <f t="shared" si="75"/>
        <v>0</v>
      </c>
      <c r="R1564" s="181"/>
      <c r="S1564" s="181" t="s">
        <v>240</v>
      </c>
      <c r="T1564" s="182" t="s">
        <v>218</v>
      </c>
      <c r="U1564" s="160">
        <v>0</v>
      </c>
      <c r="V1564" s="160">
        <f t="shared" si="76"/>
        <v>0</v>
      </c>
      <c r="W1564" s="160"/>
      <c r="X1564" s="150"/>
      <c r="Y1564" s="150"/>
      <c r="Z1564" s="150"/>
      <c r="AA1564" s="150"/>
      <c r="AB1564" s="150"/>
      <c r="AC1564" s="150"/>
      <c r="AD1564" s="150"/>
      <c r="AE1564" s="150"/>
      <c r="AF1564" s="150"/>
      <c r="AG1564" s="150" t="s">
        <v>279</v>
      </c>
      <c r="AH1564" s="150"/>
      <c r="AI1564" s="150"/>
      <c r="AJ1564" s="150"/>
      <c r="AK1564" s="150"/>
      <c r="AL1564" s="150"/>
      <c r="AM1564" s="150"/>
      <c r="AN1564" s="150"/>
      <c r="AO1564" s="150"/>
      <c r="AP1564" s="150"/>
      <c r="AQ1564" s="150"/>
      <c r="AR1564" s="150"/>
      <c r="AS1564" s="150"/>
      <c r="AT1564" s="150"/>
      <c r="AU1564" s="150"/>
      <c r="AV1564" s="150"/>
      <c r="AW1564" s="150"/>
      <c r="AX1564" s="150"/>
      <c r="AY1564" s="150"/>
      <c r="AZ1564" s="150"/>
      <c r="BA1564" s="150"/>
      <c r="BB1564" s="150"/>
      <c r="BC1564" s="150"/>
      <c r="BD1564" s="150"/>
      <c r="BE1564" s="150"/>
      <c r="BF1564" s="150"/>
      <c r="BG1564" s="150"/>
      <c r="BH1564" s="150"/>
    </row>
    <row r="1565" spans="1:60" outlineLevel="1" x14ac:dyDescent="0.2">
      <c r="A1565" s="176">
        <v>560</v>
      </c>
      <c r="B1565" s="177" t="s">
        <v>2145</v>
      </c>
      <c r="C1565" s="185" t="s">
        <v>2146</v>
      </c>
      <c r="D1565" s="178" t="s">
        <v>298</v>
      </c>
      <c r="E1565" s="179">
        <v>6</v>
      </c>
      <c r="F1565" s="180"/>
      <c r="G1565" s="181">
        <f t="shared" si="70"/>
        <v>0</v>
      </c>
      <c r="H1565" s="180"/>
      <c r="I1565" s="181">
        <f t="shared" si="71"/>
        <v>0</v>
      </c>
      <c r="J1565" s="180"/>
      <c r="K1565" s="181">
        <f t="shared" si="72"/>
        <v>0</v>
      </c>
      <c r="L1565" s="181">
        <v>21</v>
      </c>
      <c r="M1565" s="181">
        <f t="shared" si="73"/>
        <v>0</v>
      </c>
      <c r="N1565" s="181">
        <v>0</v>
      </c>
      <c r="O1565" s="181">
        <f t="shared" si="74"/>
        <v>0</v>
      </c>
      <c r="P1565" s="181">
        <v>0</v>
      </c>
      <c r="Q1565" s="181">
        <f t="shared" si="75"/>
        <v>0</v>
      </c>
      <c r="R1565" s="181"/>
      <c r="S1565" s="181" t="s">
        <v>240</v>
      </c>
      <c r="T1565" s="182" t="s">
        <v>218</v>
      </c>
      <c r="U1565" s="160">
        <v>0</v>
      </c>
      <c r="V1565" s="160">
        <f t="shared" si="76"/>
        <v>0</v>
      </c>
      <c r="W1565" s="160"/>
      <c r="X1565" s="150"/>
      <c r="Y1565" s="150"/>
      <c r="Z1565" s="150"/>
      <c r="AA1565" s="150"/>
      <c r="AB1565" s="150"/>
      <c r="AC1565" s="150"/>
      <c r="AD1565" s="150"/>
      <c r="AE1565" s="150"/>
      <c r="AF1565" s="150"/>
      <c r="AG1565" s="150" t="s">
        <v>279</v>
      </c>
      <c r="AH1565" s="150"/>
      <c r="AI1565" s="150"/>
      <c r="AJ1565" s="150"/>
      <c r="AK1565" s="150"/>
      <c r="AL1565" s="150"/>
      <c r="AM1565" s="150"/>
      <c r="AN1565" s="150"/>
      <c r="AO1565" s="150"/>
      <c r="AP1565" s="150"/>
      <c r="AQ1565" s="150"/>
      <c r="AR1565" s="150"/>
      <c r="AS1565" s="150"/>
      <c r="AT1565" s="150"/>
      <c r="AU1565" s="150"/>
      <c r="AV1565" s="150"/>
      <c r="AW1565" s="150"/>
      <c r="AX1565" s="150"/>
      <c r="AY1565" s="150"/>
      <c r="AZ1565" s="150"/>
      <c r="BA1565" s="150"/>
      <c r="BB1565" s="150"/>
      <c r="BC1565" s="150"/>
      <c r="BD1565" s="150"/>
      <c r="BE1565" s="150"/>
      <c r="BF1565" s="150"/>
      <c r="BG1565" s="150"/>
      <c r="BH1565" s="150"/>
    </row>
    <row r="1566" spans="1:60" outlineLevel="1" x14ac:dyDescent="0.2">
      <c r="A1566" s="176">
        <v>561</v>
      </c>
      <c r="B1566" s="177" t="s">
        <v>2147</v>
      </c>
      <c r="C1566" s="185" t="s">
        <v>2148</v>
      </c>
      <c r="D1566" s="178" t="s">
        <v>298</v>
      </c>
      <c r="E1566" s="179">
        <v>25</v>
      </c>
      <c r="F1566" s="180"/>
      <c r="G1566" s="181">
        <f t="shared" si="70"/>
        <v>0</v>
      </c>
      <c r="H1566" s="180"/>
      <c r="I1566" s="181">
        <f t="shared" si="71"/>
        <v>0</v>
      </c>
      <c r="J1566" s="180"/>
      <c r="K1566" s="181">
        <f t="shared" si="72"/>
        <v>0</v>
      </c>
      <c r="L1566" s="181">
        <v>21</v>
      </c>
      <c r="M1566" s="181">
        <f t="shared" si="73"/>
        <v>0</v>
      </c>
      <c r="N1566" s="181">
        <v>0</v>
      </c>
      <c r="O1566" s="181">
        <f t="shared" si="74"/>
        <v>0</v>
      </c>
      <c r="P1566" s="181">
        <v>0</v>
      </c>
      <c r="Q1566" s="181">
        <f t="shared" si="75"/>
        <v>0</v>
      </c>
      <c r="R1566" s="181"/>
      <c r="S1566" s="181" t="s">
        <v>240</v>
      </c>
      <c r="T1566" s="182" t="s">
        <v>218</v>
      </c>
      <c r="U1566" s="160">
        <v>0</v>
      </c>
      <c r="V1566" s="160">
        <f t="shared" si="76"/>
        <v>0</v>
      </c>
      <c r="W1566" s="160"/>
      <c r="X1566" s="150"/>
      <c r="Y1566" s="150"/>
      <c r="Z1566" s="150"/>
      <c r="AA1566" s="150"/>
      <c r="AB1566" s="150"/>
      <c r="AC1566" s="150"/>
      <c r="AD1566" s="150"/>
      <c r="AE1566" s="150"/>
      <c r="AF1566" s="150"/>
      <c r="AG1566" s="150" t="s">
        <v>279</v>
      </c>
      <c r="AH1566" s="150"/>
      <c r="AI1566" s="150"/>
      <c r="AJ1566" s="150"/>
      <c r="AK1566" s="150"/>
      <c r="AL1566" s="150"/>
      <c r="AM1566" s="150"/>
      <c r="AN1566" s="150"/>
      <c r="AO1566" s="150"/>
      <c r="AP1566" s="150"/>
      <c r="AQ1566" s="150"/>
      <c r="AR1566" s="150"/>
      <c r="AS1566" s="150"/>
      <c r="AT1566" s="150"/>
      <c r="AU1566" s="150"/>
      <c r="AV1566" s="150"/>
      <c r="AW1566" s="150"/>
      <c r="AX1566" s="150"/>
      <c r="AY1566" s="150"/>
      <c r="AZ1566" s="150"/>
      <c r="BA1566" s="150"/>
      <c r="BB1566" s="150"/>
      <c r="BC1566" s="150"/>
      <c r="BD1566" s="150"/>
      <c r="BE1566" s="150"/>
      <c r="BF1566" s="150"/>
      <c r="BG1566" s="150"/>
      <c r="BH1566" s="150"/>
    </row>
    <row r="1567" spans="1:60" outlineLevel="1" x14ac:dyDescent="0.2">
      <c r="A1567" s="176">
        <v>562</v>
      </c>
      <c r="B1567" s="177" t="s">
        <v>2149</v>
      </c>
      <c r="C1567" s="185" t="s">
        <v>2150</v>
      </c>
      <c r="D1567" s="178" t="s">
        <v>298</v>
      </c>
      <c r="E1567" s="179">
        <v>1</v>
      </c>
      <c r="F1567" s="180"/>
      <c r="G1567" s="181">
        <f t="shared" si="70"/>
        <v>0</v>
      </c>
      <c r="H1567" s="180"/>
      <c r="I1567" s="181">
        <f t="shared" si="71"/>
        <v>0</v>
      </c>
      <c r="J1567" s="180"/>
      <c r="K1567" s="181">
        <f t="shared" si="72"/>
        <v>0</v>
      </c>
      <c r="L1567" s="181">
        <v>21</v>
      </c>
      <c r="M1567" s="181">
        <f t="shared" si="73"/>
        <v>0</v>
      </c>
      <c r="N1567" s="181">
        <v>0</v>
      </c>
      <c r="O1567" s="181">
        <f t="shared" si="74"/>
        <v>0</v>
      </c>
      <c r="P1567" s="181">
        <v>0</v>
      </c>
      <c r="Q1567" s="181">
        <f t="shared" si="75"/>
        <v>0</v>
      </c>
      <c r="R1567" s="181"/>
      <c r="S1567" s="181" t="s">
        <v>240</v>
      </c>
      <c r="T1567" s="182" t="s">
        <v>218</v>
      </c>
      <c r="U1567" s="160">
        <v>0</v>
      </c>
      <c r="V1567" s="160">
        <f t="shared" si="76"/>
        <v>0</v>
      </c>
      <c r="W1567" s="160"/>
      <c r="X1567" s="150"/>
      <c r="Y1567" s="150"/>
      <c r="Z1567" s="150"/>
      <c r="AA1567" s="150"/>
      <c r="AB1567" s="150"/>
      <c r="AC1567" s="150"/>
      <c r="AD1567" s="150"/>
      <c r="AE1567" s="150"/>
      <c r="AF1567" s="150"/>
      <c r="AG1567" s="150" t="s">
        <v>279</v>
      </c>
      <c r="AH1567" s="150"/>
      <c r="AI1567" s="150"/>
      <c r="AJ1567" s="150"/>
      <c r="AK1567" s="150"/>
      <c r="AL1567" s="150"/>
      <c r="AM1567" s="150"/>
      <c r="AN1567" s="150"/>
      <c r="AO1567" s="150"/>
      <c r="AP1567" s="150"/>
      <c r="AQ1567" s="150"/>
      <c r="AR1567" s="150"/>
      <c r="AS1567" s="150"/>
      <c r="AT1567" s="150"/>
      <c r="AU1567" s="150"/>
      <c r="AV1567" s="150"/>
      <c r="AW1567" s="150"/>
      <c r="AX1567" s="150"/>
      <c r="AY1567" s="150"/>
      <c r="AZ1567" s="150"/>
      <c r="BA1567" s="150"/>
      <c r="BB1567" s="150"/>
      <c r="BC1567" s="150"/>
      <c r="BD1567" s="150"/>
      <c r="BE1567" s="150"/>
      <c r="BF1567" s="150"/>
      <c r="BG1567" s="150"/>
      <c r="BH1567" s="150"/>
    </row>
    <row r="1568" spans="1:60" outlineLevel="1" x14ac:dyDescent="0.2">
      <c r="A1568" s="176">
        <v>563</v>
      </c>
      <c r="B1568" s="177" t="s">
        <v>2151</v>
      </c>
      <c r="C1568" s="185" t="s">
        <v>2152</v>
      </c>
      <c r="D1568" s="178" t="s">
        <v>298</v>
      </c>
      <c r="E1568" s="179">
        <v>30</v>
      </c>
      <c r="F1568" s="180"/>
      <c r="G1568" s="181">
        <f t="shared" si="70"/>
        <v>0</v>
      </c>
      <c r="H1568" s="180"/>
      <c r="I1568" s="181">
        <f t="shared" si="71"/>
        <v>0</v>
      </c>
      <c r="J1568" s="180"/>
      <c r="K1568" s="181">
        <f t="shared" si="72"/>
        <v>0</v>
      </c>
      <c r="L1568" s="181">
        <v>21</v>
      </c>
      <c r="M1568" s="181">
        <f t="shared" si="73"/>
        <v>0</v>
      </c>
      <c r="N1568" s="181">
        <v>0</v>
      </c>
      <c r="O1568" s="181">
        <f t="shared" si="74"/>
        <v>0</v>
      </c>
      <c r="P1568" s="181">
        <v>0</v>
      </c>
      <c r="Q1568" s="181">
        <f t="shared" si="75"/>
        <v>0</v>
      </c>
      <c r="R1568" s="181"/>
      <c r="S1568" s="181" t="s">
        <v>240</v>
      </c>
      <c r="T1568" s="182" t="s">
        <v>218</v>
      </c>
      <c r="U1568" s="160">
        <v>0</v>
      </c>
      <c r="V1568" s="160">
        <f t="shared" si="76"/>
        <v>0</v>
      </c>
      <c r="W1568" s="160"/>
      <c r="X1568" s="150"/>
      <c r="Y1568" s="150"/>
      <c r="Z1568" s="150"/>
      <c r="AA1568" s="150"/>
      <c r="AB1568" s="150"/>
      <c r="AC1568" s="150"/>
      <c r="AD1568" s="150"/>
      <c r="AE1568" s="150"/>
      <c r="AF1568" s="150"/>
      <c r="AG1568" s="150" t="s">
        <v>279</v>
      </c>
      <c r="AH1568" s="150"/>
      <c r="AI1568" s="150"/>
      <c r="AJ1568" s="150"/>
      <c r="AK1568" s="150"/>
      <c r="AL1568" s="150"/>
      <c r="AM1568" s="150"/>
      <c r="AN1568" s="150"/>
      <c r="AO1568" s="150"/>
      <c r="AP1568" s="150"/>
      <c r="AQ1568" s="150"/>
      <c r="AR1568" s="150"/>
      <c r="AS1568" s="150"/>
      <c r="AT1568" s="150"/>
      <c r="AU1568" s="150"/>
      <c r="AV1568" s="150"/>
      <c r="AW1568" s="150"/>
      <c r="AX1568" s="150"/>
      <c r="AY1568" s="150"/>
      <c r="AZ1568" s="150"/>
      <c r="BA1568" s="150"/>
      <c r="BB1568" s="150"/>
      <c r="BC1568" s="150"/>
      <c r="BD1568" s="150"/>
      <c r="BE1568" s="150"/>
      <c r="BF1568" s="150"/>
      <c r="BG1568" s="150"/>
      <c r="BH1568" s="150"/>
    </row>
    <row r="1569" spans="1:60" outlineLevel="1" x14ac:dyDescent="0.2">
      <c r="A1569" s="176">
        <v>564</v>
      </c>
      <c r="B1569" s="177" t="s">
        <v>2153</v>
      </c>
      <c r="C1569" s="185" t="s">
        <v>2154</v>
      </c>
      <c r="D1569" s="178" t="s">
        <v>298</v>
      </c>
      <c r="E1569" s="179">
        <v>16</v>
      </c>
      <c r="F1569" s="180"/>
      <c r="G1569" s="181">
        <f t="shared" si="70"/>
        <v>0</v>
      </c>
      <c r="H1569" s="180"/>
      <c r="I1569" s="181">
        <f t="shared" si="71"/>
        <v>0</v>
      </c>
      <c r="J1569" s="180"/>
      <c r="K1569" s="181">
        <f t="shared" si="72"/>
        <v>0</v>
      </c>
      <c r="L1569" s="181">
        <v>21</v>
      </c>
      <c r="M1569" s="181">
        <f t="shared" si="73"/>
        <v>0</v>
      </c>
      <c r="N1569" s="181">
        <v>0</v>
      </c>
      <c r="O1569" s="181">
        <f t="shared" si="74"/>
        <v>0</v>
      </c>
      <c r="P1569" s="181">
        <v>0</v>
      </c>
      <c r="Q1569" s="181">
        <f t="shared" si="75"/>
        <v>0</v>
      </c>
      <c r="R1569" s="181"/>
      <c r="S1569" s="181" t="s">
        <v>240</v>
      </c>
      <c r="T1569" s="182" t="s">
        <v>218</v>
      </c>
      <c r="U1569" s="160">
        <v>0</v>
      </c>
      <c r="V1569" s="160">
        <f t="shared" si="76"/>
        <v>0</v>
      </c>
      <c r="W1569" s="160"/>
      <c r="X1569" s="150"/>
      <c r="Y1569" s="150"/>
      <c r="Z1569" s="150"/>
      <c r="AA1569" s="150"/>
      <c r="AB1569" s="150"/>
      <c r="AC1569" s="150"/>
      <c r="AD1569" s="150"/>
      <c r="AE1569" s="150"/>
      <c r="AF1569" s="150"/>
      <c r="AG1569" s="150" t="s">
        <v>279</v>
      </c>
      <c r="AH1569" s="150"/>
      <c r="AI1569" s="150"/>
      <c r="AJ1569" s="150"/>
      <c r="AK1569" s="150"/>
      <c r="AL1569" s="150"/>
      <c r="AM1569" s="150"/>
      <c r="AN1569" s="150"/>
      <c r="AO1569" s="150"/>
      <c r="AP1569" s="150"/>
      <c r="AQ1569" s="150"/>
      <c r="AR1569" s="150"/>
      <c r="AS1569" s="150"/>
      <c r="AT1569" s="150"/>
      <c r="AU1569" s="150"/>
      <c r="AV1569" s="150"/>
      <c r="AW1569" s="150"/>
      <c r="AX1569" s="150"/>
      <c r="AY1569" s="150"/>
      <c r="AZ1569" s="150"/>
      <c r="BA1569" s="150"/>
      <c r="BB1569" s="150"/>
      <c r="BC1569" s="150"/>
      <c r="BD1569" s="150"/>
      <c r="BE1569" s="150"/>
      <c r="BF1569" s="150"/>
      <c r="BG1569" s="150"/>
      <c r="BH1569" s="150"/>
    </row>
    <row r="1570" spans="1:60" outlineLevel="1" x14ac:dyDescent="0.2">
      <c r="A1570" s="176">
        <v>565</v>
      </c>
      <c r="B1570" s="177" t="s">
        <v>2155</v>
      </c>
      <c r="C1570" s="185" t="s">
        <v>2156</v>
      </c>
      <c r="D1570" s="178" t="s">
        <v>298</v>
      </c>
      <c r="E1570" s="179">
        <v>7</v>
      </c>
      <c r="F1570" s="180"/>
      <c r="G1570" s="181">
        <f t="shared" si="70"/>
        <v>0</v>
      </c>
      <c r="H1570" s="180"/>
      <c r="I1570" s="181">
        <f t="shared" si="71"/>
        <v>0</v>
      </c>
      <c r="J1570" s="180"/>
      <c r="K1570" s="181">
        <f t="shared" si="72"/>
        <v>0</v>
      </c>
      <c r="L1570" s="181">
        <v>21</v>
      </c>
      <c r="M1570" s="181">
        <f t="shared" si="73"/>
        <v>0</v>
      </c>
      <c r="N1570" s="181">
        <v>0</v>
      </c>
      <c r="O1570" s="181">
        <f t="shared" si="74"/>
        <v>0</v>
      </c>
      <c r="P1570" s="181">
        <v>0</v>
      </c>
      <c r="Q1570" s="181">
        <f t="shared" si="75"/>
        <v>0</v>
      </c>
      <c r="R1570" s="181"/>
      <c r="S1570" s="181" t="s">
        <v>240</v>
      </c>
      <c r="T1570" s="182" t="s">
        <v>218</v>
      </c>
      <c r="U1570" s="160">
        <v>0</v>
      </c>
      <c r="V1570" s="160">
        <f t="shared" si="76"/>
        <v>0</v>
      </c>
      <c r="W1570" s="160"/>
      <c r="X1570" s="150"/>
      <c r="Y1570" s="150"/>
      <c r="Z1570" s="150"/>
      <c r="AA1570" s="150"/>
      <c r="AB1570" s="150"/>
      <c r="AC1570" s="150"/>
      <c r="AD1570" s="150"/>
      <c r="AE1570" s="150"/>
      <c r="AF1570" s="150"/>
      <c r="AG1570" s="150" t="s">
        <v>279</v>
      </c>
      <c r="AH1570" s="150"/>
      <c r="AI1570" s="150"/>
      <c r="AJ1570" s="150"/>
      <c r="AK1570" s="150"/>
      <c r="AL1570" s="150"/>
      <c r="AM1570" s="150"/>
      <c r="AN1570" s="150"/>
      <c r="AO1570" s="150"/>
      <c r="AP1570" s="150"/>
      <c r="AQ1570" s="150"/>
      <c r="AR1570" s="150"/>
      <c r="AS1570" s="150"/>
      <c r="AT1570" s="150"/>
      <c r="AU1570" s="150"/>
      <c r="AV1570" s="150"/>
      <c r="AW1570" s="150"/>
      <c r="AX1570" s="150"/>
      <c r="AY1570" s="150"/>
      <c r="AZ1570" s="150"/>
      <c r="BA1570" s="150"/>
      <c r="BB1570" s="150"/>
      <c r="BC1570" s="150"/>
      <c r="BD1570" s="150"/>
      <c r="BE1570" s="150"/>
      <c r="BF1570" s="150"/>
      <c r="BG1570" s="150"/>
      <c r="BH1570" s="150"/>
    </row>
    <row r="1571" spans="1:60" outlineLevel="1" x14ac:dyDescent="0.2">
      <c r="A1571" s="176">
        <v>566</v>
      </c>
      <c r="B1571" s="177" t="s">
        <v>2157</v>
      </c>
      <c r="C1571" s="185" t="s">
        <v>2158</v>
      </c>
      <c r="D1571" s="178" t="s">
        <v>298</v>
      </c>
      <c r="E1571" s="179">
        <v>53</v>
      </c>
      <c r="F1571" s="180"/>
      <c r="G1571" s="181">
        <f t="shared" si="70"/>
        <v>0</v>
      </c>
      <c r="H1571" s="180"/>
      <c r="I1571" s="181">
        <f t="shared" si="71"/>
        <v>0</v>
      </c>
      <c r="J1571" s="180"/>
      <c r="K1571" s="181">
        <f t="shared" si="72"/>
        <v>0</v>
      </c>
      <c r="L1571" s="181">
        <v>21</v>
      </c>
      <c r="M1571" s="181">
        <f t="shared" si="73"/>
        <v>0</v>
      </c>
      <c r="N1571" s="181">
        <v>0</v>
      </c>
      <c r="O1571" s="181">
        <f t="shared" si="74"/>
        <v>0</v>
      </c>
      <c r="P1571" s="181">
        <v>0</v>
      </c>
      <c r="Q1571" s="181">
        <f t="shared" si="75"/>
        <v>0</v>
      </c>
      <c r="R1571" s="181"/>
      <c r="S1571" s="181" t="s">
        <v>240</v>
      </c>
      <c r="T1571" s="182" t="s">
        <v>218</v>
      </c>
      <c r="U1571" s="160">
        <v>0</v>
      </c>
      <c r="V1571" s="160">
        <f t="shared" si="76"/>
        <v>0</v>
      </c>
      <c r="W1571" s="160"/>
      <c r="X1571" s="150"/>
      <c r="Y1571" s="150"/>
      <c r="Z1571" s="150"/>
      <c r="AA1571" s="150"/>
      <c r="AB1571" s="150"/>
      <c r="AC1571" s="150"/>
      <c r="AD1571" s="150"/>
      <c r="AE1571" s="150"/>
      <c r="AF1571" s="150"/>
      <c r="AG1571" s="150" t="s">
        <v>279</v>
      </c>
      <c r="AH1571" s="150"/>
      <c r="AI1571" s="150"/>
      <c r="AJ1571" s="150"/>
      <c r="AK1571" s="150"/>
      <c r="AL1571" s="150"/>
      <c r="AM1571" s="150"/>
      <c r="AN1571" s="150"/>
      <c r="AO1571" s="150"/>
      <c r="AP1571" s="150"/>
      <c r="AQ1571" s="150"/>
      <c r="AR1571" s="150"/>
      <c r="AS1571" s="150"/>
      <c r="AT1571" s="150"/>
      <c r="AU1571" s="150"/>
      <c r="AV1571" s="150"/>
      <c r="AW1571" s="150"/>
      <c r="AX1571" s="150"/>
      <c r="AY1571" s="150"/>
      <c r="AZ1571" s="150"/>
      <c r="BA1571" s="150"/>
      <c r="BB1571" s="150"/>
      <c r="BC1571" s="150"/>
      <c r="BD1571" s="150"/>
      <c r="BE1571" s="150"/>
      <c r="BF1571" s="150"/>
      <c r="BG1571" s="150"/>
      <c r="BH1571" s="150"/>
    </row>
    <row r="1572" spans="1:60" outlineLevel="1" x14ac:dyDescent="0.2">
      <c r="A1572" s="176">
        <v>567</v>
      </c>
      <c r="B1572" s="177" t="s">
        <v>2159</v>
      </c>
      <c r="C1572" s="185" t="s">
        <v>2160</v>
      </c>
      <c r="D1572" s="178" t="s">
        <v>298</v>
      </c>
      <c r="E1572" s="179">
        <v>2</v>
      </c>
      <c r="F1572" s="180"/>
      <c r="G1572" s="181">
        <f t="shared" si="70"/>
        <v>0</v>
      </c>
      <c r="H1572" s="180"/>
      <c r="I1572" s="181">
        <f t="shared" si="71"/>
        <v>0</v>
      </c>
      <c r="J1572" s="180"/>
      <c r="K1572" s="181">
        <f t="shared" si="72"/>
        <v>0</v>
      </c>
      <c r="L1572" s="181">
        <v>21</v>
      </c>
      <c r="M1572" s="181">
        <f t="shared" si="73"/>
        <v>0</v>
      </c>
      <c r="N1572" s="181">
        <v>0</v>
      </c>
      <c r="O1572" s="181">
        <f t="shared" si="74"/>
        <v>0</v>
      </c>
      <c r="P1572" s="181">
        <v>0</v>
      </c>
      <c r="Q1572" s="181">
        <f t="shared" si="75"/>
        <v>0</v>
      </c>
      <c r="R1572" s="181"/>
      <c r="S1572" s="181" t="s">
        <v>240</v>
      </c>
      <c r="T1572" s="182" t="s">
        <v>218</v>
      </c>
      <c r="U1572" s="160">
        <v>0</v>
      </c>
      <c r="V1572" s="160">
        <f t="shared" si="76"/>
        <v>0</v>
      </c>
      <c r="W1572" s="160"/>
      <c r="X1572" s="150"/>
      <c r="Y1572" s="150"/>
      <c r="Z1572" s="150"/>
      <c r="AA1572" s="150"/>
      <c r="AB1572" s="150"/>
      <c r="AC1572" s="150"/>
      <c r="AD1572" s="150"/>
      <c r="AE1572" s="150"/>
      <c r="AF1572" s="150"/>
      <c r="AG1572" s="150" t="s">
        <v>279</v>
      </c>
      <c r="AH1572" s="150"/>
      <c r="AI1572" s="150"/>
      <c r="AJ1572" s="150"/>
      <c r="AK1572" s="150"/>
      <c r="AL1572" s="150"/>
      <c r="AM1572" s="150"/>
      <c r="AN1572" s="150"/>
      <c r="AO1572" s="150"/>
      <c r="AP1572" s="150"/>
      <c r="AQ1572" s="150"/>
      <c r="AR1572" s="150"/>
      <c r="AS1572" s="150"/>
      <c r="AT1572" s="150"/>
      <c r="AU1572" s="150"/>
      <c r="AV1572" s="150"/>
      <c r="AW1572" s="150"/>
      <c r="AX1572" s="150"/>
      <c r="AY1572" s="150"/>
      <c r="AZ1572" s="150"/>
      <c r="BA1572" s="150"/>
      <c r="BB1572" s="150"/>
      <c r="BC1572" s="150"/>
      <c r="BD1572" s="150"/>
      <c r="BE1572" s="150"/>
      <c r="BF1572" s="150"/>
      <c r="BG1572" s="150"/>
      <c r="BH1572" s="150"/>
    </row>
    <row r="1573" spans="1:60" outlineLevel="1" x14ac:dyDescent="0.2">
      <c r="A1573" s="176">
        <v>568</v>
      </c>
      <c r="B1573" s="177" t="s">
        <v>2161</v>
      </c>
      <c r="C1573" s="185" t="s">
        <v>2162</v>
      </c>
      <c r="D1573" s="178" t="s">
        <v>298</v>
      </c>
      <c r="E1573" s="179">
        <v>3</v>
      </c>
      <c r="F1573" s="180"/>
      <c r="G1573" s="181">
        <f t="shared" si="70"/>
        <v>0</v>
      </c>
      <c r="H1573" s="180"/>
      <c r="I1573" s="181">
        <f t="shared" si="71"/>
        <v>0</v>
      </c>
      <c r="J1573" s="180"/>
      <c r="K1573" s="181">
        <f t="shared" si="72"/>
        <v>0</v>
      </c>
      <c r="L1573" s="181">
        <v>21</v>
      </c>
      <c r="M1573" s="181">
        <f t="shared" si="73"/>
        <v>0</v>
      </c>
      <c r="N1573" s="181">
        <v>0</v>
      </c>
      <c r="O1573" s="181">
        <f t="shared" si="74"/>
        <v>0</v>
      </c>
      <c r="P1573" s="181">
        <v>0</v>
      </c>
      <c r="Q1573" s="181">
        <f t="shared" si="75"/>
        <v>0</v>
      </c>
      <c r="R1573" s="181"/>
      <c r="S1573" s="181" t="s">
        <v>240</v>
      </c>
      <c r="T1573" s="182" t="s">
        <v>218</v>
      </c>
      <c r="U1573" s="160">
        <v>0</v>
      </c>
      <c r="V1573" s="160">
        <f t="shared" si="76"/>
        <v>0</v>
      </c>
      <c r="W1573" s="160"/>
      <c r="X1573" s="150"/>
      <c r="Y1573" s="150"/>
      <c r="Z1573" s="150"/>
      <c r="AA1573" s="150"/>
      <c r="AB1573" s="150"/>
      <c r="AC1573" s="150"/>
      <c r="AD1573" s="150"/>
      <c r="AE1573" s="150"/>
      <c r="AF1573" s="150"/>
      <c r="AG1573" s="150" t="s">
        <v>279</v>
      </c>
      <c r="AH1573" s="150"/>
      <c r="AI1573" s="150"/>
      <c r="AJ1573" s="150"/>
      <c r="AK1573" s="150"/>
      <c r="AL1573" s="150"/>
      <c r="AM1573" s="150"/>
      <c r="AN1573" s="150"/>
      <c r="AO1573" s="150"/>
      <c r="AP1573" s="150"/>
      <c r="AQ1573" s="150"/>
      <c r="AR1573" s="150"/>
      <c r="AS1573" s="150"/>
      <c r="AT1573" s="150"/>
      <c r="AU1573" s="150"/>
      <c r="AV1573" s="150"/>
      <c r="AW1573" s="150"/>
      <c r="AX1573" s="150"/>
      <c r="AY1573" s="150"/>
      <c r="AZ1573" s="150"/>
      <c r="BA1573" s="150"/>
      <c r="BB1573" s="150"/>
      <c r="BC1573" s="150"/>
      <c r="BD1573" s="150"/>
      <c r="BE1573" s="150"/>
      <c r="BF1573" s="150"/>
      <c r="BG1573" s="150"/>
      <c r="BH1573" s="150"/>
    </row>
    <row r="1574" spans="1:60" outlineLevel="1" x14ac:dyDescent="0.2">
      <c r="A1574" s="176">
        <v>569</v>
      </c>
      <c r="B1574" s="177" t="s">
        <v>2163</v>
      </c>
      <c r="C1574" s="185" t="s">
        <v>2164</v>
      </c>
      <c r="D1574" s="178" t="s">
        <v>298</v>
      </c>
      <c r="E1574" s="179">
        <v>35</v>
      </c>
      <c r="F1574" s="180"/>
      <c r="G1574" s="181">
        <f t="shared" si="70"/>
        <v>0</v>
      </c>
      <c r="H1574" s="180"/>
      <c r="I1574" s="181">
        <f t="shared" si="71"/>
        <v>0</v>
      </c>
      <c r="J1574" s="180"/>
      <c r="K1574" s="181">
        <f t="shared" si="72"/>
        <v>0</v>
      </c>
      <c r="L1574" s="181">
        <v>21</v>
      </c>
      <c r="M1574" s="181">
        <f t="shared" si="73"/>
        <v>0</v>
      </c>
      <c r="N1574" s="181">
        <v>0</v>
      </c>
      <c r="O1574" s="181">
        <f t="shared" si="74"/>
        <v>0</v>
      </c>
      <c r="P1574" s="181">
        <v>0</v>
      </c>
      <c r="Q1574" s="181">
        <f t="shared" si="75"/>
        <v>0</v>
      </c>
      <c r="R1574" s="181"/>
      <c r="S1574" s="181" t="s">
        <v>240</v>
      </c>
      <c r="T1574" s="182" t="s">
        <v>218</v>
      </c>
      <c r="U1574" s="160">
        <v>0</v>
      </c>
      <c r="V1574" s="160">
        <f t="shared" si="76"/>
        <v>0</v>
      </c>
      <c r="W1574" s="160"/>
      <c r="X1574" s="150"/>
      <c r="Y1574" s="150"/>
      <c r="Z1574" s="150"/>
      <c r="AA1574" s="150"/>
      <c r="AB1574" s="150"/>
      <c r="AC1574" s="150"/>
      <c r="AD1574" s="150"/>
      <c r="AE1574" s="150"/>
      <c r="AF1574" s="150"/>
      <c r="AG1574" s="150" t="s">
        <v>279</v>
      </c>
      <c r="AH1574" s="150"/>
      <c r="AI1574" s="150"/>
      <c r="AJ1574" s="150"/>
      <c r="AK1574" s="150"/>
      <c r="AL1574" s="150"/>
      <c r="AM1574" s="150"/>
      <c r="AN1574" s="150"/>
      <c r="AO1574" s="150"/>
      <c r="AP1574" s="150"/>
      <c r="AQ1574" s="150"/>
      <c r="AR1574" s="150"/>
      <c r="AS1574" s="150"/>
      <c r="AT1574" s="150"/>
      <c r="AU1574" s="150"/>
      <c r="AV1574" s="150"/>
      <c r="AW1574" s="150"/>
      <c r="AX1574" s="150"/>
      <c r="AY1574" s="150"/>
      <c r="AZ1574" s="150"/>
      <c r="BA1574" s="150"/>
      <c r="BB1574" s="150"/>
      <c r="BC1574" s="150"/>
      <c r="BD1574" s="150"/>
      <c r="BE1574" s="150"/>
      <c r="BF1574" s="150"/>
      <c r="BG1574" s="150"/>
      <c r="BH1574" s="150"/>
    </row>
    <row r="1575" spans="1:60" outlineLevel="1" x14ac:dyDescent="0.2">
      <c r="A1575" s="176">
        <v>570</v>
      </c>
      <c r="B1575" s="177" t="s">
        <v>2165</v>
      </c>
      <c r="C1575" s="185" t="s">
        <v>2166</v>
      </c>
      <c r="D1575" s="178" t="s">
        <v>298</v>
      </c>
      <c r="E1575" s="179">
        <v>2</v>
      </c>
      <c r="F1575" s="180"/>
      <c r="G1575" s="181">
        <f t="shared" si="70"/>
        <v>0</v>
      </c>
      <c r="H1575" s="180"/>
      <c r="I1575" s="181">
        <f t="shared" si="71"/>
        <v>0</v>
      </c>
      <c r="J1575" s="180"/>
      <c r="K1575" s="181">
        <f t="shared" si="72"/>
        <v>0</v>
      </c>
      <c r="L1575" s="181">
        <v>21</v>
      </c>
      <c r="M1575" s="181">
        <f t="shared" si="73"/>
        <v>0</v>
      </c>
      <c r="N1575" s="181">
        <v>0</v>
      </c>
      <c r="O1575" s="181">
        <f t="shared" si="74"/>
        <v>0</v>
      </c>
      <c r="P1575" s="181">
        <v>0</v>
      </c>
      <c r="Q1575" s="181">
        <f t="shared" si="75"/>
        <v>0</v>
      </c>
      <c r="R1575" s="181"/>
      <c r="S1575" s="181" t="s">
        <v>240</v>
      </c>
      <c r="T1575" s="182" t="s">
        <v>218</v>
      </c>
      <c r="U1575" s="160">
        <v>0</v>
      </c>
      <c r="V1575" s="160">
        <f t="shared" si="76"/>
        <v>0</v>
      </c>
      <c r="W1575" s="160"/>
      <c r="X1575" s="150"/>
      <c r="Y1575" s="150"/>
      <c r="Z1575" s="150"/>
      <c r="AA1575" s="150"/>
      <c r="AB1575" s="150"/>
      <c r="AC1575" s="150"/>
      <c r="AD1575" s="150"/>
      <c r="AE1575" s="150"/>
      <c r="AF1575" s="150"/>
      <c r="AG1575" s="150" t="s">
        <v>279</v>
      </c>
      <c r="AH1575" s="150"/>
      <c r="AI1575" s="150"/>
      <c r="AJ1575" s="150"/>
      <c r="AK1575" s="150"/>
      <c r="AL1575" s="150"/>
      <c r="AM1575" s="150"/>
      <c r="AN1575" s="150"/>
      <c r="AO1575" s="150"/>
      <c r="AP1575" s="150"/>
      <c r="AQ1575" s="150"/>
      <c r="AR1575" s="150"/>
      <c r="AS1575" s="150"/>
      <c r="AT1575" s="150"/>
      <c r="AU1575" s="150"/>
      <c r="AV1575" s="150"/>
      <c r="AW1575" s="150"/>
      <c r="AX1575" s="150"/>
      <c r="AY1575" s="150"/>
      <c r="AZ1575" s="150"/>
      <c r="BA1575" s="150"/>
      <c r="BB1575" s="150"/>
      <c r="BC1575" s="150"/>
      <c r="BD1575" s="150"/>
      <c r="BE1575" s="150"/>
      <c r="BF1575" s="150"/>
      <c r="BG1575" s="150"/>
      <c r="BH1575" s="150"/>
    </row>
    <row r="1576" spans="1:60" outlineLevel="1" x14ac:dyDescent="0.2">
      <c r="A1576" s="176">
        <v>571</v>
      </c>
      <c r="B1576" s="177" t="s">
        <v>2167</v>
      </c>
      <c r="C1576" s="185" t="s">
        <v>2168</v>
      </c>
      <c r="D1576" s="178" t="s">
        <v>298</v>
      </c>
      <c r="E1576" s="179">
        <v>4</v>
      </c>
      <c r="F1576" s="180"/>
      <c r="G1576" s="181">
        <f t="shared" si="70"/>
        <v>0</v>
      </c>
      <c r="H1576" s="180"/>
      <c r="I1576" s="181">
        <f t="shared" si="71"/>
        <v>0</v>
      </c>
      <c r="J1576" s="180"/>
      <c r="K1576" s="181">
        <f t="shared" si="72"/>
        <v>0</v>
      </c>
      <c r="L1576" s="181">
        <v>21</v>
      </c>
      <c r="M1576" s="181">
        <f t="shared" si="73"/>
        <v>0</v>
      </c>
      <c r="N1576" s="181">
        <v>0</v>
      </c>
      <c r="O1576" s="181">
        <f t="shared" si="74"/>
        <v>0</v>
      </c>
      <c r="P1576" s="181">
        <v>0</v>
      </c>
      <c r="Q1576" s="181">
        <f t="shared" si="75"/>
        <v>0</v>
      </c>
      <c r="R1576" s="181"/>
      <c r="S1576" s="181" t="s">
        <v>240</v>
      </c>
      <c r="T1576" s="182" t="s">
        <v>218</v>
      </c>
      <c r="U1576" s="160">
        <v>0</v>
      </c>
      <c r="V1576" s="160">
        <f t="shared" si="76"/>
        <v>0</v>
      </c>
      <c r="W1576" s="160"/>
      <c r="X1576" s="150"/>
      <c r="Y1576" s="150"/>
      <c r="Z1576" s="150"/>
      <c r="AA1576" s="150"/>
      <c r="AB1576" s="150"/>
      <c r="AC1576" s="150"/>
      <c r="AD1576" s="150"/>
      <c r="AE1576" s="150"/>
      <c r="AF1576" s="150"/>
      <c r="AG1576" s="150" t="s">
        <v>279</v>
      </c>
      <c r="AH1576" s="150"/>
      <c r="AI1576" s="150"/>
      <c r="AJ1576" s="150"/>
      <c r="AK1576" s="150"/>
      <c r="AL1576" s="150"/>
      <c r="AM1576" s="150"/>
      <c r="AN1576" s="150"/>
      <c r="AO1576" s="150"/>
      <c r="AP1576" s="150"/>
      <c r="AQ1576" s="150"/>
      <c r="AR1576" s="150"/>
      <c r="AS1576" s="150"/>
      <c r="AT1576" s="150"/>
      <c r="AU1576" s="150"/>
      <c r="AV1576" s="150"/>
      <c r="AW1576" s="150"/>
      <c r="AX1576" s="150"/>
      <c r="AY1576" s="150"/>
      <c r="AZ1576" s="150"/>
      <c r="BA1576" s="150"/>
      <c r="BB1576" s="150"/>
      <c r="BC1576" s="150"/>
      <c r="BD1576" s="150"/>
      <c r="BE1576" s="150"/>
      <c r="BF1576" s="150"/>
      <c r="BG1576" s="150"/>
      <c r="BH1576" s="150"/>
    </row>
    <row r="1577" spans="1:60" outlineLevel="1" x14ac:dyDescent="0.2">
      <c r="A1577" s="176">
        <v>572</v>
      </c>
      <c r="B1577" s="177" t="s">
        <v>2169</v>
      </c>
      <c r="C1577" s="185" t="s">
        <v>2170</v>
      </c>
      <c r="D1577" s="178" t="s">
        <v>298</v>
      </c>
      <c r="E1577" s="179">
        <v>8</v>
      </c>
      <c r="F1577" s="180"/>
      <c r="G1577" s="181">
        <f t="shared" si="70"/>
        <v>0</v>
      </c>
      <c r="H1577" s="180"/>
      <c r="I1577" s="181">
        <f t="shared" si="71"/>
        <v>0</v>
      </c>
      <c r="J1577" s="180"/>
      <c r="K1577" s="181">
        <f t="shared" si="72"/>
        <v>0</v>
      </c>
      <c r="L1577" s="181">
        <v>21</v>
      </c>
      <c r="M1577" s="181">
        <f t="shared" si="73"/>
        <v>0</v>
      </c>
      <c r="N1577" s="181">
        <v>0</v>
      </c>
      <c r="O1577" s="181">
        <f t="shared" si="74"/>
        <v>0</v>
      </c>
      <c r="P1577" s="181">
        <v>0</v>
      </c>
      <c r="Q1577" s="181">
        <f t="shared" si="75"/>
        <v>0</v>
      </c>
      <c r="R1577" s="181"/>
      <c r="S1577" s="181" t="s">
        <v>240</v>
      </c>
      <c r="T1577" s="182" t="s">
        <v>218</v>
      </c>
      <c r="U1577" s="160">
        <v>0</v>
      </c>
      <c r="V1577" s="160">
        <f t="shared" si="76"/>
        <v>0</v>
      </c>
      <c r="W1577" s="160"/>
      <c r="X1577" s="150"/>
      <c r="Y1577" s="150"/>
      <c r="Z1577" s="150"/>
      <c r="AA1577" s="150"/>
      <c r="AB1577" s="150"/>
      <c r="AC1577" s="150"/>
      <c r="AD1577" s="150"/>
      <c r="AE1577" s="150"/>
      <c r="AF1577" s="150"/>
      <c r="AG1577" s="150" t="s">
        <v>279</v>
      </c>
      <c r="AH1577" s="150"/>
      <c r="AI1577" s="150"/>
      <c r="AJ1577" s="150"/>
      <c r="AK1577" s="150"/>
      <c r="AL1577" s="150"/>
      <c r="AM1577" s="150"/>
      <c r="AN1577" s="150"/>
      <c r="AO1577" s="150"/>
      <c r="AP1577" s="150"/>
      <c r="AQ1577" s="150"/>
      <c r="AR1577" s="150"/>
      <c r="AS1577" s="150"/>
      <c r="AT1577" s="150"/>
      <c r="AU1577" s="150"/>
      <c r="AV1577" s="150"/>
      <c r="AW1577" s="150"/>
      <c r="AX1577" s="150"/>
      <c r="AY1577" s="150"/>
      <c r="AZ1577" s="150"/>
      <c r="BA1577" s="150"/>
      <c r="BB1577" s="150"/>
      <c r="BC1577" s="150"/>
      <c r="BD1577" s="150"/>
      <c r="BE1577" s="150"/>
      <c r="BF1577" s="150"/>
      <c r="BG1577" s="150"/>
      <c r="BH1577" s="150"/>
    </row>
    <row r="1578" spans="1:60" outlineLevel="1" x14ac:dyDescent="0.2">
      <c r="A1578" s="176">
        <v>573</v>
      </c>
      <c r="B1578" s="177" t="s">
        <v>2171</v>
      </c>
      <c r="C1578" s="185" t="s">
        <v>2172</v>
      </c>
      <c r="D1578" s="178" t="s">
        <v>298</v>
      </c>
      <c r="E1578" s="179">
        <v>2</v>
      </c>
      <c r="F1578" s="180"/>
      <c r="G1578" s="181">
        <f t="shared" si="70"/>
        <v>0</v>
      </c>
      <c r="H1578" s="180"/>
      <c r="I1578" s="181">
        <f t="shared" si="71"/>
        <v>0</v>
      </c>
      <c r="J1578" s="180"/>
      <c r="K1578" s="181">
        <f t="shared" si="72"/>
        <v>0</v>
      </c>
      <c r="L1578" s="181">
        <v>21</v>
      </c>
      <c r="M1578" s="181">
        <f t="shared" si="73"/>
        <v>0</v>
      </c>
      <c r="N1578" s="181">
        <v>0</v>
      </c>
      <c r="O1578" s="181">
        <f t="shared" si="74"/>
        <v>0</v>
      </c>
      <c r="P1578" s="181">
        <v>0</v>
      </c>
      <c r="Q1578" s="181">
        <f t="shared" si="75"/>
        <v>0</v>
      </c>
      <c r="R1578" s="181"/>
      <c r="S1578" s="181" t="s">
        <v>240</v>
      </c>
      <c r="T1578" s="182" t="s">
        <v>218</v>
      </c>
      <c r="U1578" s="160">
        <v>0</v>
      </c>
      <c r="V1578" s="160">
        <f t="shared" si="76"/>
        <v>0</v>
      </c>
      <c r="W1578" s="160"/>
      <c r="X1578" s="150"/>
      <c r="Y1578" s="150"/>
      <c r="Z1578" s="150"/>
      <c r="AA1578" s="150"/>
      <c r="AB1578" s="150"/>
      <c r="AC1578" s="150"/>
      <c r="AD1578" s="150"/>
      <c r="AE1578" s="150"/>
      <c r="AF1578" s="150"/>
      <c r="AG1578" s="150" t="s">
        <v>279</v>
      </c>
      <c r="AH1578" s="150"/>
      <c r="AI1578" s="150"/>
      <c r="AJ1578" s="150"/>
      <c r="AK1578" s="150"/>
      <c r="AL1578" s="150"/>
      <c r="AM1578" s="150"/>
      <c r="AN1578" s="150"/>
      <c r="AO1578" s="150"/>
      <c r="AP1578" s="150"/>
      <c r="AQ1578" s="150"/>
      <c r="AR1578" s="150"/>
      <c r="AS1578" s="150"/>
      <c r="AT1578" s="150"/>
      <c r="AU1578" s="150"/>
      <c r="AV1578" s="150"/>
      <c r="AW1578" s="150"/>
      <c r="AX1578" s="150"/>
      <c r="AY1578" s="150"/>
      <c r="AZ1578" s="150"/>
      <c r="BA1578" s="150"/>
      <c r="BB1578" s="150"/>
      <c r="BC1578" s="150"/>
      <c r="BD1578" s="150"/>
      <c r="BE1578" s="150"/>
      <c r="BF1578" s="150"/>
      <c r="BG1578" s="150"/>
      <c r="BH1578" s="150"/>
    </row>
    <row r="1579" spans="1:60" outlineLevel="1" x14ac:dyDescent="0.2">
      <c r="A1579" s="176">
        <v>574</v>
      </c>
      <c r="B1579" s="177" t="s">
        <v>2173</v>
      </c>
      <c r="C1579" s="185" t="s">
        <v>2174</v>
      </c>
      <c r="D1579" s="178" t="s">
        <v>298</v>
      </c>
      <c r="E1579" s="179">
        <v>32</v>
      </c>
      <c r="F1579" s="180"/>
      <c r="G1579" s="181">
        <f t="shared" si="70"/>
        <v>0</v>
      </c>
      <c r="H1579" s="180"/>
      <c r="I1579" s="181">
        <f t="shared" si="71"/>
        <v>0</v>
      </c>
      <c r="J1579" s="180"/>
      <c r="K1579" s="181">
        <f t="shared" si="72"/>
        <v>0</v>
      </c>
      <c r="L1579" s="181">
        <v>21</v>
      </c>
      <c r="M1579" s="181">
        <f t="shared" si="73"/>
        <v>0</v>
      </c>
      <c r="N1579" s="181">
        <v>0</v>
      </c>
      <c r="O1579" s="181">
        <f t="shared" si="74"/>
        <v>0</v>
      </c>
      <c r="P1579" s="181">
        <v>0</v>
      </c>
      <c r="Q1579" s="181">
        <f t="shared" si="75"/>
        <v>0</v>
      </c>
      <c r="R1579" s="181"/>
      <c r="S1579" s="181" t="s">
        <v>240</v>
      </c>
      <c r="T1579" s="182" t="s">
        <v>218</v>
      </c>
      <c r="U1579" s="160">
        <v>0</v>
      </c>
      <c r="V1579" s="160">
        <f t="shared" si="76"/>
        <v>0</v>
      </c>
      <c r="W1579" s="160"/>
      <c r="X1579" s="150"/>
      <c r="Y1579" s="150"/>
      <c r="Z1579" s="150"/>
      <c r="AA1579" s="150"/>
      <c r="AB1579" s="150"/>
      <c r="AC1579" s="150"/>
      <c r="AD1579" s="150"/>
      <c r="AE1579" s="150"/>
      <c r="AF1579" s="150"/>
      <c r="AG1579" s="150" t="s">
        <v>279</v>
      </c>
      <c r="AH1579" s="150"/>
      <c r="AI1579" s="150"/>
      <c r="AJ1579" s="150"/>
      <c r="AK1579" s="150"/>
      <c r="AL1579" s="150"/>
      <c r="AM1579" s="150"/>
      <c r="AN1579" s="150"/>
      <c r="AO1579" s="150"/>
      <c r="AP1579" s="150"/>
      <c r="AQ1579" s="150"/>
      <c r="AR1579" s="150"/>
      <c r="AS1579" s="150"/>
      <c r="AT1579" s="150"/>
      <c r="AU1579" s="150"/>
      <c r="AV1579" s="150"/>
      <c r="AW1579" s="150"/>
      <c r="AX1579" s="150"/>
      <c r="AY1579" s="150"/>
      <c r="AZ1579" s="150"/>
      <c r="BA1579" s="150"/>
      <c r="BB1579" s="150"/>
      <c r="BC1579" s="150"/>
      <c r="BD1579" s="150"/>
      <c r="BE1579" s="150"/>
      <c r="BF1579" s="150"/>
      <c r="BG1579" s="150"/>
      <c r="BH1579" s="150"/>
    </row>
    <row r="1580" spans="1:60" outlineLevel="1" x14ac:dyDescent="0.2">
      <c r="A1580" s="176">
        <v>575</v>
      </c>
      <c r="B1580" s="177" t="s">
        <v>2175</v>
      </c>
      <c r="C1580" s="185" t="s">
        <v>2176</v>
      </c>
      <c r="D1580" s="178" t="s">
        <v>298</v>
      </c>
      <c r="E1580" s="179">
        <v>24</v>
      </c>
      <c r="F1580" s="180"/>
      <c r="G1580" s="181">
        <f t="shared" si="70"/>
        <v>0</v>
      </c>
      <c r="H1580" s="180"/>
      <c r="I1580" s="181">
        <f t="shared" si="71"/>
        <v>0</v>
      </c>
      <c r="J1580" s="180"/>
      <c r="K1580" s="181">
        <f t="shared" si="72"/>
        <v>0</v>
      </c>
      <c r="L1580" s="181">
        <v>21</v>
      </c>
      <c r="M1580" s="181">
        <f t="shared" si="73"/>
        <v>0</v>
      </c>
      <c r="N1580" s="181">
        <v>0</v>
      </c>
      <c r="O1580" s="181">
        <f t="shared" si="74"/>
        <v>0</v>
      </c>
      <c r="P1580" s="181">
        <v>0</v>
      </c>
      <c r="Q1580" s="181">
        <f t="shared" si="75"/>
        <v>0</v>
      </c>
      <c r="R1580" s="181"/>
      <c r="S1580" s="181" t="s">
        <v>240</v>
      </c>
      <c r="T1580" s="182" t="s">
        <v>218</v>
      </c>
      <c r="U1580" s="160">
        <v>0</v>
      </c>
      <c r="V1580" s="160">
        <f t="shared" si="76"/>
        <v>0</v>
      </c>
      <c r="W1580" s="160"/>
      <c r="X1580" s="150"/>
      <c r="Y1580" s="150"/>
      <c r="Z1580" s="150"/>
      <c r="AA1580" s="150"/>
      <c r="AB1580" s="150"/>
      <c r="AC1580" s="150"/>
      <c r="AD1580" s="150"/>
      <c r="AE1580" s="150"/>
      <c r="AF1580" s="150"/>
      <c r="AG1580" s="150" t="s">
        <v>279</v>
      </c>
      <c r="AH1580" s="150"/>
      <c r="AI1580" s="150"/>
      <c r="AJ1580" s="150"/>
      <c r="AK1580" s="150"/>
      <c r="AL1580" s="150"/>
      <c r="AM1580" s="150"/>
      <c r="AN1580" s="150"/>
      <c r="AO1580" s="150"/>
      <c r="AP1580" s="150"/>
      <c r="AQ1580" s="150"/>
      <c r="AR1580" s="150"/>
      <c r="AS1580" s="150"/>
      <c r="AT1580" s="150"/>
      <c r="AU1580" s="150"/>
      <c r="AV1580" s="150"/>
      <c r="AW1580" s="150"/>
      <c r="AX1580" s="150"/>
      <c r="AY1580" s="150"/>
      <c r="AZ1580" s="150"/>
      <c r="BA1580" s="150"/>
      <c r="BB1580" s="150"/>
      <c r="BC1580" s="150"/>
      <c r="BD1580" s="150"/>
      <c r="BE1580" s="150"/>
      <c r="BF1580" s="150"/>
      <c r="BG1580" s="150"/>
      <c r="BH1580" s="150"/>
    </row>
    <row r="1581" spans="1:60" outlineLevel="1" x14ac:dyDescent="0.2">
      <c r="A1581" s="176">
        <v>576</v>
      </c>
      <c r="B1581" s="177" t="s">
        <v>2177</v>
      </c>
      <c r="C1581" s="185" t="s">
        <v>2178</v>
      </c>
      <c r="D1581" s="178" t="s">
        <v>298</v>
      </c>
      <c r="E1581" s="179">
        <v>3</v>
      </c>
      <c r="F1581" s="180"/>
      <c r="G1581" s="181">
        <f t="shared" si="70"/>
        <v>0</v>
      </c>
      <c r="H1581" s="180"/>
      <c r="I1581" s="181">
        <f t="shared" si="71"/>
        <v>0</v>
      </c>
      <c r="J1581" s="180"/>
      <c r="K1581" s="181">
        <f t="shared" si="72"/>
        <v>0</v>
      </c>
      <c r="L1581" s="181">
        <v>21</v>
      </c>
      <c r="M1581" s="181">
        <f t="shared" si="73"/>
        <v>0</v>
      </c>
      <c r="N1581" s="181">
        <v>0</v>
      </c>
      <c r="O1581" s="181">
        <f t="shared" si="74"/>
        <v>0</v>
      </c>
      <c r="P1581" s="181">
        <v>0</v>
      </c>
      <c r="Q1581" s="181">
        <f t="shared" si="75"/>
        <v>0</v>
      </c>
      <c r="R1581" s="181"/>
      <c r="S1581" s="181" t="s">
        <v>240</v>
      </c>
      <c r="T1581" s="182" t="s">
        <v>218</v>
      </c>
      <c r="U1581" s="160">
        <v>0</v>
      </c>
      <c r="V1581" s="160">
        <f t="shared" si="76"/>
        <v>0</v>
      </c>
      <c r="W1581" s="160"/>
      <c r="X1581" s="150"/>
      <c r="Y1581" s="150"/>
      <c r="Z1581" s="150"/>
      <c r="AA1581" s="150"/>
      <c r="AB1581" s="150"/>
      <c r="AC1581" s="150"/>
      <c r="AD1581" s="150"/>
      <c r="AE1581" s="150"/>
      <c r="AF1581" s="150"/>
      <c r="AG1581" s="150" t="s">
        <v>279</v>
      </c>
      <c r="AH1581" s="150"/>
      <c r="AI1581" s="150"/>
      <c r="AJ1581" s="150"/>
      <c r="AK1581" s="150"/>
      <c r="AL1581" s="150"/>
      <c r="AM1581" s="150"/>
      <c r="AN1581" s="150"/>
      <c r="AO1581" s="150"/>
      <c r="AP1581" s="150"/>
      <c r="AQ1581" s="150"/>
      <c r="AR1581" s="150"/>
      <c r="AS1581" s="150"/>
      <c r="AT1581" s="150"/>
      <c r="AU1581" s="150"/>
      <c r="AV1581" s="150"/>
      <c r="AW1581" s="150"/>
      <c r="AX1581" s="150"/>
      <c r="AY1581" s="150"/>
      <c r="AZ1581" s="150"/>
      <c r="BA1581" s="150"/>
      <c r="BB1581" s="150"/>
      <c r="BC1581" s="150"/>
      <c r="BD1581" s="150"/>
      <c r="BE1581" s="150"/>
      <c r="BF1581" s="150"/>
      <c r="BG1581" s="150"/>
      <c r="BH1581" s="150"/>
    </row>
    <row r="1582" spans="1:60" outlineLevel="1" x14ac:dyDescent="0.2">
      <c r="A1582" s="176">
        <v>577</v>
      </c>
      <c r="B1582" s="177" t="s">
        <v>2179</v>
      </c>
      <c r="C1582" s="185" t="s">
        <v>2180</v>
      </c>
      <c r="D1582" s="178" t="s">
        <v>1556</v>
      </c>
      <c r="E1582" s="179">
        <v>6</v>
      </c>
      <c r="F1582" s="180"/>
      <c r="G1582" s="181">
        <f t="shared" ref="G1582:G1601" si="77">ROUND(E1582*F1582,2)</f>
        <v>0</v>
      </c>
      <c r="H1582" s="180"/>
      <c r="I1582" s="181">
        <f t="shared" ref="I1582:I1601" si="78">ROUND(E1582*H1582,2)</f>
        <v>0</v>
      </c>
      <c r="J1582" s="180"/>
      <c r="K1582" s="181">
        <f t="shared" ref="K1582:K1601" si="79">ROUND(E1582*J1582,2)</f>
        <v>0</v>
      </c>
      <c r="L1582" s="181">
        <v>21</v>
      </c>
      <c r="M1582" s="181">
        <f t="shared" ref="M1582:M1601" si="80">G1582*(1+L1582/100)</f>
        <v>0</v>
      </c>
      <c r="N1582" s="181">
        <v>0</v>
      </c>
      <c r="O1582" s="181">
        <f t="shared" ref="O1582:O1601" si="81">ROUND(E1582*N1582,2)</f>
        <v>0</v>
      </c>
      <c r="P1582" s="181">
        <v>0</v>
      </c>
      <c r="Q1582" s="181">
        <f t="shared" ref="Q1582:Q1601" si="82">ROUND(E1582*P1582,2)</f>
        <v>0</v>
      </c>
      <c r="R1582" s="181"/>
      <c r="S1582" s="181" t="s">
        <v>240</v>
      </c>
      <c r="T1582" s="182" t="s">
        <v>218</v>
      </c>
      <c r="U1582" s="160">
        <v>0</v>
      </c>
      <c r="V1582" s="160">
        <f t="shared" ref="V1582:V1601" si="83">ROUND(E1582*U1582,2)</f>
        <v>0</v>
      </c>
      <c r="W1582" s="160"/>
      <c r="X1582" s="150"/>
      <c r="Y1582" s="150"/>
      <c r="Z1582" s="150"/>
      <c r="AA1582" s="150"/>
      <c r="AB1582" s="150"/>
      <c r="AC1582" s="150"/>
      <c r="AD1582" s="150"/>
      <c r="AE1582" s="150"/>
      <c r="AF1582" s="150"/>
      <c r="AG1582" s="150" t="s">
        <v>279</v>
      </c>
      <c r="AH1582" s="150"/>
      <c r="AI1582" s="150"/>
      <c r="AJ1582" s="150"/>
      <c r="AK1582" s="150"/>
      <c r="AL1582" s="150"/>
      <c r="AM1582" s="150"/>
      <c r="AN1582" s="150"/>
      <c r="AO1582" s="150"/>
      <c r="AP1582" s="150"/>
      <c r="AQ1582" s="150"/>
      <c r="AR1582" s="150"/>
      <c r="AS1582" s="150"/>
      <c r="AT1582" s="150"/>
      <c r="AU1582" s="150"/>
      <c r="AV1582" s="150"/>
      <c r="AW1582" s="150"/>
      <c r="AX1582" s="150"/>
      <c r="AY1582" s="150"/>
      <c r="AZ1582" s="150"/>
      <c r="BA1582" s="150"/>
      <c r="BB1582" s="150"/>
      <c r="BC1582" s="150"/>
      <c r="BD1582" s="150"/>
      <c r="BE1582" s="150"/>
      <c r="BF1582" s="150"/>
      <c r="BG1582" s="150"/>
      <c r="BH1582" s="150"/>
    </row>
    <row r="1583" spans="1:60" outlineLevel="1" x14ac:dyDescent="0.2">
      <c r="A1583" s="176">
        <v>578</v>
      </c>
      <c r="B1583" s="177" t="s">
        <v>2181</v>
      </c>
      <c r="C1583" s="185" t="s">
        <v>2182</v>
      </c>
      <c r="D1583" s="178" t="s">
        <v>2183</v>
      </c>
      <c r="E1583" s="179">
        <v>200</v>
      </c>
      <c r="F1583" s="180"/>
      <c r="G1583" s="181">
        <f t="shared" si="77"/>
        <v>0</v>
      </c>
      <c r="H1583" s="180"/>
      <c r="I1583" s="181">
        <f t="shared" si="78"/>
        <v>0</v>
      </c>
      <c r="J1583" s="180"/>
      <c r="K1583" s="181">
        <f t="shared" si="79"/>
        <v>0</v>
      </c>
      <c r="L1583" s="181">
        <v>21</v>
      </c>
      <c r="M1583" s="181">
        <f t="shared" si="80"/>
        <v>0</v>
      </c>
      <c r="N1583" s="181">
        <v>0</v>
      </c>
      <c r="O1583" s="181">
        <f t="shared" si="81"/>
        <v>0</v>
      </c>
      <c r="P1583" s="181">
        <v>0</v>
      </c>
      <c r="Q1583" s="181">
        <f t="shared" si="82"/>
        <v>0</v>
      </c>
      <c r="R1583" s="181"/>
      <c r="S1583" s="181" t="s">
        <v>240</v>
      </c>
      <c r="T1583" s="182" t="s">
        <v>218</v>
      </c>
      <c r="U1583" s="160">
        <v>0</v>
      </c>
      <c r="V1583" s="160">
        <f t="shared" si="83"/>
        <v>0</v>
      </c>
      <c r="W1583" s="160"/>
      <c r="X1583" s="150"/>
      <c r="Y1583" s="150"/>
      <c r="Z1583" s="150"/>
      <c r="AA1583" s="150"/>
      <c r="AB1583" s="150"/>
      <c r="AC1583" s="150"/>
      <c r="AD1583" s="150"/>
      <c r="AE1583" s="150"/>
      <c r="AF1583" s="150"/>
      <c r="AG1583" s="150" t="s">
        <v>279</v>
      </c>
      <c r="AH1583" s="150"/>
      <c r="AI1583" s="150"/>
      <c r="AJ1583" s="150"/>
      <c r="AK1583" s="150"/>
      <c r="AL1583" s="150"/>
      <c r="AM1583" s="150"/>
      <c r="AN1583" s="150"/>
      <c r="AO1583" s="150"/>
      <c r="AP1583" s="150"/>
      <c r="AQ1583" s="150"/>
      <c r="AR1583" s="150"/>
      <c r="AS1583" s="150"/>
      <c r="AT1583" s="150"/>
      <c r="AU1583" s="150"/>
      <c r="AV1583" s="150"/>
      <c r="AW1583" s="150"/>
      <c r="AX1583" s="150"/>
      <c r="AY1583" s="150"/>
      <c r="AZ1583" s="150"/>
      <c r="BA1583" s="150"/>
      <c r="BB1583" s="150"/>
      <c r="BC1583" s="150"/>
      <c r="BD1583" s="150"/>
      <c r="BE1583" s="150"/>
      <c r="BF1583" s="150"/>
      <c r="BG1583" s="150"/>
      <c r="BH1583" s="150"/>
    </row>
    <row r="1584" spans="1:60" outlineLevel="1" x14ac:dyDescent="0.2">
      <c r="A1584" s="176">
        <v>579</v>
      </c>
      <c r="B1584" s="177" t="s">
        <v>2184</v>
      </c>
      <c r="C1584" s="185" t="s">
        <v>2185</v>
      </c>
      <c r="D1584" s="178" t="s">
        <v>298</v>
      </c>
      <c r="E1584" s="179">
        <v>45</v>
      </c>
      <c r="F1584" s="180"/>
      <c r="G1584" s="181">
        <f t="shared" si="77"/>
        <v>0</v>
      </c>
      <c r="H1584" s="180"/>
      <c r="I1584" s="181">
        <f t="shared" si="78"/>
        <v>0</v>
      </c>
      <c r="J1584" s="180"/>
      <c r="K1584" s="181">
        <f t="shared" si="79"/>
        <v>0</v>
      </c>
      <c r="L1584" s="181">
        <v>21</v>
      </c>
      <c r="M1584" s="181">
        <f t="shared" si="80"/>
        <v>0</v>
      </c>
      <c r="N1584" s="181">
        <v>0</v>
      </c>
      <c r="O1584" s="181">
        <f t="shared" si="81"/>
        <v>0</v>
      </c>
      <c r="P1584" s="181">
        <v>0</v>
      </c>
      <c r="Q1584" s="181">
        <f t="shared" si="82"/>
        <v>0</v>
      </c>
      <c r="R1584" s="181"/>
      <c r="S1584" s="181" t="s">
        <v>240</v>
      </c>
      <c r="T1584" s="182" t="s">
        <v>218</v>
      </c>
      <c r="U1584" s="160">
        <v>0</v>
      </c>
      <c r="V1584" s="160">
        <f t="shared" si="83"/>
        <v>0</v>
      </c>
      <c r="W1584" s="160"/>
      <c r="X1584" s="150"/>
      <c r="Y1584" s="150"/>
      <c r="Z1584" s="150"/>
      <c r="AA1584" s="150"/>
      <c r="AB1584" s="150"/>
      <c r="AC1584" s="150"/>
      <c r="AD1584" s="150"/>
      <c r="AE1584" s="150"/>
      <c r="AF1584" s="150"/>
      <c r="AG1584" s="150" t="s">
        <v>279</v>
      </c>
      <c r="AH1584" s="150"/>
      <c r="AI1584" s="150"/>
      <c r="AJ1584" s="150"/>
      <c r="AK1584" s="150"/>
      <c r="AL1584" s="150"/>
      <c r="AM1584" s="150"/>
      <c r="AN1584" s="150"/>
      <c r="AO1584" s="150"/>
      <c r="AP1584" s="150"/>
      <c r="AQ1584" s="150"/>
      <c r="AR1584" s="150"/>
      <c r="AS1584" s="150"/>
      <c r="AT1584" s="150"/>
      <c r="AU1584" s="150"/>
      <c r="AV1584" s="150"/>
      <c r="AW1584" s="150"/>
      <c r="AX1584" s="150"/>
      <c r="AY1584" s="150"/>
      <c r="AZ1584" s="150"/>
      <c r="BA1584" s="150"/>
      <c r="BB1584" s="150"/>
      <c r="BC1584" s="150"/>
      <c r="BD1584" s="150"/>
      <c r="BE1584" s="150"/>
      <c r="BF1584" s="150"/>
      <c r="BG1584" s="150"/>
      <c r="BH1584" s="150"/>
    </row>
    <row r="1585" spans="1:60" outlineLevel="1" x14ac:dyDescent="0.2">
      <c r="A1585" s="176">
        <v>580</v>
      </c>
      <c r="B1585" s="177" t="s">
        <v>2186</v>
      </c>
      <c r="C1585" s="185" t="s">
        <v>2187</v>
      </c>
      <c r="D1585" s="178" t="s">
        <v>298</v>
      </c>
      <c r="E1585" s="179">
        <v>135</v>
      </c>
      <c r="F1585" s="180"/>
      <c r="G1585" s="181">
        <f t="shared" si="77"/>
        <v>0</v>
      </c>
      <c r="H1585" s="180"/>
      <c r="I1585" s="181">
        <f t="shared" si="78"/>
        <v>0</v>
      </c>
      <c r="J1585" s="180"/>
      <c r="K1585" s="181">
        <f t="shared" si="79"/>
        <v>0</v>
      </c>
      <c r="L1585" s="181">
        <v>21</v>
      </c>
      <c r="M1585" s="181">
        <f t="shared" si="80"/>
        <v>0</v>
      </c>
      <c r="N1585" s="181">
        <v>0</v>
      </c>
      <c r="O1585" s="181">
        <f t="shared" si="81"/>
        <v>0</v>
      </c>
      <c r="P1585" s="181">
        <v>0</v>
      </c>
      <c r="Q1585" s="181">
        <f t="shared" si="82"/>
        <v>0</v>
      </c>
      <c r="R1585" s="181"/>
      <c r="S1585" s="181" t="s">
        <v>240</v>
      </c>
      <c r="T1585" s="182" t="s">
        <v>218</v>
      </c>
      <c r="U1585" s="160">
        <v>0</v>
      </c>
      <c r="V1585" s="160">
        <f t="shared" si="83"/>
        <v>0</v>
      </c>
      <c r="W1585" s="160"/>
      <c r="X1585" s="150"/>
      <c r="Y1585" s="150"/>
      <c r="Z1585" s="150"/>
      <c r="AA1585" s="150"/>
      <c r="AB1585" s="150"/>
      <c r="AC1585" s="150"/>
      <c r="AD1585" s="150"/>
      <c r="AE1585" s="150"/>
      <c r="AF1585" s="150"/>
      <c r="AG1585" s="150" t="s">
        <v>279</v>
      </c>
      <c r="AH1585" s="150"/>
      <c r="AI1585" s="150"/>
      <c r="AJ1585" s="150"/>
      <c r="AK1585" s="150"/>
      <c r="AL1585" s="150"/>
      <c r="AM1585" s="150"/>
      <c r="AN1585" s="150"/>
      <c r="AO1585" s="150"/>
      <c r="AP1585" s="150"/>
      <c r="AQ1585" s="150"/>
      <c r="AR1585" s="150"/>
      <c r="AS1585" s="150"/>
      <c r="AT1585" s="150"/>
      <c r="AU1585" s="150"/>
      <c r="AV1585" s="150"/>
      <c r="AW1585" s="150"/>
      <c r="AX1585" s="150"/>
      <c r="AY1585" s="150"/>
      <c r="AZ1585" s="150"/>
      <c r="BA1585" s="150"/>
      <c r="BB1585" s="150"/>
      <c r="BC1585" s="150"/>
      <c r="BD1585" s="150"/>
      <c r="BE1585" s="150"/>
      <c r="BF1585" s="150"/>
      <c r="BG1585" s="150"/>
      <c r="BH1585" s="150"/>
    </row>
    <row r="1586" spans="1:60" outlineLevel="1" x14ac:dyDescent="0.2">
      <c r="A1586" s="176">
        <v>581</v>
      </c>
      <c r="B1586" s="177" t="s">
        <v>2188</v>
      </c>
      <c r="C1586" s="185" t="s">
        <v>2189</v>
      </c>
      <c r="D1586" s="178" t="s">
        <v>298</v>
      </c>
      <c r="E1586" s="179">
        <v>5</v>
      </c>
      <c r="F1586" s="180"/>
      <c r="G1586" s="181">
        <f t="shared" si="77"/>
        <v>0</v>
      </c>
      <c r="H1586" s="180"/>
      <c r="I1586" s="181">
        <f t="shared" si="78"/>
        <v>0</v>
      </c>
      <c r="J1586" s="180"/>
      <c r="K1586" s="181">
        <f t="shared" si="79"/>
        <v>0</v>
      </c>
      <c r="L1586" s="181">
        <v>21</v>
      </c>
      <c r="M1586" s="181">
        <f t="shared" si="80"/>
        <v>0</v>
      </c>
      <c r="N1586" s="181">
        <v>0</v>
      </c>
      <c r="O1586" s="181">
        <f t="shared" si="81"/>
        <v>0</v>
      </c>
      <c r="P1586" s="181">
        <v>0</v>
      </c>
      <c r="Q1586" s="181">
        <f t="shared" si="82"/>
        <v>0</v>
      </c>
      <c r="R1586" s="181"/>
      <c r="S1586" s="181" t="s">
        <v>240</v>
      </c>
      <c r="T1586" s="182" t="s">
        <v>218</v>
      </c>
      <c r="U1586" s="160">
        <v>0</v>
      </c>
      <c r="V1586" s="160">
        <f t="shared" si="83"/>
        <v>0</v>
      </c>
      <c r="W1586" s="160"/>
      <c r="X1586" s="150"/>
      <c r="Y1586" s="150"/>
      <c r="Z1586" s="150"/>
      <c r="AA1586" s="150"/>
      <c r="AB1586" s="150"/>
      <c r="AC1586" s="150"/>
      <c r="AD1586" s="150"/>
      <c r="AE1586" s="150"/>
      <c r="AF1586" s="150"/>
      <c r="AG1586" s="150" t="s">
        <v>279</v>
      </c>
      <c r="AH1586" s="150"/>
      <c r="AI1586" s="150"/>
      <c r="AJ1586" s="150"/>
      <c r="AK1586" s="150"/>
      <c r="AL1586" s="150"/>
      <c r="AM1586" s="150"/>
      <c r="AN1586" s="150"/>
      <c r="AO1586" s="150"/>
      <c r="AP1586" s="150"/>
      <c r="AQ1586" s="150"/>
      <c r="AR1586" s="150"/>
      <c r="AS1586" s="150"/>
      <c r="AT1586" s="150"/>
      <c r="AU1586" s="150"/>
      <c r="AV1586" s="150"/>
      <c r="AW1586" s="150"/>
      <c r="AX1586" s="150"/>
      <c r="AY1586" s="150"/>
      <c r="AZ1586" s="150"/>
      <c r="BA1586" s="150"/>
      <c r="BB1586" s="150"/>
      <c r="BC1586" s="150"/>
      <c r="BD1586" s="150"/>
      <c r="BE1586" s="150"/>
      <c r="BF1586" s="150"/>
      <c r="BG1586" s="150"/>
      <c r="BH1586" s="150"/>
    </row>
    <row r="1587" spans="1:60" outlineLevel="1" x14ac:dyDescent="0.2">
      <c r="A1587" s="176">
        <v>582</v>
      </c>
      <c r="B1587" s="177" t="s">
        <v>2190</v>
      </c>
      <c r="C1587" s="185" t="s">
        <v>2191</v>
      </c>
      <c r="D1587" s="178" t="s">
        <v>298</v>
      </c>
      <c r="E1587" s="179">
        <v>10</v>
      </c>
      <c r="F1587" s="180"/>
      <c r="G1587" s="181">
        <f t="shared" si="77"/>
        <v>0</v>
      </c>
      <c r="H1587" s="180"/>
      <c r="I1587" s="181">
        <f t="shared" si="78"/>
        <v>0</v>
      </c>
      <c r="J1587" s="180"/>
      <c r="K1587" s="181">
        <f t="shared" si="79"/>
        <v>0</v>
      </c>
      <c r="L1587" s="181">
        <v>21</v>
      </c>
      <c r="M1587" s="181">
        <f t="shared" si="80"/>
        <v>0</v>
      </c>
      <c r="N1587" s="181">
        <v>0</v>
      </c>
      <c r="O1587" s="181">
        <f t="shared" si="81"/>
        <v>0</v>
      </c>
      <c r="P1587" s="181">
        <v>0</v>
      </c>
      <c r="Q1587" s="181">
        <f t="shared" si="82"/>
        <v>0</v>
      </c>
      <c r="R1587" s="181"/>
      <c r="S1587" s="181" t="s">
        <v>240</v>
      </c>
      <c r="T1587" s="182" t="s">
        <v>218</v>
      </c>
      <c r="U1587" s="160">
        <v>0</v>
      </c>
      <c r="V1587" s="160">
        <f t="shared" si="83"/>
        <v>0</v>
      </c>
      <c r="W1587" s="160"/>
      <c r="X1587" s="150"/>
      <c r="Y1587" s="150"/>
      <c r="Z1587" s="150"/>
      <c r="AA1587" s="150"/>
      <c r="AB1587" s="150"/>
      <c r="AC1587" s="150"/>
      <c r="AD1587" s="150"/>
      <c r="AE1587" s="150"/>
      <c r="AF1587" s="150"/>
      <c r="AG1587" s="150" t="s">
        <v>279</v>
      </c>
      <c r="AH1587" s="150"/>
      <c r="AI1587" s="150"/>
      <c r="AJ1587" s="150"/>
      <c r="AK1587" s="150"/>
      <c r="AL1587" s="150"/>
      <c r="AM1587" s="150"/>
      <c r="AN1587" s="150"/>
      <c r="AO1587" s="150"/>
      <c r="AP1587" s="150"/>
      <c r="AQ1587" s="150"/>
      <c r="AR1587" s="150"/>
      <c r="AS1587" s="150"/>
      <c r="AT1587" s="150"/>
      <c r="AU1587" s="150"/>
      <c r="AV1587" s="150"/>
      <c r="AW1587" s="150"/>
      <c r="AX1587" s="150"/>
      <c r="AY1587" s="150"/>
      <c r="AZ1587" s="150"/>
      <c r="BA1587" s="150"/>
      <c r="BB1587" s="150"/>
      <c r="BC1587" s="150"/>
      <c r="BD1587" s="150"/>
      <c r="BE1587" s="150"/>
      <c r="BF1587" s="150"/>
      <c r="BG1587" s="150"/>
      <c r="BH1587" s="150"/>
    </row>
    <row r="1588" spans="1:60" outlineLevel="1" x14ac:dyDescent="0.2">
      <c r="A1588" s="176">
        <v>583</v>
      </c>
      <c r="B1588" s="177" t="s">
        <v>2192</v>
      </c>
      <c r="C1588" s="185" t="s">
        <v>2193</v>
      </c>
      <c r="D1588" s="178" t="s">
        <v>298</v>
      </c>
      <c r="E1588" s="179">
        <v>3</v>
      </c>
      <c r="F1588" s="180"/>
      <c r="G1588" s="181">
        <f t="shared" si="77"/>
        <v>0</v>
      </c>
      <c r="H1588" s="180"/>
      <c r="I1588" s="181">
        <f t="shared" si="78"/>
        <v>0</v>
      </c>
      <c r="J1588" s="180"/>
      <c r="K1588" s="181">
        <f t="shared" si="79"/>
        <v>0</v>
      </c>
      <c r="L1588" s="181">
        <v>21</v>
      </c>
      <c r="M1588" s="181">
        <f t="shared" si="80"/>
        <v>0</v>
      </c>
      <c r="N1588" s="181">
        <v>0</v>
      </c>
      <c r="O1588" s="181">
        <f t="shared" si="81"/>
        <v>0</v>
      </c>
      <c r="P1588" s="181">
        <v>0</v>
      </c>
      <c r="Q1588" s="181">
        <f t="shared" si="82"/>
        <v>0</v>
      </c>
      <c r="R1588" s="181"/>
      <c r="S1588" s="181" t="s">
        <v>240</v>
      </c>
      <c r="T1588" s="182" t="s">
        <v>218</v>
      </c>
      <c r="U1588" s="160">
        <v>0</v>
      </c>
      <c r="V1588" s="160">
        <f t="shared" si="83"/>
        <v>0</v>
      </c>
      <c r="W1588" s="160"/>
      <c r="X1588" s="150"/>
      <c r="Y1588" s="150"/>
      <c r="Z1588" s="150"/>
      <c r="AA1588" s="150"/>
      <c r="AB1588" s="150"/>
      <c r="AC1588" s="150"/>
      <c r="AD1588" s="150"/>
      <c r="AE1588" s="150"/>
      <c r="AF1588" s="150"/>
      <c r="AG1588" s="150" t="s">
        <v>279</v>
      </c>
      <c r="AH1588" s="150"/>
      <c r="AI1588" s="150"/>
      <c r="AJ1588" s="150"/>
      <c r="AK1588" s="150"/>
      <c r="AL1588" s="150"/>
      <c r="AM1588" s="150"/>
      <c r="AN1588" s="150"/>
      <c r="AO1588" s="150"/>
      <c r="AP1588" s="150"/>
      <c r="AQ1588" s="150"/>
      <c r="AR1588" s="150"/>
      <c r="AS1588" s="150"/>
      <c r="AT1588" s="150"/>
      <c r="AU1588" s="150"/>
      <c r="AV1588" s="150"/>
      <c r="AW1588" s="150"/>
      <c r="AX1588" s="150"/>
      <c r="AY1588" s="150"/>
      <c r="AZ1588" s="150"/>
      <c r="BA1588" s="150"/>
      <c r="BB1588" s="150"/>
      <c r="BC1588" s="150"/>
      <c r="BD1588" s="150"/>
      <c r="BE1588" s="150"/>
      <c r="BF1588" s="150"/>
      <c r="BG1588" s="150"/>
      <c r="BH1588" s="150"/>
    </row>
    <row r="1589" spans="1:60" outlineLevel="1" x14ac:dyDescent="0.2">
      <c r="A1589" s="176">
        <v>584</v>
      </c>
      <c r="B1589" s="177" t="s">
        <v>2194</v>
      </c>
      <c r="C1589" s="185" t="s">
        <v>2195</v>
      </c>
      <c r="D1589" s="178" t="s">
        <v>298</v>
      </c>
      <c r="E1589" s="179">
        <v>3</v>
      </c>
      <c r="F1589" s="180"/>
      <c r="G1589" s="181">
        <f t="shared" si="77"/>
        <v>0</v>
      </c>
      <c r="H1589" s="180"/>
      <c r="I1589" s="181">
        <f t="shared" si="78"/>
        <v>0</v>
      </c>
      <c r="J1589" s="180"/>
      <c r="K1589" s="181">
        <f t="shared" si="79"/>
        <v>0</v>
      </c>
      <c r="L1589" s="181">
        <v>21</v>
      </c>
      <c r="M1589" s="181">
        <f t="shared" si="80"/>
        <v>0</v>
      </c>
      <c r="N1589" s="181">
        <v>0</v>
      </c>
      <c r="O1589" s="181">
        <f t="shared" si="81"/>
        <v>0</v>
      </c>
      <c r="P1589" s="181">
        <v>0</v>
      </c>
      <c r="Q1589" s="181">
        <f t="shared" si="82"/>
        <v>0</v>
      </c>
      <c r="R1589" s="181"/>
      <c r="S1589" s="181" t="s">
        <v>240</v>
      </c>
      <c r="T1589" s="182" t="s">
        <v>218</v>
      </c>
      <c r="U1589" s="160">
        <v>0</v>
      </c>
      <c r="V1589" s="160">
        <f t="shared" si="83"/>
        <v>0</v>
      </c>
      <c r="W1589" s="160"/>
      <c r="X1589" s="150"/>
      <c r="Y1589" s="150"/>
      <c r="Z1589" s="150"/>
      <c r="AA1589" s="150"/>
      <c r="AB1589" s="150"/>
      <c r="AC1589" s="150"/>
      <c r="AD1589" s="150"/>
      <c r="AE1589" s="150"/>
      <c r="AF1589" s="150"/>
      <c r="AG1589" s="150" t="s">
        <v>279</v>
      </c>
      <c r="AH1589" s="150"/>
      <c r="AI1589" s="150"/>
      <c r="AJ1589" s="150"/>
      <c r="AK1589" s="150"/>
      <c r="AL1589" s="150"/>
      <c r="AM1589" s="150"/>
      <c r="AN1589" s="150"/>
      <c r="AO1589" s="150"/>
      <c r="AP1589" s="150"/>
      <c r="AQ1589" s="150"/>
      <c r="AR1589" s="150"/>
      <c r="AS1589" s="150"/>
      <c r="AT1589" s="150"/>
      <c r="AU1589" s="150"/>
      <c r="AV1589" s="150"/>
      <c r="AW1589" s="150"/>
      <c r="AX1589" s="150"/>
      <c r="AY1589" s="150"/>
      <c r="AZ1589" s="150"/>
      <c r="BA1589" s="150"/>
      <c r="BB1589" s="150"/>
      <c r="BC1589" s="150"/>
      <c r="BD1589" s="150"/>
      <c r="BE1589" s="150"/>
      <c r="BF1589" s="150"/>
      <c r="BG1589" s="150"/>
      <c r="BH1589" s="150"/>
    </row>
    <row r="1590" spans="1:60" outlineLevel="1" x14ac:dyDescent="0.2">
      <c r="A1590" s="176">
        <v>585</v>
      </c>
      <c r="B1590" s="177" t="s">
        <v>2196</v>
      </c>
      <c r="C1590" s="185" t="s">
        <v>2197</v>
      </c>
      <c r="D1590" s="178" t="s">
        <v>298</v>
      </c>
      <c r="E1590" s="179">
        <v>12</v>
      </c>
      <c r="F1590" s="180"/>
      <c r="G1590" s="181">
        <f t="shared" si="77"/>
        <v>0</v>
      </c>
      <c r="H1590" s="180"/>
      <c r="I1590" s="181">
        <f t="shared" si="78"/>
        <v>0</v>
      </c>
      <c r="J1590" s="180"/>
      <c r="K1590" s="181">
        <f t="shared" si="79"/>
        <v>0</v>
      </c>
      <c r="L1590" s="181">
        <v>21</v>
      </c>
      <c r="M1590" s="181">
        <f t="shared" si="80"/>
        <v>0</v>
      </c>
      <c r="N1590" s="181">
        <v>0</v>
      </c>
      <c r="O1590" s="181">
        <f t="shared" si="81"/>
        <v>0</v>
      </c>
      <c r="P1590" s="181">
        <v>0</v>
      </c>
      <c r="Q1590" s="181">
        <f t="shared" si="82"/>
        <v>0</v>
      </c>
      <c r="R1590" s="181"/>
      <c r="S1590" s="181" t="s">
        <v>240</v>
      </c>
      <c r="T1590" s="182" t="s">
        <v>218</v>
      </c>
      <c r="U1590" s="160">
        <v>0</v>
      </c>
      <c r="V1590" s="160">
        <f t="shared" si="83"/>
        <v>0</v>
      </c>
      <c r="W1590" s="160"/>
      <c r="X1590" s="150"/>
      <c r="Y1590" s="150"/>
      <c r="Z1590" s="150"/>
      <c r="AA1590" s="150"/>
      <c r="AB1590" s="150"/>
      <c r="AC1590" s="150"/>
      <c r="AD1590" s="150"/>
      <c r="AE1590" s="150"/>
      <c r="AF1590" s="150"/>
      <c r="AG1590" s="150" t="s">
        <v>279</v>
      </c>
      <c r="AH1590" s="150"/>
      <c r="AI1590" s="150"/>
      <c r="AJ1590" s="150"/>
      <c r="AK1590" s="150"/>
      <c r="AL1590" s="150"/>
      <c r="AM1590" s="150"/>
      <c r="AN1590" s="150"/>
      <c r="AO1590" s="150"/>
      <c r="AP1590" s="150"/>
      <c r="AQ1590" s="150"/>
      <c r="AR1590" s="150"/>
      <c r="AS1590" s="150"/>
      <c r="AT1590" s="150"/>
      <c r="AU1590" s="150"/>
      <c r="AV1590" s="150"/>
      <c r="AW1590" s="150"/>
      <c r="AX1590" s="150"/>
      <c r="AY1590" s="150"/>
      <c r="AZ1590" s="150"/>
      <c r="BA1590" s="150"/>
      <c r="BB1590" s="150"/>
      <c r="BC1590" s="150"/>
      <c r="BD1590" s="150"/>
      <c r="BE1590" s="150"/>
      <c r="BF1590" s="150"/>
      <c r="BG1590" s="150"/>
      <c r="BH1590" s="150"/>
    </row>
    <row r="1591" spans="1:60" outlineLevel="1" x14ac:dyDescent="0.2">
      <c r="A1591" s="176">
        <v>586</v>
      </c>
      <c r="B1591" s="177" t="s">
        <v>2198</v>
      </c>
      <c r="C1591" s="185" t="s">
        <v>2199</v>
      </c>
      <c r="D1591" s="178" t="s">
        <v>298</v>
      </c>
      <c r="E1591" s="179">
        <v>23</v>
      </c>
      <c r="F1591" s="180"/>
      <c r="G1591" s="181">
        <f t="shared" si="77"/>
        <v>0</v>
      </c>
      <c r="H1591" s="180"/>
      <c r="I1591" s="181">
        <f t="shared" si="78"/>
        <v>0</v>
      </c>
      <c r="J1591" s="180"/>
      <c r="K1591" s="181">
        <f t="shared" si="79"/>
        <v>0</v>
      </c>
      <c r="L1591" s="181">
        <v>21</v>
      </c>
      <c r="M1591" s="181">
        <f t="shared" si="80"/>
        <v>0</v>
      </c>
      <c r="N1591" s="181">
        <v>0</v>
      </c>
      <c r="O1591" s="181">
        <f t="shared" si="81"/>
        <v>0</v>
      </c>
      <c r="P1591" s="181">
        <v>0</v>
      </c>
      <c r="Q1591" s="181">
        <f t="shared" si="82"/>
        <v>0</v>
      </c>
      <c r="R1591" s="181"/>
      <c r="S1591" s="181" t="s">
        <v>240</v>
      </c>
      <c r="T1591" s="182" t="s">
        <v>218</v>
      </c>
      <c r="U1591" s="160">
        <v>0</v>
      </c>
      <c r="V1591" s="160">
        <f t="shared" si="83"/>
        <v>0</v>
      </c>
      <c r="W1591" s="160"/>
      <c r="X1591" s="150"/>
      <c r="Y1591" s="150"/>
      <c r="Z1591" s="150"/>
      <c r="AA1591" s="150"/>
      <c r="AB1591" s="150"/>
      <c r="AC1591" s="150"/>
      <c r="AD1591" s="150"/>
      <c r="AE1591" s="150"/>
      <c r="AF1591" s="150"/>
      <c r="AG1591" s="150" t="s">
        <v>279</v>
      </c>
      <c r="AH1591" s="150"/>
      <c r="AI1591" s="150"/>
      <c r="AJ1591" s="150"/>
      <c r="AK1591" s="150"/>
      <c r="AL1591" s="150"/>
      <c r="AM1591" s="150"/>
      <c r="AN1591" s="150"/>
      <c r="AO1591" s="150"/>
      <c r="AP1591" s="150"/>
      <c r="AQ1591" s="150"/>
      <c r="AR1591" s="150"/>
      <c r="AS1591" s="150"/>
      <c r="AT1591" s="150"/>
      <c r="AU1591" s="150"/>
      <c r="AV1591" s="150"/>
      <c r="AW1591" s="150"/>
      <c r="AX1591" s="150"/>
      <c r="AY1591" s="150"/>
      <c r="AZ1591" s="150"/>
      <c r="BA1591" s="150"/>
      <c r="BB1591" s="150"/>
      <c r="BC1591" s="150"/>
      <c r="BD1591" s="150"/>
      <c r="BE1591" s="150"/>
      <c r="BF1591" s="150"/>
      <c r="BG1591" s="150"/>
      <c r="BH1591" s="150"/>
    </row>
    <row r="1592" spans="1:60" outlineLevel="1" x14ac:dyDescent="0.2">
      <c r="A1592" s="176">
        <v>587</v>
      </c>
      <c r="B1592" s="177" t="s">
        <v>2200</v>
      </c>
      <c r="C1592" s="185" t="s">
        <v>2201</v>
      </c>
      <c r="D1592" s="178" t="s">
        <v>298</v>
      </c>
      <c r="E1592" s="179">
        <v>2</v>
      </c>
      <c r="F1592" s="180"/>
      <c r="G1592" s="181">
        <f t="shared" si="77"/>
        <v>0</v>
      </c>
      <c r="H1592" s="180"/>
      <c r="I1592" s="181">
        <f t="shared" si="78"/>
        <v>0</v>
      </c>
      <c r="J1592" s="180"/>
      <c r="K1592" s="181">
        <f t="shared" si="79"/>
        <v>0</v>
      </c>
      <c r="L1592" s="181">
        <v>21</v>
      </c>
      <c r="M1592" s="181">
        <f t="shared" si="80"/>
        <v>0</v>
      </c>
      <c r="N1592" s="181">
        <v>0</v>
      </c>
      <c r="O1592" s="181">
        <f t="shared" si="81"/>
        <v>0</v>
      </c>
      <c r="P1592" s="181">
        <v>0</v>
      </c>
      <c r="Q1592" s="181">
        <f t="shared" si="82"/>
        <v>0</v>
      </c>
      <c r="R1592" s="181"/>
      <c r="S1592" s="181" t="s">
        <v>240</v>
      </c>
      <c r="T1592" s="182" t="s">
        <v>218</v>
      </c>
      <c r="U1592" s="160">
        <v>0</v>
      </c>
      <c r="V1592" s="160">
        <f t="shared" si="83"/>
        <v>0</v>
      </c>
      <c r="W1592" s="160"/>
      <c r="X1592" s="150"/>
      <c r="Y1592" s="150"/>
      <c r="Z1592" s="150"/>
      <c r="AA1592" s="150"/>
      <c r="AB1592" s="150"/>
      <c r="AC1592" s="150"/>
      <c r="AD1592" s="150"/>
      <c r="AE1592" s="150"/>
      <c r="AF1592" s="150"/>
      <c r="AG1592" s="150" t="s">
        <v>279</v>
      </c>
      <c r="AH1592" s="150"/>
      <c r="AI1592" s="150"/>
      <c r="AJ1592" s="150"/>
      <c r="AK1592" s="150"/>
      <c r="AL1592" s="150"/>
      <c r="AM1592" s="150"/>
      <c r="AN1592" s="150"/>
      <c r="AO1592" s="150"/>
      <c r="AP1592" s="150"/>
      <c r="AQ1592" s="150"/>
      <c r="AR1592" s="150"/>
      <c r="AS1592" s="150"/>
      <c r="AT1592" s="150"/>
      <c r="AU1592" s="150"/>
      <c r="AV1592" s="150"/>
      <c r="AW1592" s="150"/>
      <c r="AX1592" s="150"/>
      <c r="AY1592" s="150"/>
      <c r="AZ1592" s="150"/>
      <c r="BA1592" s="150"/>
      <c r="BB1592" s="150"/>
      <c r="BC1592" s="150"/>
      <c r="BD1592" s="150"/>
      <c r="BE1592" s="150"/>
      <c r="BF1592" s="150"/>
      <c r="BG1592" s="150"/>
      <c r="BH1592" s="150"/>
    </row>
    <row r="1593" spans="1:60" outlineLevel="1" x14ac:dyDescent="0.2">
      <c r="A1593" s="176">
        <v>588</v>
      </c>
      <c r="B1593" s="177" t="s">
        <v>2202</v>
      </c>
      <c r="C1593" s="185" t="s">
        <v>2203</v>
      </c>
      <c r="D1593" s="178" t="s">
        <v>298</v>
      </c>
      <c r="E1593" s="179">
        <v>5</v>
      </c>
      <c r="F1593" s="180"/>
      <c r="G1593" s="181">
        <f t="shared" si="77"/>
        <v>0</v>
      </c>
      <c r="H1593" s="180"/>
      <c r="I1593" s="181">
        <f t="shared" si="78"/>
        <v>0</v>
      </c>
      <c r="J1593" s="180"/>
      <c r="K1593" s="181">
        <f t="shared" si="79"/>
        <v>0</v>
      </c>
      <c r="L1593" s="181">
        <v>21</v>
      </c>
      <c r="M1593" s="181">
        <f t="shared" si="80"/>
        <v>0</v>
      </c>
      <c r="N1593" s="181">
        <v>0</v>
      </c>
      <c r="O1593" s="181">
        <f t="shared" si="81"/>
        <v>0</v>
      </c>
      <c r="P1593" s="181">
        <v>0</v>
      </c>
      <c r="Q1593" s="181">
        <f t="shared" si="82"/>
        <v>0</v>
      </c>
      <c r="R1593" s="181"/>
      <c r="S1593" s="181" t="s">
        <v>240</v>
      </c>
      <c r="T1593" s="182" t="s">
        <v>218</v>
      </c>
      <c r="U1593" s="160">
        <v>0</v>
      </c>
      <c r="V1593" s="160">
        <f t="shared" si="83"/>
        <v>0</v>
      </c>
      <c r="W1593" s="160"/>
      <c r="X1593" s="150"/>
      <c r="Y1593" s="150"/>
      <c r="Z1593" s="150"/>
      <c r="AA1593" s="150"/>
      <c r="AB1593" s="150"/>
      <c r="AC1593" s="150"/>
      <c r="AD1593" s="150"/>
      <c r="AE1593" s="150"/>
      <c r="AF1593" s="150"/>
      <c r="AG1593" s="150" t="s">
        <v>279</v>
      </c>
      <c r="AH1593" s="150"/>
      <c r="AI1593" s="150"/>
      <c r="AJ1593" s="150"/>
      <c r="AK1593" s="150"/>
      <c r="AL1593" s="150"/>
      <c r="AM1593" s="150"/>
      <c r="AN1593" s="150"/>
      <c r="AO1593" s="150"/>
      <c r="AP1593" s="150"/>
      <c r="AQ1593" s="150"/>
      <c r="AR1593" s="150"/>
      <c r="AS1593" s="150"/>
      <c r="AT1593" s="150"/>
      <c r="AU1593" s="150"/>
      <c r="AV1593" s="150"/>
      <c r="AW1593" s="150"/>
      <c r="AX1593" s="150"/>
      <c r="AY1593" s="150"/>
      <c r="AZ1593" s="150"/>
      <c r="BA1593" s="150"/>
      <c r="BB1593" s="150"/>
      <c r="BC1593" s="150"/>
      <c r="BD1593" s="150"/>
      <c r="BE1593" s="150"/>
      <c r="BF1593" s="150"/>
      <c r="BG1593" s="150"/>
      <c r="BH1593" s="150"/>
    </row>
    <row r="1594" spans="1:60" ht="22.5" outlineLevel="1" x14ac:dyDescent="0.2">
      <c r="A1594" s="176">
        <v>589</v>
      </c>
      <c r="B1594" s="177" t="s">
        <v>2204</v>
      </c>
      <c r="C1594" s="185" t="s">
        <v>2205</v>
      </c>
      <c r="D1594" s="178" t="s">
        <v>298</v>
      </c>
      <c r="E1594" s="179">
        <v>5</v>
      </c>
      <c r="F1594" s="180"/>
      <c r="G1594" s="181">
        <f t="shared" si="77"/>
        <v>0</v>
      </c>
      <c r="H1594" s="180"/>
      <c r="I1594" s="181">
        <f t="shared" si="78"/>
        <v>0</v>
      </c>
      <c r="J1594" s="180"/>
      <c r="K1594" s="181">
        <f t="shared" si="79"/>
        <v>0</v>
      </c>
      <c r="L1594" s="181">
        <v>21</v>
      </c>
      <c r="M1594" s="181">
        <f t="shared" si="80"/>
        <v>0</v>
      </c>
      <c r="N1594" s="181">
        <v>0</v>
      </c>
      <c r="O1594" s="181">
        <f t="shared" si="81"/>
        <v>0</v>
      </c>
      <c r="P1594" s="181">
        <v>0</v>
      </c>
      <c r="Q1594" s="181">
        <f t="shared" si="82"/>
        <v>0</v>
      </c>
      <c r="R1594" s="181"/>
      <c r="S1594" s="181" t="s">
        <v>240</v>
      </c>
      <c r="T1594" s="182" t="s">
        <v>218</v>
      </c>
      <c r="U1594" s="160">
        <v>0</v>
      </c>
      <c r="V1594" s="160">
        <f t="shared" si="83"/>
        <v>0</v>
      </c>
      <c r="W1594" s="160"/>
      <c r="X1594" s="150"/>
      <c r="Y1594" s="150"/>
      <c r="Z1594" s="150"/>
      <c r="AA1594" s="150"/>
      <c r="AB1594" s="150"/>
      <c r="AC1594" s="150"/>
      <c r="AD1594" s="150"/>
      <c r="AE1594" s="150"/>
      <c r="AF1594" s="150"/>
      <c r="AG1594" s="150" t="s">
        <v>279</v>
      </c>
      <c r="AH1594" s="150"/>
      <c r="AI1594" s="150"/>
      <c r="AJ1594" s="150"/>
      <c r="AK1594" s="150"/>
      <c r="AL1594" s="150"/>
      <c r="AM1594" s="150"/>
      <c r="AN1594" s="150"/>
      <c r="AO1594" s="150"/>
      <c r="AP1594" s="150"/>
      <c r="AQ1594" s="150"/>
      <c r="AR1594" s="150"/>
      <c r="AS1594" s="150"/>
      <c r="AT1594" s="150"/>
      <c r="AU1594" s="150"/>
      <c r="AV1594" s="150"/>
      <c r="AW1594" s="150"/>
      <c r="AX1594" s="150"/>
      <c r="AY1594" s="150"/>
      <c r="AZ1594" s="150"/>
      <c r="BA1594" s="150"/>
      <c r="BB1594" s="150"/>
      <c r="BC1594" s="150"/>
      <c r="BD1594" s="150"/>
      <c r="BE1594" s="150"/>
      <c r="BF1594" s="150"/>
      <c r="BG1594" s="150"/>
      <c r="BH1594" s="150"/>
    </row>
    <row r="1595" spans="1:60" outlineLevel="1" x14ac:dyDescent="0.2">
      <c r="A1595" s="176">
        <v>590</v>
      </c>
      <c r="B1595" s="177" t="s">
        <v>2206</v>
      </c>
      <c r="C1595" s="185" t="s">
        <v>2207</v>
      </c>
      <c r="D1595" s="178" t="s">
        <v>1556</v>
      </c>
      <c r="E1595" s="179">
        <v>30</v>
      </c>
      <c r="F1595" s="180"/>
      <c r="G1595" s="181">
        <f t="shared" si="77"/>
        <v>0</v>
      </c>
      <c r="H1595" s="180"/>
      <c r="I1595" s="181">
        <f t="shared" si="78"/>
        <v>0</v>
      </c>
      <c r="J1595" s="180"/>
      <c r="K1595" s="181">
        <f t="shared" si="79"/>
        <v>0</v>
      </c>
      <c r="L1595" s="181">
        <v>21</v>
      </c>
      <c r="M1595" s="181">
        <f t="shared" si="80"/>
        <v>0</v>
      </c>
      <c r="N1595" s="181">
        <v>0</v>
      </c>
      <c r="O1595" s="181">
        <f t="shared" si="81"/>
        <v>0</v>
      </c>
      <c r="P1595" s="181">
        <v>0</v>
      </c>
      <c r="Q1595" s="181">
        <f t="shared" si="82"/>
        <v>0</v>
      </c>
      <c r="R1595" s="181"/>
      <c r="S1595" s="181" t="s">
        <v>240</v>
      </c>
      <c r="T1595" s="182" t="s">
        <v>218</v>
      </c>
      <c r="U1595" s="160">
        <v>0</v>
      </c>
      <c r="V1595" s="160">
        <f t="shared" si="83"/>
        <v>0</v>
      </c>
      <c r="W1595" s="160"/>
      <c r="X1595" s="150"/>
      <c r="Y1595" s="150"/>
      <c r="Z1595" s="150"/>
      <c r="AA1595" s="150"/>
      <c r="AB1595" s="150"/>
      <c r="AC1595" s="150"/>
      <c r="AD1595" s="150"/>
      <c r="AE1595" s="150"/>
      <c r="AF1595" s="150"/>
      <c r="AG1595" s="150" t="s">
        <v>279</v>
      </c>
      <c r="AH1595" s="150"/>
      <c r="AI1595" s="150"/>
      <c r="AJ1595" s="150"/>
      <c r="AK1595" s="150"/>
      <c r="AL1595" s="150"/>
      <c r="AM1595" s="150"/>
      <c r="AN1595" s="150"/>
      <c r="AO1595" s="150"/>
      <c r="AP1595" s="150"/>
      <c r="AQ1595" s="150"/>
      <c r="AR1595" s="150"/>
      <c r="AS1595" s="150"/>
      <c r="AT1595" s="150"/>
      <c r="AU1595" s="150"/>
      <c r="AV1595" s="150"/>
      <c r="AW1595" s="150"/>
      <c r="AX1595" s="150"/>
      <c r="AY1595" s="150"/>
      <c r="AZ1595" s="150"/>
      <c r="BA1595" s="150"/>
      <c r="BB1595" s="150"/>
      <c r="BC1595" s="150"/>
      <c r="BD1595" s="150"/>
      <c r="BE1595" s="150"/>
      <c r="BF1595" s="150"/>
      <c r="BG1595" s="150"/>
      <c r="BH1595" s="150"/>
    </row>
    <row r="1596" spans="1:60" outlineLevel="1" x14ac:dyDescent="0.2">
      <c r="A1596" s="176">
        <v>591</v>
      </c>
      <c r="B1596" s="177" t="s">
        <v>2208</v>
      </c>
      <c r="C1596" s="185" t="s">
        <v>2209</v>
      </c>
      <c r="D1596" s="178" t="s">
        <v>298</v>
      </c>
      <c r="E1596" s="179">
        <v>10</v>
      </c>
      <c r="F1596" s="180"/>
      <c r="G1596" s="181">
        <f t="shared" si="77"/>
        <v>0</v>
      </c>
      <c r="H1596" s="180"/>
      <c r="I1596" s="181">
        <f t="shared" si="78"/>
        <v>0</v>
      </c>
      <c r="J1596" s="180"/>
      <c r="K1596" s="181">
        <f t="shared" si="79"/>
        <v>0</v>
      </c>
      <c r="L1596" s="181">
        <v>21</v>
      </c>
      <c r="M1596" s="181">
        <f t="shared" si="80"/>
        <v>0</v>
      </c>
      <c r="N1596" s="181">
        <v>0</v>
      </c>
      <c r="O1596" s="181">
        <f t="shared" si="81"/>
        <v>0</v>
      </c>
      <c r="P1596" s="181">
        <v>0</v>
      </c>
      <c r="Q1596" s="181">
        <f t="shared" si="82"/>
        <v>0</v>
      </c>
      <c r="R1596" s="181"/>
      <c r="S1596" s="181" t="s">
        <v>240</v>
      </c>
      <c r="T1596" s="182" t="s">
        <v>218</v>
      </c>
      <c r="U1596" s="160">
        <v>0</v>
      </c>
      <c r="V1596" s="160">
        <f t="shared" si="83"/>
        <v>0</v>
      </c>
      <c r="W1596" s="160"/>
      <c r="X1596" s="150"/>
      <c r="Y1596" s="150"/>
      <c r="Z1596" s="150"/>
      <c r="AA1596" s="150"/>
      <c r="AB1596" s="150"/>
      <c r="AC1596" s="150"/>
      <c r="AD1596" s="150"/>
      <c r="AE1596" s="150"/>
      <c r="AF1596" s="150"/>
      <c r="AG1596" s="150" t="s">
        <v>279</v>
      </c>
      <c r="AH1596" s="150"/>
      <c r="AI1596" s="150"/>
      <c r="AJ1596" s="150"/>
      <c r="AK1596" s="150"/>
      <c r="AL1596" s="150"/>
      <c r="AM1596" s="150"/>
      <c r="AN1596" s="150"/>
      <c r="AO1596" s="150"/>
      <c r="AP1596" s="150"/>
      <c r="AQ1596" s="150"/>
      <c r="AR1596" s="150"/>
      <c r="AS1596" s="150"/>
      <c r="AT1596" s="150"/>
      <c r="AU1596" s="150"/>
      <c r="AV1596" s="150"/>
      <c r="AW1596" s="150"/>
      <c r="AX1596" s="150"/>
      <c r="AY1596" s="150"/>
      <c r="AZ1596" s="150"/>
      <c r="BA1596" s="150"/>
      <c r="BB1596" s="150"/>
      <c r="BC1596" s="150"/>
      <c r="BD1596" s="150"/>
      <c r="BE1596" s="150"/>
      <c r="BF1596" s="150"/>
      <c r="BG1596" s="150"/>
      <c r="BH1596" s="150"/>
    </row>
    <row r="1597" spans="1:60" outlineLevel="1" x14ac:dyDescent="0.2">
      <c r="A1597" s="176">
        <v>592</v>
      </c>
      <c r="B1597" s="177" t="s">
        <v>2210</v>
      </c>
      <c r="C1597" s="185" t="s">
        <v>2211</v>
      </c>
      <c r="D1597" s="178" t="s">
        <v>298</v>
      </c>
      <c r="E1597" s="179">
        <v>1</v>
      </c>
      <c r="F1597" s="180"/>
      <c r="G1597" s="181">
        <f t="shared" si="77"/>
        <v>0</v>
      </c>
      <c r="H1597" s="180"/>
      <c r="I1597" s="181">
        <f t="shared" si="78"/>
        <v>0</v>
      </c>
      <c r="J1597" s="180"/>
      <c r="K1597" s="181">
        <f t="shared" si="79"/>
        <v>0</v>
      </c>
      <c r="L1597" s="181">
        <v>21</v>
      </c>
      <c r="M1597" s="181">
        <f t="shared" si="80"/>
        <v>0</v>
      </c>
      <c r="N1597" s="181">
        <v>0</v>
      </c>
      <c r="O1597" s="181">
        <f t="shared" si="81"/>
        <v>0</v>
      </c>
      <c r="P1597" s="181">
        <v>0</v>
      </c>
      <c r="Q1597" s="181">
        <f t="shared" si="82"/>
        <v>0</v>
      </c>
      <c r="R1597" s="181"/>
      <c r="S1597" s="181" t="s">
        <v>240</v>
      </c>
      <c r="T1597" s="182" t="s">
        <v>218</v>
      </c>
      <c r="U1597" s="160">
        <v>0</v>
      </c>
      <c r="V1597" s="160">
        <f t="shared" si="83"/>
        <v>0</v>
      </c>
      <c r="W1597" s="160"/>
      <c r="X1597" s="150"/>
      <c r="Y1597" s="150"/>
      <c r="Z1597" s="150"/>
      <c r="AA1597" s="150"/>
      <c r="AB1597" s="150"/>
      <c r="AC1597" s="150"/>
      <c r="AD1597" s="150"/>
      <c r="AE1597" s="150"/>
      <c r="AF1597" s="150"/>
      <c r="AG1597" s="150" t="s">
        <v>279</v>
      </c>
      <c r="AH1597" s="150"/>
      <c r="AI1597" s="150"/>
      <c r="AJ1597" s="150"/>
      <c r="AK1597" s="150"/>
      <c r="AL1597" s="150"/>
      <c r="AM1597" s="150"/>
      <c r="AN1597" s="150"/>
      <c r="AO1597" s="150"/>
      <c r="AP1597" s="150"/>
      <c r="AQ1597" s="150"/>
      <c r="AR1597" s="150"/>
      <c r="AS1597" s="150"/>
      <c r="AT1597" s="150"/>
      <c r="AU1597" s="150"/>
      <c r="AV1597" s="150"/>
      <c r="AW1597" s="150"/>
      <c r="AX1597" s="150"/>
      <c r="AY1597" s="150"/>
      <c r="AZ1597" s="150"/>
      <c r="BA1597" s="150"/>
      <c r="BB1597" s="150"/>
      <c r="BC1597" s="150"/>
      <c r="BD1597" s="150"/>
      <c r="BE1597" s="150"/>
      <c r="BF1597" s="150"/>
      <c r="BG1597" s="150"/>
      <c r="BH1597" s="150"/>
    </row>
    <row r="1598" spans="1:60" outlineLevel="1" x14ac:dyDescent="0.2">
      <c r="A1598" s="176">
        <v>593</v>
      </c>
      <c r="B1598" s="177" t="s">
        <v>2212</v>
      </c>
      <c r="C1598" s="185" t="s">
        <v>2213</v>
      </c>
      <c r="D1598" s="178" t="s">
        <v>298</v>
      </c>
      <c r="E1598" s="179">
        <v>2</v>
      </c>
      <c r="F1598" s="180"/>
      <c r="G1598" s="181">
        <f t="shared" si="77"/>
        <v>0</v>
      </c>
      <c r="H1598" s="180"/>
      <c r="I1598" s="181">
        <f t="shared" si="78"/>
        <v>0</v>
      </c>
      <c r="J1598" s="180"/>
      <c r="K1598" s="181">
        <f t="shared" si="79"/>
        <v>0</v>
      </c>
      <c r="L1598" s="181">
        <v>21</v>
      </c>
      <c r="M1598" s="181">
        <f t="shared" si="80"/>
        <v>0</v>
      </c>
      <c r="N1598" s="181">
        <v>0</v>
      </c>
      <c r="O1598" s="181">
        <f t="shared" si="81"/>
        <v>0</v>
      </c>
      <c r="P1598" s="181">
        <v>0</v>
      </c>
      <c r="Q1598" s="181">
        <f t="shared" si="82"/>
        <v>0</v>
      </c>
      <c r="R1598" s="181"/>
      <c r="S1598" s="181" t="s">
        <v>240</v>
      </c>
      <c r="T1598" s="182" t="s">
        <v>218</v>
      </c>
      <c r="U1598" s="160">
        <v>0</v>
      </c>
      <c r="V1598" s="160">
        <f t="shared" si="83"/>
        <v>0</v>
      </c>
      <c r="W1598" s="160"/>
      <c r="X1598" s="150"/>
      <c r="Y1598" s="150"/>
      <c r="Z1598" s="150"/>
      <c r="AA1598" s="150"/>
      <c r="AB1598" s="150"/>
      <c r="AC1598" s="150"/>
      <c r="AD1598" s="150"/>
      <c r="AE1598" s="150"/>
      <c r="AF1598" s="150"/>
      <c r="AG1598" s="150" t="s">
        <v>279</v>
      </c>
      <c r="AH1598" s="150"/>
      <c r="AI1598" s="150"/>
      <c r="AJ1598" s="150"/>
      <c r="AK1598" s="150"/>
      <c r="AL1598" s="150"/>
      <c r="AM1598" s="150"/>
      <c r="AN1598" s="150"/>
      <c r="AO1598" s="150"/>
      <c r="AP1598" s="150"/>
      <c r="AQ1598" s="150"/>
      <c r="AR1598" s="150"/>
      <c r="AS1598" s="150"/>
      <c r="AT1598" s="150"/>
      <c r="AU1598" s="150"/>
      <c r="AV1598" s="150"/>
      <c r="AW1598" s="150"/>
      <c r="AX1598" s="150"/>
      <c r="AY1598" s="150"/>
      <c r="AZ1598" s="150"/>
      <c r="BA1598" s="150"/>
      <c r="BB1598" s="150"/>
      <c r="BC1598" s="150"/>
      <c r="BD1598" s="150"/>
      <c r="BE1598" s="150"/>
      <c r="BF1598" s="150"/>
      <c r="BG1598" s="150"/>
      <c r="BH1598" s="150"/>
    </row>
    <row r="1599" spans="1:60" outlineLevel="1" x14ac:dyDescent="0.2">
      <c r="A1599" s="176">
        <v>594</v>
      </c>
      <c r="B1599" s="177" t="s">
        <v>2214</v>
      </c>
      <c r="C1599" s="185" t="s">
        <v>2215</v>
      </c>
      <c r="D1599" s="178" t="s">
        <v>298</v>
      </c>
      <c r="E1599" s="179">
        <v>30</v>
      </c>
      <c r="F1599" s="180"/>
      <c r="G1599" s="181">
        <f t="shared" si="77"/>
        <v>0</v>
      </c>
      <c r="H1599" s="180"/>
      <c r="I1599" s="181">
        <f t="shared" si="78"/>
        <v>0</v>
      </c>
      <c r="J1599" s="180"/>
      <c r="K1599" s="181">
        <f t="shared" si="79"/>
        <v>0</v>
      </c>
      <c r="L1599" s="181">
        <v>21</v>
      </c>
      <c r="M1599" s="181">
        <f t="shared" si="80"/>
        <v>0</v>
      </c>
      <c r="N1599" s="181">
        <v>0</v>
      </c>
      <c r="O1599" s="181">
        <f t="shared" si="81"/>
        <v>0</v>
      </c>
      <c r="P1599" s="181">
        <v>0</v>
      </c>
      <c r="Q1599" s="181">
        <f t="shared" si="82"/>
        <v>0</v>
      </c>
      <c r="R1599" s="181"/>
      <c r="S1599" s="181" t="s">
        <v>240</v>
      </c>
      <c r="T1599" s="182" t="s">
        <v>218</v>
      </c>
      <c r="U1599" s="160">
        <v>0</v>
      </c>
      <c r="V1599" s="160">
        <f t="shared" si="83"/>
        <v>0</v>
      </c>
      <c r="W1599" s="160"/>
      <c r="X1599" s="150"/>
      <c r="Y1599" s="150"/>
      <c r="Z1599" s="150"/>
      <c r="AA1599" s="150"/>
      <c r="AB1599" s="150"/>
      <c r="AC1599" s="150"/>
      <c r="AD1599" s="150"/>
      <c r="AE1599" s="150"/>
      <c r="AF1599" s="150"/>
      <c r="AG1599" s="150" t="s">
        <v>279</v>
      </c>
      <c r="AH1599" s="150"/>
      <c r="AI1599" s="150"/>
      <c r="AJ1599" s="150"/>
      <c r="AK1599" s="150"/>
      <c r="AL1599" s="150"/>
      <c r="AM1599" s="150"/>
      <c r="AN1599" s="150"/>
      <c r="AO1599" s="150"/>
      <c r="AP1599" s="150"/>
      <c r="AQ1599" s="150"/>
      <c r="AR1599" s="150"/>
      <c r="AS1599" s="150"/>
      <c r="AT1599" s="150"/>
      <c r="AU1599" s="150"/>
      <c r="AV1599" s="150"/>
      <c r="AW1599" s="150"/>
      <c r="AX1599" s="150"/>
      <c r="AY1599" s="150"/>
      <c r="AZ1599" s="150"/>
      <c r="BA1599" s="150"/>
      <c r="BB1599" s="150"/>
      <c r="BC1599" s="150"/>
      <c r="BD1599" s="150"/>
      <c r="BE1599" s="150"/>
      <c r="BF1599" s="150"/>
      <c r="BG1599" s="150"/>
      <c r="BH1599" s="150"/>
    </row>
    <row r="1600" spans="1:60" outlineLevel="1" x14ac:dyDescent="0.2">
      <c r="A1600" s="176">
        <v>595</v>
      </c>
      <c r="B1600" s="177" t="s">
        <v>2216</v>
      </c>
      <c r="C1600" s="185" t="s">
        <v>2217</v>
      </c>
      <c r="D1600" s="178" t="s">
        <v>298</v>
      </c>
      <c r="E1600" s="179">
        <v>5</v>
      </c>
      <c r="F1600" s="180"/>
      <c r="G1600" s="181">
        <f t="shared" si="77"/>
        <v>0</v>
      </c>
      <c r="H1600" s="180"/>
      <c r="I1600" s="181">
        <f t="shared" si="78"/>
        <v>0</v>
      </c>
      <c r="J1600" s="180"/>
      <c r="K1600" s="181">
        <f t="shared" si="79"/>
        <v>0</v>
      </c>
      <c r="L1600" s="181">
        <v>21</v>
      </c>
      <c r="M1600" s="181">
        <f t="shared" si="80"/>
        <v>0</v>
      </c>
      <c r="N1600" s="181">
        <v>0</v>
      </c>
      <c r="O1600" s="181">
        <f t="shared" si="81"/>
        <v>0</v>
      </c>
      <c r="P1600" s="181">
        <v>0</v>
      </c>
      <c r="Q1600" s="181">
        <f t="shared" si="82"/>
        <v>0</v>
      </c>
      <c r="R1600" s="181"/>
      <c r="S1600" s="181" t="s">
        <v>240</v>
      </c>
      <c r="T1600" s="182" t="s">
        <v>218</v>
      </c>
      <c r="U1600" s="160">
        <v>0</v>
      </c>
      <c r="V1600" s="160">
        <f t="shared" si="83"/>
        <v>0</v>
      </c>
      <c r="W1600" s="160"/>
      <c r="X1600" s="150"/>
      <c r="Y1600" s="150"/>
      <c r="Z1600" s="150"/>
      <c r="AA1600" s="150"/>
      <c r="AB1600" s="150"/>
      <c r="AC1600" s="150"/>
      <c r="AD1600" s="150"/>
      <c r="AE1600" s="150"/>
      <c r="AF1600" s="150"/>
      <c r="AG1600" s="150" t="s">
        <v>279</v>
      </c>
      <c r="AH1600" s="150"/>
      <c r="AI1600" s="150"/>
      <c r="AJ1600" s="150"/>
      <c r="AK1600" s="150"/>
      <c r="AL1600" s="150"/>
      <c r="AM1600" s="150"/>
      <c r="AN1600" s="150"/>
      <c r="AO1600" s="150"/>
      <c r="AP1600" s="150"/>
      <c r="AQ1600" s="150"/>
      <c r="AR1600" s="150"/>
      <c r="AS1600" s="150"/>
      <c r="AT1600" s="150"/>
      <c r="AU1600" s="150"/>
      <c r="AV1600" s="150"/>
      <c r="AW1600" s="150"/>
      <c r="AX1600" s="150"/>
      <c r="AY1600" s="150"/>
      <c r="AZ1600" s="150"/>
      <c r="BA1600" s="150"/>
      <c r="BB1600" s="150"/>
      <c r="BC1600" s="150"/>
      <c r="BD1600" s="150"/>
      <c r="BE1600" s="150"/>
      <c r="BF1600" s="150"/>
      <c r="BG1600" s="150"/>
      <c r="BH1600" s="150"/>
    </row>
    <row r="1601" spans="1:60" outlineLevel="1" x14ac:dyDescent="0.2">
      <c r="A1601" s="176">
        <v>596</v>
      </c>
      <c r="B1601" s="177" t="s">
        <v>2218</v>
      </c>
      <c r="C1601" s="185" t="s">
        <v>2219</v>
      </c>
      <c r="D1601" s="178" t="s">
        <v>298</v>
      </c>
      <c r="E1601" s="179">
        <v>172</v>
      </c>
      <c r="F1601" s="180"/>
      <c r="G1601" s="181">
        <f t="shared" si="77"/>
        <v>0</v>
      </c>
      <c r="H1601" s="180"/>
      <c r="I1601" s="181">
        <f t="shared" si="78"/>
        <v>0</v>
      </c>
      <c r="J1601" s="180"/>
      <c r="K1601" s="181">
        <f t="shared" si="79"/>
        <v>0</v>
      </c>
      <c r="L1601" s="181">
        <v>21</v>
      </c>
      <c r="M1601" s="181">
        <f t="shared" si="80"/>
        <v>0</v>
      </c>
      <c r="N1601" s="181">
        <v>0</v>
      </c>
      <c r="O1601" s="181">
        <f t="shared" si="81"/>
        <v>0</v>
      </c>
      <c r="P1601" s="181">
        <v>0</v>
      </c>
      <c r="Q1601" s="181">
        <f t="shared" si="82"/>
        <v>0</v>
      </c>
      <c r="R1601" s="181"/>
      <c r="S1601" s="181" t="s">
        <v>240</v>
      </c>
      <c r="T1601" s="182" t="s">
        <v>218</v>
      </c>
      <c r="U1601" s="160">
        <v>0</v>
      </c>
      <c r="V1601" s="160">
        <f t="shared" si="83"/>
        <v>0</v>
      </c>
      <c r="W1601" s="160"/>
      <c r="X1601" s="150"/>
      <c r="Y1601" s="150"/>
      <c r="Z1601" s="150"/>
      <c r="AA1601" s="150"/>
      <c r="AB1601" s="150"/>
      <c r="AC1601" s="150"/>
      <c r="AD1601" s="150"/>
      <c r="AE1601" s="150"/>
      <c r="AF1601" s="150"/>
      <c r="AG1601" s="150" t="s">
        <v>818</v>
      </c>
      <c r="AH1601" s="150"/>
      <c r="AI1601" s="150"/>
      <c r="AJ1601" s="150"/>
      <c r="AK1601" s="150"/>
      <c r="AL1601" s="150"/>
      <c r="AM1601" s="150"/>
      <c r="AN1601" s="150"/>
      <c r="AO1601" s="150"/>
      <c r="AP1601" s="150"/>
      <c r="AQ1601" s="150"/>
      <c r="AR1601" s="150"/>
      <c r="AS1601" s="150"/>
      <c r="AT1601" s="150"/>
      <c r="AU1601" s="150"/>
      <c r="AV1601" s="150"/>
      <c r="AW1601" s="150"/>
      <c r="AX1601" s="150"/>
      <c r="AY1601" s="150"/>
      <c r="AZ1601" s="150"/>
      <c r="BA1601" s="150"/>
      <c r="BB1601" s="150"/>
      <c r="BC1601" s="150"/>
      <c r="BD1601" s="150"/>
      <c r="BE1601" s="150"/>
      <c r="BF1601" s="150"/>
      <c r="BG1601" s="150"/>
      <c r="BH1601" s="150"/>
    </row>
    <row r="1602" spans="1:60" x14ac:dyDescent="0.2">
      <c r="A1602" s="163" t="s">
        <v>211</v>
      </c>
      <c r="B1602" s="164" t="s">
        <v>167</v>
      </c>
      <c r="C1602" s="184" t="s">
        <v>168</v>
      </c>
      <c r="D1602" s="165"/>
      <c r="E1602" s="166"/>
      <c r="F1602" s="167"/>
      <c r="G1602" s="167">
        <f>SUMIF(AG1603:AG1631,"&lt;&gt;NOR",G1603:G1631)</f>
        <v>0</v>
      </c>
      <c r="H1602" s="167"/>
      <c r="I1602" s="167">
        <f>SUM(I1603:I1631)</f>
        <v>0</v>
      </c>
      <c r="J1602" s="167"/>
      <c r="K1602" s="167">
        <f>SUM(K1603:K1631)</f>
        <v>0</v>
      </c>
      <c r="L1602" s="167"/>
      <c r="M1602" s="167">
        <f>SUM(M1603:M1631)</f>
        <v>0</v>
      </c>
      <c r="N1602" s="167"/>
      <c r="O1602" s="167">
        <f>SUM(O1603:O1631)</f>
        <v>0</v>
      </c>
      <c r="P1602" s="167"/>
      <c r="Q1602" s="167">
        <f>SUM(Q1603:Q1631)</f>
        <v>0</v>
      </c>
      <c r="R1602" s="167"/>
      <c r="S1602" s="167"/>
      <c r="T1602" s="168"/>
      <c r="U1602" s="162"/>
      <c r="V1602" s="162">
        <f>SUM(V1603:V1631)</f>
        <v>0</v>
      </c>
      <c r="W1602" s="162"/>
      <c r="AG1602" t="s">
        <v>212</v>
      </c>
    </row>
    <row r="1603" spans="1:60" outlineLevel="1" x14ac:dyDescent="0.2">
      <c r="A1603" s="176">
        <v>597</v>
      </c>
      <c r="B1603" s="177" t="s">
        <v>2220</v>
      </c>
      <c r="C1603" s="185" t="s">
        <v>2221</v>
      </c>
      <c r="D1603" s="178" t="s">
        <v>298</v>
      </c>
      <c r="E1603" s="179">
        <v>8</v>
      </c>
      <c r="F1603" s="180"/>
      <c r="G1603" s="181">
        <f t="shared" ref="G1603:G1631" si="84">ROUND(E1603*F1603,2)</f>
        <v>0</v>
      </c>
      <c r="H1603" s="180"/>
      <c r="I1603" s="181">
        <f t="shared" ref="I1603:I1631" si="85">ROUND(E1603*H1603,2)</f>
        <v>0</v>
      </c>
      <c r="J1603" s="180"/>
      <c r="K1603" s="181">
        <f t="shared" ref="K1603:K1631" si="86">ROUND(E1603*J1603,2)</f>
        <v>0</v>
      </c>
      <c r="L1603" s="181">
        <v>21</v>
      </c>
      <c r="M1603" s="181">
        <f t="shared" ref="M1603:M1631" si="87">G1603*(1+L1603/100)</f>
        <v>0</v>
      </c>
      <c r="N1603" s="181">
        <v>0</v>
      </c>
      <c r="O1603" s="181">
        <f t="shared" ref="O1603:O1631" si="88">ROUND(E1603*N1603,2)</f>
        <v>0</v>
      </c>
      <c r="P1603" s="181">
        <v>0</v>
      </c>
      <c r="Q1603" s="181">
        <f t="shared" ref="Q1603:Q1631" si="89">ROUND(E1603*P1603,2)</f>
        <v>0</v>
      </c>
      <c r="R1603" s="181"/>
      <c r="S1603" s="181" t="s">
        <v>240</v>
      </c>
      <c r="T1603" s="182" t="s">
        <v>218</v>
      </c>
      <c r="U1603" s="160">
        <v>0</v>
      </c>
      <c r="V1603" s="160">
        <f t="shared" ref="V1603:V1631" si="90">ROUND(E1603*U1603,2)</f>
        <v>0</v>
      </c>
      <c r="W1603" s="160"/>
      <c r="X1603" s="150"/>
      <c r="Y1603" s="150"/>
      <c r="Z1603" s="150"/>
      <c r="AA1603" s="150"/>
      <c r="AB1603" s="150"/>
      <c r="AC1603" s="150"/>
      <c r="AD1603" s="150"/>
      <c r="AE1603" s="150"/>
      <c r="AF1603" s="150"/>
      <c r="AG1603" s="150" t="s">
        <v>279</v>
      </c>
      <c r="AH1603" s="150"/>
      <c r="AI1603" s="150"/>
      <c r="AJ1603" s="150"/>
      <c r="AK1603" s="150"/>
      <c r="AL1603" s="150"/>
      <c r="AM1603" s="150"/>
      <c r="AN1603" s="150"/>
      <c r="AO1603" s="150"/>
      <c r="AP1603" s="150"/>
      <c r="AQ1603" s="150"/>
      <c r="AR1603" s="150"/>
      <c r="AS1603" s="150"/>
      <c r="AT1603" s="150"/>
      <c r="AU1603" s="150"/>
      <c r="AV1603" s="150"/>
      <c r="AW1603" s="150"/>
      <c r="AX1603" s="150"/>
      <c r="AY1603" s="150"/>
      <c r="AZ1603" s="150"/>
      <c r="BA1603" s="150"/>
      <c r="BB1603" s="150"/>
      <c r="BC1603" s="150"/>
      <c r="BD1603" s="150"/>
      <c r="BE1603" s="150"/>
      <c r="BF1603" s="150"/>
      <c r="BG1603" s="150"/>
      <c r="BH1603" s="150"/>
    </row>
    <row r="1604" spans="1:60" ht="22.5" outlineLevel="1" x14ac:dyDescent="0.2">
      <c r="A1604" s="176">
        <v>598</v>
      </c>
      <c r="B1604" s="177" t="s">
        <v>2222</v>
      </c>
      <c r="C1604" s="185" t="s">
        <v>2223</v>
      </c>
      <c r="D1604" s="178" t="s">
        <v>298</v>
      </c>
      <c r="E1604" s="179">
        <v>1</v>
      </c>
      <c r="F1604" s="180"/>
      <c r="G1604" s="181">
        <f t="shared" si="84"/>
        <v>0</v>
      </c>
      <c r="H1604" s="180"/>
      <c r="I1604" s="181">
        <f t="shared" si="85"/>
        <v>0</v>
      </c>
      <c r="J1604" s="180"/>
      <c r="K1604" s="181">
        <f t="shared" si="86"/>
        <v>0</v>
      </c>
      <c r="L1604" s="181">
        <v>21</v>
      </c>
      <c r="M1604" s="181">
        <f t="shared" si="87"/>
        <v>0</v>
      </c>
      <c r="N1604" s="181">
        <v>0</v>
      </c>
      <c r="O1604" s="181">
        <f t="shared" si="88"/>
        <v>0</v>
      </c>
      <c r="P1604" s="181">
        <v>0</v>
      </c>
      <c r="Q1604" s="181">
        <f t="shared" si="89"/>
        <v>0</v>
      </c>
      <c r="R1604" s="181"/>
      <c r="S1604" s="181" t="s">
        <v>240</v>
      </c>
      <c r="T1604" s="182" t="s">
        <v>218</v>
      </c>
      <c r="U1604" s="160">
        <v>0</v>
      </c>
      <c r="V1604" s="160">
        <f t="shared" si="90"/>
        <v>0</v>
      </c>
      <c r="W1604" s="160"/>
      <c r="X1604" s="150"/>
      <c r="Y1604" s="150"/>
      <c r="Z1604" s="150"/>
      <c r="AA1604" s="150"/>
      <c r="AB1604" s="150"/>
      <c r="AC1604" s="150"/>
      <c r="AD1604" s="150"/>
      <c r="AE1604" s="150"/>
      <c r="AF1604" s="150"/>
      <c r="AG1604" s="150" t="s">
        <v>279</v>
      </c>
      <c r="AH1604" s="150"/>
      <c r="AI1604" s="150"/>
      <c r="AJ1604" s="150"/>
      <c r="AK1604" s="150"/>
      <c r="AL1604" s="150"/>
      <c r="AM1604" s="150"/>
      <c r="AN1604" s="150"/>
      <c r="AO1604" s="150"/>
      <c r="AP1604" s="150"/>
      <c r="AQ1604" s="150"/>
      <c r="AR1604" s="150"/>
      <c r="AS1604" s="150"/>
      <c r="AT1604" s="150"/>
      <c r="AU1604" s="150"/>
      <c r="AV1604" s="150"/>
      <c r="AW1604" s="150"/>
      <c r="AX1604" s="150"/>
      <c r="AY1604" s="150"/>
      <c r="AZ1604" s="150"/>
      <c r="BA1604" s="150"/>
      <c r="BB1604" s="150"/>
      <c r="BC1604" s="150"/>
      <c r="BD1604" s="150"/>
      <c r="BE1604" s="150"/>
      <c r="BF1604" s="150"/>
      <c r="BG1604" s="150"/>
      <c r="BH1604" s="150"/>
    </row>
    <row r="1605" spans="1:60" outlineLevel="1" x14ac:dyDescent="0.2">
      <c r="A1605" s="176">
        <v>599</v>
      </c>
      <c r="B1605" s="177" t="s">
        <v>2224</v>
      </c>
      <c r="C1605" s="185" t="s">
        <v>2225</v>
      </c>
      <c r="D1605" s="178" t="s">
        <v>298</v>
      </c>
      <c r="E1605" s="179">
        <v>104</v>
      </c>
      <c r="F1605" s="180"/>
      <c r="G1605" s="181">
        <f t="shared" si="84"/>
        <v>0</v>
      </c>
      <c r="H1605" s="180"/>
      <c r="I1605" s="181">
        <f t="shared" si="85"/>
        <v>0</v>
      </c>
      <c r="J1605" s="180"/>
      <c r="K1605" s="181">
        <f t="shared" si="86"/>
        <v>0</v>
      </c>
      <c r="L1605" s="181">
        <v>21</v>
      </c>
      <c r="M1605" s="181">
        <f t="shared" si="87"/>
        <v>0</v>
      </c>
      <c r="N1605" s="181">
        <v>0</v>
      </c>
      <c r="O1605" s="181">
        <f t="shared" si="88"/>
        <v>0</v>
      </c>
      <c r="P1605" s="181">
        <v>0</v>
      </c>
      <c r="Q1605" s="181">
        <f t="shared" si="89"/>
        <v>0</v>
      </c>
      <c r="R1605" s="181"/>
      <c r="S1605" s="181" t="s">
        <v>240</v>
      </c>
      <c r="T1605" s="182" t="s">
        <v>218</v>
      </c>
      <c r="U1605" s="160">
        <v>0</v>
      </c>
      <c r="V1605" s="160">
        <f t="shared" si="90"/>
        <v>0</v>
      </c>
      <c r="W1605" s="160"/>
      <c r="X1605" s="150"/>
      <c r="Y1605" s="150"/>
      <c r="Z1605" s="150"/>
      <c r="AA1605" s="150"/>
      <c r="AB1605" s="150"/>
      <c r="AC1605" s="150"/>
      <c r="AD1605" s="150"/>
      <c r="AE1605" s="150"/>
      <c r="AF1605" s="150"/>
      <c r="AG1605" s="150" t="s">
        <v>279</v>
      </c>
      <c r="AH1605" s="150"/>
      <c r="AI1605" s="150"/>
      <c r="AJ1605" s="150"/>
      <c r="AK1605" s="150"/>
      <c r="AL1605" s="150"/>
      <c r="AM1605" s="150"/>
      <c r="AN1605" s="150"/>
      <c r="AO1605" s="150"/>
      <c r="AP1605" s="150"/>
      <c r="AQ1605" s="150"/>
      <c r="AR1605" s="150"/>
      <c r="AS1605" s="150"/>
      <c r="AT1605" s="150"/>
      <c r="AU1605" s="150"/>
      <c r="AV1605" s="150"/>
      <c r="AW1605" s="150"/>
      <c r="AX1605" s="150"/>
      <c r="AY1605" s="150"/>
      <c r="AZ1605" s="150"/>
      <c r="BA1605" s="150"/>
      <c r="BB1605" s="150"/>
      <c r="BC1605" s="150"/>
      <c r="BD1605" s="150"/>
      <c r="BE1605" s="150"/>
      <c r="BF1605" s="150"/>
      <c r="BG1605" s="150"/>
      <c r="BH1605" s="150"/>
    </row>
    <row r="1606" spans="1:60" ht="22.5" outlineLevel="1" x14ac:dyDescent="0.2">
      <c r="A1606" s="176">
        <v>600</v>
      </c>
      <c r="B1606" s="177" t="s">
        <v>2226</v>
      </c>
      <c r="C1606" s="185" t="s">
        <v>2227</v>
      </c>
      <c r="D1606" s="178" t="s">
        <v>291</v>
      </c>
      <c r="E1606" s="179">
        <v>400</v>
      </c>
      <c r="F1606" s="180"/>
      <c r="G1606" s="181">
        <f t="shared" si="84"/>
        <v>0</v>
      </c>
      <c r="H1606" s="180"/>
      <c r="I1606" s="181">
        <f t="shared" si="85"/>
        <v>0</v>
      </c>
      <c r="J1606" s="180"/>
      <c r="K1606" s="181">
        <f t="shared" si="86"/>
        <v>0</v>
      </c>
      <c r="L1606" s="181">
        <v>21</v>
      </c>
      <c r="M1606" s="181">
        <f t="shared" si="87"/>
        <v>0</v>
      </c>
      <c r="N1606" s="181">
        <v>0</v>
      </c>
      <c r="O1606" s="181">
        <f t="shared" si="88"/>
        <v>0</v>
      </c>
      <c r="P1606" s="181">
        <v>0</v>
      </c>
      <c r="Q1606" s="181">
        <f t="shared" si="89"/>
        <v>0</v>
      </c>
      <c r="R1606" s="181"/>
      <c r="S1606" s="181" t="s">
        <v>240</v>
      </c>
      <c r="T1606" s="182" t="s">
        <v>218</v>
      </c>
      <c r="U1606" s="160">
        <v>0</v>
      </c>
      <c r="V1606" s="160">
        <f t="shared" si="90"/>
        <v>0</v>
      </c>
      <c r="W1606" s="160"/>
      <c r="X1606" s="150"/>
      <c r="Y1606" s="150"/>
      <c r="Z1606" s="150"/>
      <c r="AA1606" s="150"/>
      <c r="AB1606" s="150"/>
      <c r="AC1606" s="150"/>
      <c r="AD1606" s="150"/>
      <c r="AE1606" s="150"/>
      <c r="AF1606" s="150"/>
      <c r="AG1606" s="150" t="s">
        <v>224</v>
      </c>
      <c r="AH1606" s="150"/>
      <c r="AI1606" s="150"/>
      <c r="AJ1606" s="150"/>
      <c r="AK1606" s="150"/>
      <c r="AL1606" s="150"/>
      <c r="AM1606" s="150"/>
      <c r="AN1606" s="150"/>
      <c r="AO1606" s="150"/>
      <c r="AP1606" s="150"/>
      <c r="AQ1606" s="150"/>
      <c r="AR1606" s="150"/>
      <c r="AS1606" s="150"/>
      <c r="AT1606" s="150"/>
      <c r="AU1606" s="150"/>
      <c r="AV1606" s="150"/>
      <c r="AW1606" s="150"/>
      <c r="AX1606" s="150"/>
      <c r="AY1606" s="150"/>
      <c r="AZ1606" s="150"/>
      <c r="BA1606" s="150"/>
      <c r="BB1606" s="150"/>
      <c r="BC1606" s="150"/>
      <c r="BD1606" s="150"/>
      <c r="BE1606" s="150"/>
      <c r="BF1606" s="150"/>
      <c r="BG1606" s="150"/>
      <c r="BH1606" s="150"/>
    </row>
    <row r="1607" spans="1:60" ht="22.5" outlineLevel="1" x14ac:dyDescent="0.2">
      <c r="A1607" s="176">
        <v>601</v>
      </c>
      <c r="B1607" s="177" t="s">
        <v>2228</v>
      </c>
      <c r="C1607" s="185" t="s">
        <v>2229</v>
      </c>
      <c r="D1607" s="178" t="s">
        <v>291</v>
      </c>
      <c r="E1607" s="179">
        <v>120</v>
      </c>
      <c r="F1607" s="180"/>
      <c r="G1607" s="181">
        <f t="shared" si="84"/>
        <v>0</v>
      </c>
      <c r="H1607" s="180"/>
      <c r="I1607" s="181">
        <f t="shared" si="85"/>
        <v>0</v>
      </c>
      <c r="J1607" s="180"/>
      <c r="K1607" s="181">
        <f t="shared" si="86"/>
        <v>0</v>
      </c>
      <c r="L1607" s="181">
        <v>21</v>
      </c>
      <c r="M1607" s="181">
        <f t="shared" si="87"/>
        <v>0</v>
      </c>
      <c r="N1607" s="181">
        <v>0</v>
      </c>
      <c r="O1607" s="181">
        <f t="shared" si="88"/>
        <v>0</v>
      </c>
      <c r="P1607" s="181">
        <v>0</v>
      </c>
      <c r="Q1607" s="181">
        <f t="shared" si="89"/>
        <v>0</v>
      </c>
      <c r="R1607" s="181"/>
      <c r="S1607" s="181" t="s">
        <v>240</v>
      </c>
      <c r="T1607" s="182" t="s">
        <v>218</v>
      </c>
      <c r="U1607" s="160">
        <v>0</v>
      </c>
      <c r="V1607" s="160">
        <f t="shared" si="90"/>
        <v>0</v>
      </c>
      <c r="W1607" s="160"/>
      <c r="X1607" s="150"/>
      <c r="Y1607" s="150"/>
      <c r="Z1607" s="150"/>
      <c r="AA1607" s="150"/>
      <c r="AB1607" s="150"/>
      <c r="AC1607" s="150"/>
      <c r="AD1607" s="150"/>
      <c r="AE1607" s="150"/>
      <c r="AF1607" s="150"/>
      <c r="AG1607" s="150" t="s">
        <v>224</v>
      </c>
      <c r="AH1607" s="150"/>
      <c r="AI1607" s="150"/>
      <c r="AJ1607" s="150"/>
      <c r="AK1607" s="150"/>
      <c r="AL1607" s="150"/>
      <c r="AM1607" s="150"/>
      <c r="AN1607" s="150"/>
      <c r="AO1607" s="150"/>
      <c r="AP1607" s="150"/>
      <c r="AQ1607" s="150"/>
      <c r="AR1607" s="150"/>
      <c r="AS1607" s="150"/>
      <c r="AT1607" s="150"/>
      <c r="AU1607" s="150"/>
      <c r="AV1607" s="150"/>
      <c r="AW1607" s="150"/>
      <c r="AX1607" s="150"/>
      <c r="AY1607" s="150"/>
      <c r="AZ1607" s="150"/>
      <c r="BA1607" s="150"/>
      <c r="BB1607" s="150"/>
      <c r="BC1607" s="150"/>
      <c r="BD1607" s="150"/>
      <c r="BE1607" s="150"/>
      <c r="BF1607" s="150"/>
      <c r="BG1607" s="150"/>
      <c r="BH1607" s="150"/>
    </row>
    <row r="1608" spans="1:60" ht="22.5" outlineLevel="1" x14ac:dyDescent="0.2">
      <c r="A1608" s="176">
        <v>602</v>
      </c>
      <c r="B1608" s="177" t="s">
        <v>2230</v>
      </c>
      <c r="C1608" s="185" t="s">
        <v>2231</v>
      </c>
      <c r="D1608" s="178" t="s">
        <v>291</v>
      </c>
      <c r="E1608" s="179">
        <v>65</v>
      </c>
      <c r="F1608" s="180"/>
      <c r="G1608" s="181">
        <f t="shared" si="84"/>
        <v>0</v>
      </c>
      <c r="H1608" s="180"/>
      <c r="I1608" s="181">
        <f t="shared" si="85"/>
        <v>0</v>
      </c>
      <c r="J1608" s="180"/>
      <c r="K1608" s="181">
        <f t="shared" si="86"/>
        <v>0</v>
      </c>
      <c r="L1608" s="181">
        <v>21</v>
      </c>
      <c r="M1608" s="181">
        <f t="shared" si="87"/>
        <v>0</v>
      </c>
      <c r="N1608" s="181">
        <v>0</v>
      </c>
      <c r="O1608" s="181">
        <f t="shared" si="88"/>
        <v>0</v>
      </c>
      <c r="P1608" s="181">
        <v>0</v>
      </c>
      <c r="Q1608" s="181">
        <f t="shared" si="89"/>
        <v>0</v>
      </c>
      <c r="R1608" s="181"/>
      <c r="S1608" s="181" t="s">
        <v>240</v>
      </c>
      <c r="T1608" s="182" t="s">
        <v>218</v>
      </c>
      <c r="U1608" s="160">
        <v>0</v>
      </c>
      <c r="V1608" s="160">
        <f t="shared" si="90"/>
        <v>0</v>
      </c>
      <c r="W1608" s="160"/>
      <c r="X1608" s="150"/>
      <c r="Y1608" s="150"/>
      <c r="Z1608" s="150"/>
      <c r="AA1608" s="150"/>
      <c r="AB1608" s="150"/>
      <c r="AC1608" s="150"/>
      <c r="AD1608" s="150"/>
      <c r="AE1608" s="150"/>
      <c r="AF1608" s="150"/>
      <c r="AG1608" s="150" t="s">
        <v>224</v>
      </c>
      <c r="AH1608" s="150"/>
      <c r="AI1608" s="150"/>
      <c r="AJ1608" s="150"/>
      <c r="AK1608" s="150"/>
      <c r="AL1608" s="150"/>
      <c r="AM1608" s="150"/>
      <c r="AN1608" s="150"/>
      <c r="AO1608" s="150"/>
      <c r="AP1608" s="150"/>
      <c r="AQ1608" s="150"/>
      <c r="AR1608" s="150"/>
      <c r="AS1608" s="150"/>
      <c r="AT1608" s="150"/>
      <c r="AU1608" s="150"/>
      <c r="AV1608" s="150"/>
      <c r="AW1608" s="150"/>
      <c r="AX1608" s="150"/>
      <c r="AY1608" s="150"/>
      <c r="AZ1608" s="150"/>
      <c r="BA1608" s="150"/>
      <c r="BB1608" s="150"/>
      <c r="BC1608" s="150"/>
      <c r="BD1608" s="150"/>
      <c r="BE1608" s="150"/>
      <c r="BF1608" s="150"/>
      <c r="BG1608" s="150"/>
      <c r="BH1608" s="150"/>
    </row>
    <row r="1609" spans="1:60" ht="22.5" outlineLevel="1" x14ac:dyDescent="0.2">
      <c r="A1609" s="176">
        <v>603</v>
      </c>
      <c r="B1609" s="177" t="s">
        <v>2232</v>
      </c>
      <c r="C1609" s="185" t="s">
        <v>2233</v>
      </c>
      <c r="D1609" s="178" t="s">
        <v>291</v>
      </c>
      <c r="E1609" s="179">
        <v>50</v>
      </c>
      <c r="F1609" s="180"/>
      <c r="G1609" s="181">
        <f t="shared" si="84"/>
        <v>0</v>
      </c>
      <c r="H1609" s="180"/>
      <c r="I1609" s="181">
        <f t="shared" si="85"/>
        <v>0</v>
      </c>
      <c r="J1609" s="180"/>
      <c r="K1609" s="181">
        <f t="shared" si="86"/>
        <v>0</v>
      </c>
      <c r="L1609" s="181">
        <v>21</v>
      </c>
      <c r="M1609" s="181">
        <f t="shared" si="87"/>
        <v>0</v>
      </c>
      <c r="N1609" s="181">
        <v>0</v>
      </c>
      <c r="O1609" s="181">
        <f t="shared" si="88"/>
        <v>0</v>
      </c>
      <c r="P1609" s="181">
        <v>0</v>
      </c>
      <c r="Q1609" s="181">
        <f t="shared" si="89"/>
        <v>0</v>
      </c>
      <c r="R1609" s="181"/>
      <c r="S1609" s="181" t="s">
        <v>240</v>
      </c>
      <c r="T1609" s="182" t="s">
        <v>218</v>
      </c>
      <c r="U1609" s="160">
        <v>0</v>
      </c>
      <c r="V1609" s="160">
        <f t="shared" si="90"/>
        <v>0</v>
      </c>
      <c r="W1609" s="160"/>
      <c r="X1609" s="150"/>
      <c r="Y1609" s="150"/>
      <c r="Z1609" s="150"/>
      <c r="AA1609" s="150"/>
      <c r="AB1609" s="150"/>
      <c r="AC1609" s="150"/>
      <c r="AD1609" s="150"/>
      <c r="AE1609" s="150"/>
      <c r="AF1609" s="150"/>
      <c r="AG1609" s="150" t="s">
        <v>224</v>
      </c>
      <c r="AH1609" s="150"/>
      <c r="AI1609" s="150"/>
      <c r="AJ1609" s="150"/>
      <c r="AK1609" s="150"/>
      <c r="AL1609" s="150"/>
      <c r="AM1609" s="150"/>
      <c r="AN1609" s="150"/>
      <c r="AO1609" s="150"/>
      <c r="AP1609" s="150"/>
      <c r="AQ1609" s="150"/>
      <c r="AR1609" s="150"/>
      <c r="AS1609" s="150"/>
      <c r="AT1609" s="150"/>
      <c r="AU1609" s="150"/>
      <c r="AV1609" s="150"/>
      <c r="AW1609" s="150"/>
      <c r="AX1609" s="150"/>
      <c r="AY1609" s="150"/>
      <c r="AZ1609" s="150"/>
      <c r="BA1609" s="150"/>
      <c r="BB1609" s="150"/>
      <c r="BC1609" s="150"/>
      <c r="BD1609" s="150"/>
      <c r="BE1609" s="150"/>
      <c r="BF1609" s="150"/>
      <c r="BG1609" s="150"/>
      <c r="BH1609" s="150"/>
    </row>
    <row r="1610" spans="1:60" ht="22.5" outlineLevel="1" x14ac:dyDescent="0.2">
      <c r="A1610" s="176">
        <v>604</v>
      </c>
      <c r="B1610" s="177" t="s">
        <v>2234</v>
      </c>
      <c r="C1610" s="185" t="s">
        <v>2235</v>
      </c>
      <c r="D1610" s="178" t="s">
        <v>291</v>
      </c>
      <c r="E1610" s="179">
        <v>1750</v>
      </c>
      <c r="F1610" s="180"/>
      <c r="G1610" s="181">
        <f t="shared" si="84"/>
        <v>0</v>
      </c>
      <c r="H1610" s="180"/>
      <c r="I1610" s="181">
        <f t="shared" si="85"/>
        <v>0</v>
      </c>
      <c r="J1610" s="180"/>
      <c r="K1610" s="181">
        <f t="shared" si="86"/>
        <v>0</v>
      </c>
      <c r="L1610" s="181">
        <v>21</v>
      </c>
      <c r="M1610" s="181">
        <f t="shared" si="87"/>
        <v>0</v>
      </c>
      <c r="N1610" s="181">
        <v>0</v>
      </c>
      <c r="O1610" s="181">
        <f t="shared" si="88"/>
        <v>0</v>
      </c>
      <c r="P1610" s="181">
        <v>0</v>
      </c>
      <c r="Q1610" s="181">
        <f t="shared" si="89"/>
        <v>0</v>
      </c>
      <c r="R1610" s="181"/>
      <c r="S1610" s="181" t="s">
        <v>240</v>
      </c>
      <c r="T1610" s="182" t="s">
        <v>218</v>
      </c>
      <c r="U1610" s="160">
        <v>0</v>
      </c>
      <c r="V1610" s="160">
        <f t="shared" si="90"/>
        <v>0</v>
      </c>
      <c r="W1610" s="160"/>
      <c r="X1610" s="150"/>
      <c r="Y1610" s="150"/>
      <c r="Z1610" s="150"/>
      <c r="AA1610" s="150"/>
      <c r="AB1610" s="150"/>
      <c r="AC1610" s="150"/>
      <c r="AD1610" s="150"/>
      <c r="AE1610" s="150"/>
      <c r="AF1610" s="150"/>
      <c r="AG1610" s="150" t="s">
        <v>279</v>
      </c>
      <c r="AH1610" s="150"/>
      <c r="AI1610" s="150"/>
      <c r="AJ1610" s="150"/>
      <c r="AK1610" s="150"/>
      <c r="AL1610" s="150"/>
      <c r="AM1610" s="150"/>
      <c r="AN1610" s="150"/>
      <c r="AO1610" s="150"/>
      <c r="AP1610" s="150"/>
      <c r="AQ1610" s="150"/>
      <c r="AR1610" s="150"/>
      <c r="AS1610" s="150"/>
      <c r="AT1610" s="150"/>
      <c r="AU1610" s="150"/>
      <c r="AV1610" s="150"/>
      <c r="AW1610" s="150"/>
      <c r="AX1610" s="150"/>
      <c r="AY1610" s="150"/>
      <c r="AZ1610" s="150"/>
      <c r="BA1610" s="150"/>
      <c r="BB1610" s="150"/>
      <c r="BC1610" s="150"/>
      <c r="BD1610" s="150"/>
      <c r="BE1610" s="150"/>
      <c r="BF1610" s="150"/>
      <c r="BG1610" s="150"/>
      <c r="BH1610" s="150"/>
    </row>
    <row r="1611" spans="1:60" ht="22.5" outlineLevel="1" x14ac:dyDescent="0.2">
      <c r="A1611" s="176">
        <v>605</v>
      </c>
      <c r="B1611" s="177" t="s">
        <v>2236</v>
      </c>
      <c r="C1611" s="185" t="s">
        <v>2237</v>
      </c>
      <c r="D1611" s="178" t="s">
        <v>291</v>
      </c>
      <c r="E1611" s="179">
        <v>870</v>
      </c>
      <c r="F1611" s="180"/>
      <c r="G1611" s="181">
        <f t="shared" si="84"/>
        <v>0</v>
      </c>
      <c r="H1611" s="180"/>
      <c r="I1611" s="181">
        <f t="shared" si="85"/>
        <v>0</v>
      </c>
      <c r="J1611" s="180"/>
      <c r="K1611" s="181">
        <f t="shared" si="86"/>
        <v>0</v>
      </c>
      <c r="L1611" s="181">
        <v>21</v>
      </c>
      <c r="M1611" s="181">
        <f t="shared" si="87"/>
        <v>0</v>
      </c>
      <c r="N1611" s="181">
        <v>0</v>
      </c>
      <c r="O1611" s="181">
        <f t="shared" si="88"/>
        <v>0</v>
      </c>
      <c r="P1611" s="181">
        <v>0</v>
      </c>
      <c r="Q1611" s="181">
        <f t="shared" si="89"/>
        <v>0</v>
      </c>
      <c r="R1611" s="181"/>
      <c r="S1611" s="181" t="s">
        <v>240</v>
      </c>
      <c r="T1611" s="182" t="s">
        <v>218</v>
      </c>
      <c r="U1611" s="160">
        <v>0</v>
      </c>
      <c r="V1611" s="160">
        <f t="shared" si="90"/>
        <v>0</v>
      </c>
      <c r="W1611" s="160"/>
      <c r="X1611" s="150"/>
      <c r="Y1611" s="150"/>
      <c r="Z1611" s="150"/>
      <c r="AA1611" s="150"/>
      <c r="AB1611" s="150"/>
      <c r="AC1611" s="150"/>
      <c r="AD1611" s="150"/>
      <c r="AE1611" s="150"/>
      <c r="AF1611" s="150"/>
      <c r="AG1611" s="150" t="s">
        <v>279</v>
      </c>
      <c r="AH1611" s="150"/>
      <c r="AI1611" s="150"/>
      <c r="AJ1611" s="150"/>
      <c r="AK1611" s="150"/>
      <c r="AL1611" s="150"/>
      <c r="AM1611" s="150"/>
      <c r="AN1611" s="150"/>
      <c r="AO1611" s="150"/>
      <c r="AP1611" s="150"/>
      <c r="AQ1611" s="150"/>
      <c r="AR1611" s="150"/>
      <c r="AS1611" s="150"/>
      <c r="AT1611" s="150"/>
      <c r="AU1611" s="150"/>
      <c r="AV1611" s="150"/>
      <c r="AW1611" s="150"/>
      <c r="AX1611" s="150"/>
      <c r="AY1611" s="150"/>
      <c r="AZ1611" s="150"/>
      <c r="BA1611" s="150"/>
      <c r="BB1611" s="150"/>
      <c r="BC1611" s="150"/>
      <c r="BD1611" s="150"/>
      <c r="BE1611" s="150"/>
      <c r="BF1611" s="150"/>
      <c r="BG1611" s="150"/>
      <c r="BH1611" s="150"/>
    </row>
    <row r="1612" spans="1:60" ht="22.5" outlineLevel="1" x14ac:dyDescent="0.2">
      <c r="A1612" s="176">
        <v>606</v>
      </c>
      <c r="B1612" s="177" t="s">
        <v>2238</v>
      </c>
      <c r="C1612" s="185" t="s">
        <v>2239</v>
      </c>
      <c r="D1612" s="178" t="s">
        <v>298</v>
      </c>
      <c r="E1612" s="179">
        <v>56</v>
      </c>
      <c r="F1612" s="180"/>
      <c r="G1612" s="181">
        <f t="shared" si="84"/>
        <v>0</v>
      </c>
      <c r="H1612" s="180"/>
      <c r="I1612" s="181">
        <f t="shared" si="85"/>
        <v>0</v>
      </c>
      <c r="J1612" s="180"/>
      <c r="K1612" s="181">
        <f t="shared" si="86"/>
        <v>0</v>
      </c>
      <c r="L1612" s="181">
        <v>21</v>
      </c>
      <c r="M1612" s="181">
        <f t="shared" si="87"/>
        <v>0</v>
      </c>
      <c r="N1612" s="181">
        <v>0</v>
      </c>
      <c r="O1612" s="181">
        <f t="shared" si="88"/>
        <v>0</v>
      </c>
      <c r="P1612" s="181">
        <v>0</v>
      </c>
      <c r="Q1612" s="181">
        <f t="shared" si="89"/>
        <v>0</v>
      </c>
      <c r="R1612" s="181"/>
      <c r="S1612" s="181" t="s">
        <v>240</v>
      </c>
      <c r="T1612" s="182" t="s">
        <v>218</v>
      </c>
      <c r="U1612" s="160">
        <v>0</v>
      </c>
      <c r="V1612" s="160">
        <f t="shared" si="90"/>
        <v>0</v>
      </c>
      <c r="W1612" s="160"/>
      <c r="X1612" s="150"/>
      <c r="Y1612" s="150"/>
      <c r="Z1612" s="150"/>
      <c r="AA1612" s="150"/>
      <c r="AB1612" s="150"/>
      <c r="AC1612" s="150"/>
      <c r="AD1612" s="150"/>
      <c r="AE1612" s="150"/>
      <c r="AF1612" s="150"/>
      <c r="AG1612" s="150" t="s">
        <v>279</v>
      </c>
      <c r="AH1612" s="150"/>
      <c r="AI1612" s="150"/>
      <c r="AJ1612" s="150"/>
      <c r="AK1612" s="150"/>
      <c r="AL1612" s="150"/>
      <c r="AM1612" s="150"/>
      <c r="AN1612" s="150"/>
      <c r="AO1612" s="150"/>
      <c r="AP1612" s="150"/>
      <c r="AQ1612" s="150"/>
      <c r="AR1612" s="150"/>
      <c r="AS1612" s="150"/>
      <c r="AT1612" s="150"/>
      <c r="AU1612" s="150"/>
      <c r="AV1612" s="150"/>
      <c r="AW1612" s="150"/>
      <c r="AX1612" s="150"/>
      <c r="AY1612" s="150"/>
      <c r="AZ1612" s="150"/>
      <c r="BA1612" s="150"/>
      <c r="BB1612" s="150"/>
      <c r="BC1612" s="150"/>
      <c r="BD1612" s="150"/>
      <c r="BE1612" s="150"/>
      <c r="BF1612" s="150"/>
      <c r="BG1612" s="150"/>
      <c r="BH1612" s="150"/>
    </row>
    <row r="1613" spans="1:60" ht="22.5" outlineLevel="1" x14ac:dyDescent="0.2">
      <c r="A1613" s="176">
        <v>607</v>
      </c>
      <c r="B1613" s="177" t="s">
        <v>2240</v>
      </c>
      <c r="C1613" s="185" t="s">
        <v>2241</v>
      </c>
      <c r="D1613" s="178" t="s">
        <v>298</v>
      </c>
      <c r="E1613" s="179">
        <v>56</v>
      </c>
      <c r="F1613" s="180"/>
      <c r="G1613" s="181">
        <f t="shared" si="84"/>
        <v>0</v>
      </c>
      <c r="H1613" s="180"/>
      <c r="I1613" s="181">
        <f t="shared" si="85"/>
        <v>0</v>
      </c>
      <c r="J1613" s="180"/>
      <c r="K1613" s="181">
        <f t="shared" si="86"/>
        <v>0</v>
      </c>
      <c r="L1613" s="181">
        <v>21</v>
      </c>
      <c r="M1613" s="181">
        <f t="shared" si="87"/>
        <v>0</v>
      </c>
      <c r="N1613" s="181">
        <v>0</v>
      </c>
      <c r="O1613" s="181">
        <f t="shared" si="88"/>
        <v>0</v>
      </c>
      <c r="P1613" s="181">
        <v>0</v>
      </c>
      <c r="Q1613" s="181">
        <f t="shared" si="89"/>
        <v>0</v>
      </c>
      <c r="R1613" s="181"/>
      <c r="S1613" s="181" t="s">
        <v>240</v>
      </c>
      <c r="T1613" s="182" t="s">
        <v>218</v>
      </c>
      <c r="U1613" s="160">
        <v>0</v>
      </c>
      <c r="V1613" s="160">
        <f t="shared" si="90"/>
        <v>0</v>
      </c>
      <c r="W1613" s="160"/>
      <c r="X1613" s="150"/>
      <c r="Y1613" s="150"/>
      <c r="Z1613" s="150"/>
      <c r="AA1613" s="150"/>
      <c r="AB1613" s="150"/>
      <c r="AC1613" s="150"/>
      <c r="AD1613" s="150"/>
      <c r="AE1613" s="150"/>
      <c r="AF1613" s="150"/>
      <c r="AG1613" s="150" t="s">
        <v>279</v>
      </c>
      <c r="AH1613" s="150"/>
      <c r="AI1613" s="150"/>
      <c r="AJ1613" s="150"/>
      <c r="AK1613" s="150"/>
      <c r="AL1613" s="150"/>
      <c r="AM1613" s="150"/>
      <c r="AN1613" s="150"/>
      <c r="AO1613" s="150"/>
      <c r="AP1613" s="150"/>
      <c r="AQ1613" s="150"/>
      <c r="AR1613" s="150"/>
      <c r="AS1613" s="150"/>
      <c r="AT1613" s="150"/>
      <c r="AU1613" s="150"/>
      <c r="AV1613" s="150"/>
      <c r="AW1613" s="150"/>
      <c r="AX1613" s="150"/>
      <c r="AY1613" s="150"/>
      <c r="AZ1613" s="150"/>
      <c r="BA1613" s="150"/>
      <c r="BB1613" s="150"/>
      <c r="BC1613" s="150"/>
      <c r="BD1613" s="150"/>
      <c r="BE1613" s="150"/>
      <c r="BF1613" s="150"/>
      <c r="BG1613" s="150"/>
      <c r="BH1613" s="150"/>
    </row>
    <row r="1614" spans="1:60" ht="22.5" outlineLevel="1" x14ac:dyDescent="0.2">
      <c r="A1614" s="176">
        <v>608</v>
      </c>
      <c r="B1614" s="177" t="s">
        <v>2242</v>
      </c>
      <c r="C1614" s="185" t="s">
        <v>2243</v>
      </c>
      <c r="D1614" s="178" t="s">
        <v>298</v>
      </c>
      <c r="E1614" s="179">
        <v>20</v>
      </c>
      <c r="F1614" s="180"/>
      <c r="G1614" s="181">
        <f t="shared" si="84"/>
        <v>0</v>
      </c>
      <c r="H1614" s="180"/>
      <c r="I1614" s="181">
        <f t="shared" si="85"/>
        <v>0</v>
      </c>
      <c r="J1614" s="180"/>
      <c r="K1614" s="181">
        <f t="shared" si="86"/>
        <v>0</v>
      </c>
      <c r="L1614" s="181">
        <v>21</v>
      </c>
      <c r="M1614" s="181">
        <f t="shared" si="87"/>
        <v>0</v>
      </c>
      <c r="N1614" s="181">
        <v>0</v>
      </c>
      <c r="O1614" s="181">
        <f t="shared" si="88"/>
        <v>0</v>
      </c>
      <c r="P1614" s="181">
        <v>0</v>
      </c>
      <c r="Q1614" s="181">
        <f t="shared" si="89"/>
        <v>0</v>
      </c>
      <c r="R1614" s="181"/>
      <c r="S1614" s="181" t="s">
        <v>240</v>
      </c>
      <c r="T1614" s="182" t="s">
        <v>218</v>
      </c>
      <c r="U1614" s="160">
        <v>0</v>
      </c>
      <c r="V1614" s="160">
        <f t="shared" si="90"/>
        <v>0</v>
      </c>
      <c r="W1614" s="160"/>
      <c r="X1614" s="150"/>
      <c r="Y1614" s="150"/>
      <c r="Z1614" s="150"/>
      <c r="AA1614" s="150"/>
      <c r="AB1614" s="150"/>
      <c r="AC1614" s="150"/>
      <c r="AD1614" s="150"/>
      <c r="AE1614" s="150"/>
      <c r="AF1614" s="150"/>
      <c r="AG1614" s="150" t="s">
        <v>224</v>
      </c>
      <c r="AH1614" s="150"/>
      <c r="AI1614" s="150"/>
      <c r="AJ1614" s="150"/>
      <c r="AK1614" s="150"/>
      <c r="AL1614" s="150"/>
      <c r="AM1614" s="150"/>
      <c r="AN1614" s="150"/>
      <c r="AO1614" s="150"/>
      <c r="AP1614" s="150"/>
      <c r="AQ1614" s="150"/>
      <c r="AR1614" s="150"/>
      <c r="AS1614" s="150"/>
      <c r="AT1614" s="150"/>
      <c r="AU1614" s="150"/>
      <c r="AV1614" s="150"/>
      <c r="AW1614" s="150"/>
      <c r="AX1614" s="150"/>
      <c r="AY1614" s="150"/>
      <c r="AZ1614" s="150"/>
      <c r="BA1614" s="150"/>
      <c r="BB1614" s="150"/>
      <c r="BC1614" s="150"/>
      <c r="BD1614" s="150"/>
      <c r="BE1614" s="150"/>
      <c r="BF1614" s="150"/>
      <c r="BG1614" s="150"/>
      <c r="BH1614" s="150"/>
    </row>
    <row r="1615" spans="1:60" ht="22.5" outlineLevel="1" x14ac:dyDescent="0.2">
      <c r="A1615" s="176">
        <v>609</v>
      </c>
      <c r="B1615" s="177" t="s">
        <v>2244</v>
      </c>
      <c r="C1615" s="185" t="s">
        <v>2245</v>
      </c>
      <c r="D1615" s="178" t="s">
        <v>298</v>
      </c>
      <c r="E1615" s="179">
        <v>1</v>
      </c>
      <c r="F1615" s="180"/>
      <c r="G1615" s="181">
        <f t="shared" si="84"/>
        <v>0</v>
      </c>
      <c r="H1615" s="180"/>
      <c r="I1615" s="181">
        <f t="shared" si="85"/>
        <v>0</v>
      </c>
      <c r="J1615" s="180"/>
      <c r="K1615" s="181">
        <f t="shared" si="86"/>
        <v>0</v>
      </c>
      <c r="L1615" s="181">
        <v>21</v>
      </c>
      <c r="M1615" s="181">
        <f t="shared" si="87"/>
        <v>0</v>
      </c>
      <c r="N1615" s="181">
        <v>0</v>
      </c>
      <c r="O1615" s="181">
        <f t="shared" si="88"/>
        <v>0</v>
      </c>
      <c r="P1615" s="181">
        <v>0</v>
      </c>
      <c r="Q1615" s="181">
        <f t="shared" si="89"/>
        <v>0</v>
      </c>
      <c r="R1615" s="181"/>
      <c r="S1615" s="181" t="s">
        <v>240</v>
      </c>
      <c r="T1615" s="182" t="s">
        <v>218</v>
      </c>
      <c r="U1615" s="160">
        <v>0</v>
      </c>
      <c r="V1615" s="160">
        <f t="shared" si="90"/>
        <v>0</v>
      </c>
      <c r="W1615" s="160"/>
      <c r="X1615" s="150"/>
      <c r="Y1615" s="150"/>
      <c r="Z1615" s="150"/>
      <c r="AA1615" s="150"/>
      <c r="AB1615" s="150"/>
      <c r="AC1615" s="150"/>
      <c r="AD1615" s="150"/>
      <c r="AE1615" s="150"/>
      <c r="AF1615" s="150"/>
      <c r="AG1615" s="150" t="s">
        <v>224</v>
      </c>
      <c r="AH1615" s="150"/>
      <c r="AI1615" s="150"/>
      <c r="AJ1615" s="150"/>
      <c r="AK1615" s="150"/>
      <c r="AL1615" s="150"/>
      <c r="AM1615" s="150"/>
      <c r="AN1615" s="150"/>
      <c r="AO1615" s="150"/>
      <c r="AP1615" s="150"/>
      <c r="AQ1615" s="150"/>
      <c r="AR1615" s="150"/>
      <c r="AS1615" s="150"/>
      <c r="AT1615" s="150"/>
      <c r="AU1615" s="150"/>
      <c r="AV1615" s="150"/>
      <c r="AW1615" s="150"/>
      <c r="AX1615" s="150"/>
      <c r="AY1615" s="150"/>
      <c r="AZ1615" s="150"/>
      <c r="BA1615" s="150"/>
      <c r="BB1615" s="150"/>
      <c r="BC1615" s="150"/>
      <c r="BD1615" s="150"/>
      <c r="BE1615" s="150"/>
      <c r="BF1615" s="150"/>
      <c r="BG1615" s="150"/>
      <c r="BH1615" s="150"/>
    </row>
    <row r="1616" spans="1:60" outlineLevel="1" x14ac:dyDescent="0.2">
      <c r="A1616" s="176">
        <v>610</v>
      </c>
      <c r="B1616" s="177" t="s">
        <v>2246</v>
      </c>
      <c r="C1616" s="185" t="s">
        <v>2247</v>
      </c>
      <c r="D1616" s="178" t="s">
        <v>298</v>
      </c>
      <c r="E1616" s="179">
        <v>28</v>
      </c>
      <c r="F1616" s="180"/>
      <c r="G1616" s="181">
        <f t="shared" si="84"/>
        <v>0</v>
      </c>
      <c r="H1616" s="180"/>
      <c r="I1616" s="181">
        <f t="shared" si="85"/>
        <v>0</v>
      </c>
      <c r="J1616" s="180"/>
      <c r="K1616" s="181">
        <f t="shared" si="86"/>
        <v>0</v>
      </c>
      <c r="L1616" s="181">
        <v>21</v>
      </c>
      <c r="M1616" s="181">
        <f t="shared" si="87"/>
        <v>0</v>
      </c>
      <c r="N1616" s="181">
        <v>0</v>
      </c>
      <c r="O1616" s="181">
        <f t="shared" si="88"/>
        <v>0</v>
      </c>
      <c r="P1616" s="181">
        <v>0</v>
      </c>
      <c r="Q1616" s="181">
        <f t="shared" si="89"/>
        <v>0</v>
      </c>
      <c r="R1616" s="181"/>
      <c r="S1616" s="181" t="s">
        <v>240</v>
      </c>
      <c r="T1616" s="182" t="s">
        <v>218</v>
      </c>
      <c r="U1616" s="160">
        <v>0</v>
      </c>
      <c r="V1616" s="160">
        <f t="shared" si="90"/>
        <v>0</v>
      </c>
      <c r="W1616" s="160"/>
      <c r="X1616" s="150"/>
      <c r="Y1616" s="150"/>
      <c r="Z1616" s="150"/>
      <c r="AA1616" s="150"/>
      <c r="AB1616" s="150"/>
      <c r="AC1616" s="150"/>
      <c r="AD1616" s="150"/>
      <c r="AE1616" s="150"/>
      <c r="AF1616" s="150"/>
      <c r="AG1616" s="150" t="s">
        <v>224</v>
      </c>
      <c r="AH1616" s="150"/>
      <c r="AI1616" s="150"/>
      <c r="AJ1616" s="150"/>
      <c r="AK1616" s="150"/>
      <c r="AL1616" s="150"/>
      <c r="AM1616" s="150"/>
      <c r="AN1616" s="150"/>
      <c r="AO1616" s="150"/>
      <c r="AP1616" s="150"/>
      <c r="AQ1616" s="150"/>
      <c r="AR1616" s="150"/>
      <c r="AS1616" s="150"/>
      <c r="AT1616" s="150"/>
      <c r="AU1616" s="150"/>
      <c r="AV1616" s="150"/>
      <c r="AW1616" s="150"/>
      <c r="AX1616" s="150"/>
      <c r="AY1616" s="150"/>
      <c r="AZ1616" s="150"/>
      <c r="BA1616" s="150"/>
      <c r="BB1616" s="150"/>
      <c r="BC1616" s="150"/>
      <c r="BD1616" s="150"/>
      <c r="BE1616" s="150"/>
      <c r="BF1616" s="150"/>
      <c r="BG1616" s="150"/>
      <c r="BH1616" s="150"/>
    </row>
    <row r="1617" spans="1:60" ht="22.5" outlineLevel="1" x14ac:dyDescent="0.2">
      <c r="A1617" s="176">
        <v>611</v>
      </c>
      <c r="B1617" s="177" t="s">
        <v>2248</v>
      </c>
      <c r="C1617" s="185" t="s">
        <v>2249</v>
      </c>
      <c r="D1617" s="178" t="s">
        <v>298</v>
      </c>
      <c r="E1617" s="179">
        <v>2</v>
      </c>
      <c r="F1617" s="180"/>
      <c r="G1617" s="181">
        <f t="shared" si="84"/>
        <v>0</v>
      </c>
      <c r="H1617" s="180"/>
      <c r="I1617" s="181">
        <f t="shared" si="85"/>
        <v>0</v>
      </c>
      <c r="J1617" s="180"/>
      <c r="K1617" s="181">
        <f t="shared" si="86"/>
        <v>0</v>
      </c>
      <c r="L1617" s="181">
        <v>21</v>
      </c>
      <c r="M1617" s="181">
        <f t="shared" si="87"/>
        <v>0</v>
      </c>
      <c r="N1617" s="181">
        <v>0</v>
      </c>
      <c r="O1617" s="181">
        <f t="shared" si="88"/>
        <v>0</v>
      </c>
      <c r="P1617" s="181">
        <v>0</v>
      </c>
      <c r="Q1617" s="181">
        <f t="shared" si="89"/>
        <v>0</v>
      </c>
      <c r="R1617" s="181"/>
      <c r="S1617" s="181" t="s">
        <v>240</v>
      </c>
      <c r="T1617" s="182" t="s">
        <v>218</v>
      </c>
      <c r="U1617" s="160">
        <v>0</v>
      </c>
      <c r="V1617" s="160">
        <f t="shared" si="90"/>
        <v>0</v>
      </c>
      <c r="W1617" s="160"/>
      <c r="X1617" s="150"/>
      <c r="Y1617" s="150"/>
      <c r="Z1617" s="150"/>
      <c r="AA1617" s="150"/>
      <c r="AB1617" s="150"/>
      <c r="AC1617" s="150"/>
      <c r="AD1617" s="150"/>
      <c r="AE1617" s="150"/>
      <c r="AF1617" s="150"/>
      <c r="AG1617" s="150" t="s">
        <v>224</v>
      </c>
      <c r="AH1617" s="150"/>
      <c r="AI1617" s="150"/>
      <c r="AJ1617" s="150"/>
      <c r="AK1617" s="150"/>
      <c r="AL1617" s="150"/>
      <c r="AM1617" s="150"/>
      <c r="AN1617" s="150"/>
      <c r="AO1617" s="150"/>
      <c r="AP1617" s="150"/>
      <c r="AQ1617" s="150"/>
      <c r="AR1617" s="150"/>
      <c r="AS1617" s="150"/>
      <c r="AT1617" s="150"/>
      <c r="AU1617" s="150"/>
      <c r="AV1617" s="150"/>
      <c r="AW1617" s="150"/>
      <c r="AX1617" s="150"/>
      <c r="AY1617" s="150"/>
      <c r="AZ1617" s="150"/>
      <c r="BA1617" s="150"/>
      <c r="BB1617" s="150"/>
      <c r="BC1617" s="150"/>
      <c r="BD1617" s="150"/>
      <c r="BE1617" s="150"/>
      <c r="BF1617" s="150"/>
      <c r="BG1617" s="150"/>
      <c r="BH1617" s="150"/>
    </row>
    <row r="1618" spans="1:60" ht="22.5" outlineLevel="1" x14ac:dyDescent="0.2">
      <c r="A1618" s="176">
        <v>612</v>
      </c>
      <c r="B1618" s="177" t="s">
        <v>2250</v>
      </c>
      <c r="C1618" s="185" t="s">
        <v>2251</v>
      </c>
      <c r="D1618" s="178" t="s">
        <v>298</v>
      </c>
      <c r="E1618" s="179">
        <v>4</v>
      </c>
      <c r="F1618" s="180"/>
      <c r="G1618" s="181">
        <f t="shared" si="84"/>
        <v>0</v>
      </c>
      <c r="H1618" s="180"/>
      <c r="I1618" s="181">
        <f t="shared" si="85"/>
        <v>0</v>
      </c>
      <c r="J1618" s="180"/>
      <c r="K1618" s="181">
        <f t="shared" si="86"/>
        <v>0</v>
      </c>
      <c r="L1618" s="181">
        <v>21</v>
      </c>
      <c r="M1618" s="181">
        <f t="shared" si="87"/>
        <v>0</v>
      </c>
      <c r="N1618" s="181">
        <v>0</v>
      </c>
      <c r="O1618" s="181">
        <f t="shared" si="88"/>
        <v>0</v>
      </c>
      <c r="P1618" s="181">
        <v>0</v>
      </c>
      <c r="Q1618" s="181">
        <f t="shared" si="89"/>
        <v>0</v>
      </c>
      <c r="R1618" s="181"/>
      <c r="S1618" s="181" t="s">
        <v>240</v>
      </c>
      <c r="T1618" s="182" t="s">
        <v>218</v>
      </c>
      <c r="U1618" s="160">
        <v>0</v>
      </c>
      <c r="V1618" s="160">
        <f t="shared" si="90"/>
        <v>0</v>
      </c>
      <c r="W1618" s="160"/>
      <c r="X1618" s="150"/>
      <c r="Y1618" s="150"/>
      <c r="Z1618" s="150"/>
      <c r="AA1618" s="150"/>
      <c r="AB1618" s="150"/>
      <c r="AC1618" s="150"/>
      <c r="AD1618" s="150"/>
      <c r="AE1618" s="150"/>
      <c r="AF1618" s="150"/>
      <c r="AG1618" s="150" t="s">
        <v>224</v>
      </c>
      <c r="AH1618" s="150"/>
      <c r="AI1618" s="150"/>
      <c r="AJ1618" s="150"/>
      <c r="AK1618" s="150"/>
      <c r="AL1618" s="150"/>
      <c r="AM1618" s="150"/>
      <c r="AN1618" s="150"/>
      <c r="AO1618" s="150"/>
      <c r="AP1618" s="150"/>
      <c r="AQ1618" s="150"/>
      <c r="AR1618" s="150"/>
      <c r="AS1618" s="150"/>
      <c r="AT1618" s="150"/>
      <c r="AU1618" s="150"/>
      <c r="AV1618" s="150"/>
      <c r="AW1618" s="150"/>
      <c r="AX1618" s="150"/>
      <c r="AY1618" s="150"/>
      <c r="AZ1618" s="150"/>
      <c r="BA1618" s="150"/>
      <c r="BB1618" s="150"/>
      <c r="BC1618" s="150"/>
      <c r="BD1618" s="150"/>
      <c r="BE1618" s="150"/>
      <c r="BF1618" s="150"/>
      <c r="BG1618" s="150"/>
      <c r="BH1618" s="150"/>
    </row>
    <row r="1619" spans="1:60" ht="22.5" outlineLevel="1" x14ac:dyDescent="0.2">
      <c r="A1619" s="176">
        <v>613</v>
      </c>
      <c r="B1619" s="177" t="s">
        <v>2252</v>
      </c>
      <c r="C1619" s="185" t="s">
        <v>2253</v>
      </c>
      <c r="D1619" s="178" t="s">
        <v>298</v>
      </c>
      <c r="E1619" s="179">
        <v>2</v>
      </c>
      <c r="F1619" s="180"/>
      <c r="G1619" s="181">
        <f t="shared" si="84"/>
        <v>0</v>
      </c>
      <c r="H1619" s="180"/>
      <c r="I1619" s="181">
        <f t="shared" si="85"/>
        <v>0</v>
      </c>
      <c r="J1619" s="180"/>
      <c r="K1619" s="181">
        <f t="shared" si="86"/>
        <v>0</v>
      </c>
      <c r="L1619" s="181">
        <v>21</v>
      </c>
      <c r="M1619" s="181">
        <f t="shared" si="87"/>
        <v>0</v>
      </c>
      <c r="N1619" s="181">
        <v>0</v>
      </c>
      <c r="O1619" s="181">
        <f t="shared" si="88"/>
        <v>0</v>
      </c>
      <c r="P1619" s="181">
        <v>0</v>
      </c>
      <c r="Q1619" s="181">
        <f t="shared" si="89"/>
        <v>0</v>
      </c>
      <c r="R1619" s="181"/>
      <c r="S1619" s="181" t="s">
        <v>240</v>
      </c>
      <c r="T1619" s="182" t="s">
        <v>218</v>
      </c>
      <c r="U1619" s="160">
        <v>0</v>
      </c>
      <c r="V1619" s="160">
        <f t="shared" si="90"/>
        <v>0</v>
      </c>
      <c r="W1619" s="160"/>
      <c r="X1619" s="150"/>
      <c r="Y1619" s="150"/>
      <c r="Z1619" s="150"/>
      <c r="AA1619" s="150"/>
      <c r="AB1619" s="150"/>
      <c r="AC1619" s="150"/>
      <c r="AD1619" s="150"/>
      <c r="AE1619" s="150"/>
      <c r="AF1619" s="150"/>
      <c r="AG1619" s="150" t="s">
        <v>279</v>
      </c>
      <c r="AH1619" s="150"/>
      <c r="AI1619" s="150"/>
      <c r="AJ1619" s="150"/>
      <c r="AK1619" s="150"/>
      <c r="AL1619" s="150"/>
      <c r="AM1619" s="150"/>
      <c r="AN1619" s="150"/>
      <c r="AO1619" s="150"/>
      <c r="AP1619" s="150"/>
      <c r="AQ1619" s="150"/>
      <c r="AR1619" s="150"/>
      <c r="AS1619" s="150"/>
      <c r="AT1619" s="150"/>
      <c r="AU1619" s="150"/>
      <c r="AV1619" s="150"/>
      <c r="AW1619" s="150"/>
      <c r="AX1619" s="150"/>
      <c r="AY1619" s="150"/>
      <c r="AZ1619" s="150"/>
      <c r="BA1619" s="150"/>
      <c r="BB1619" s="150"/>
      <c r="BC1619" s="150"/>
      <c r="BD1619" s="150"/>
      <c r="BE1619" s="150"/>
      <c r="BF1619" s="150"/>
      <c r="BG1619" s="150"/>
      <c r="BH1619" s="150"/>
    </row>
    <row r="1620" spans="1:60" outlineLevel="1" x14ac:dyDescent="0.2">
      <c r="A1620" s="176">
        <v>614</v>
      </c>
      <c r="B1620" s="177" t="s">
        <v>2254</v>
      </c>
      <c r="C1620" s="185" t="s">
        <v>2255</v>
      </c>
      <c r="D1620" s="178" t="s">
        <v>298</v>
      </c>
      <c r="E1620" s="179">
        <v>28</v>
      </c>
      <c r="F1620" s="180"/>
      <c r="G1620" s="181">
        <f t="shared" si="84"/>
        <v>0</v>
      </c>
      <c r="H1620" s="180"/>
      <c r="I1620" s="181">
        <f t="shared" si="85"/>
        <v>0</v>
      </c>
      <c r="J1620" s="180"/>
      <c r="K1620" s="181">
        <f t="shared" si="86"/>
        <v>0</v>
      </c>
      <c r="L1620" s="181">
        <v>21</v>
      </c>
      <c r="M1620" s="181">
        <f t="shared" si="87"/>
        <v>0</v>
      </c>
      <c r="N1620" s="181">
        <v>0</v>
      </c>
      <c r="O1620" s="181">
        <f t="shared" si="88"/>
        <v>0</v>
      </c>
      <c r="P1620" s="181">
        <v>0</v>
      </c>
      <c r="Q1620" s="181">
        <f t="shared" si="89"/>
        <v>0</v>
      </c>
      <c r="R1620" s="181"/>
      <c r="S1620" s="181" t="s">
        <v>240</v>
      </c>
      <c r="T1620" s="182" t="s">
        <v>218</v>
      </c>
      <c r="U1620" s="160">
        <v>0</v>
      </c>
      <c r="V1620" s="160">
        <f t="shared" si="90"/>
        <v>0</v>
      </c>
      <c r="W1620" s="160"/>
      <c r="X1620" s="150"/>
      <c r="Y1620" s="150"/>
      <c r="Z1620" s="150"/>
      <c r="AA1620" s="150"/>
      <c r="AB1620" s="150"/>
      <c r="AC1620" s="150"/>
      <c r="AD1620" s="150"/>
      <c r="AE1620" s="150"/>
      <c r="AF1620" s="150"/>
      <c r="AG1620" s="150" t="s">
        <v>224</v>
      </c>
      <c r="AH1620" s="150"/>
      <c r="AI1620" s="150"/>
      <c r="AJ1620" s="150"/>
      <c r="AK1620" s="150"/>
      <c r="AL1620" s="150"/>
      <c r="AM1620" s="150"/>
      <c r="AN1620" s="150"/>
      <c r="AO1620" s="150"/>
      <c r="AP1620" s="150"/>
      <c r="AQ1620" s="150"/>
      <c r="AR1620" s="150"/>
      <c r="AS1620" s="150"/>
      <c r="AT1620" s="150"/>
      <c r="AU1620" s="150"/>
      <c r="AV1620" s="150"/>
      <c r="AW1620" s="150"/>
      <c r="AX1620" s="150"/>
      <c r="AY1620" s="150"/>
      <c r="AZ1620" s="150"/>
      <c r="BA1620" s="150"/>
      <c r="BB1620" s="150"/>
      <c r="BC1620" s="150"/>
      <c r="BD1620" s="150"/>
      <c r="BE1620" s="150"/>
      <c r="BF1620" s="150"/>
      <c r="BG1620" s="150"/>
      <c r="BH1620" s="150"/>
    </row>
    <row r="1621" spans="1:60" outlineLevel="1" x14ac:dyDescent="0.2">
      <c r="A1621" s="176">
        <v>615</v>
      </c>
      <c r="B1621" s="177" t="s">
        <v>2256</v>
      </c>
      <c r="C1621" s="185" t="s">
        <v>2257</v>
      </c>
      <c r="D1621" s="178" t="s">
        <v>291</v>
      </c>
      <c r="E1621" s="179">
        <v>155</v>
      </c>
      <c r="F1621" s="180"/>
      <c r="G1621" s="181">
        <f t="shared" si="84"/>
        <v>0</v>
      </c>
      <c r="H1621" s="180"/>
      <c r="I1621" s="181">
        <f t="shared" si="85"/>
        <v>0</v>
      </c>
      <c r="J1621" s="180"/>
      <c r="K1621" s="181">
        <f t="shared" si="86"/>
        <v>0</v>
      </c>
      <c r="L1621" s="181">
        <v>21</v>
      </c>
      <c r="M1621" s="181">
        <f t="shared" si="87"/>
        <v>0</v>
      </c>
      <c r="N1621" s="181">
        <v>0</v>
      </c>
      <c r="O1621" s="181">
        <f t="shared" si="88"/>
        <v>0</v>
      </c>
      <c r="P1621" s="181">
        <v>0</v>
      </c>
      <c r="Q1621" s="181">
        <f t="shared" si="89"/>
        <v>0</v>
      </c>
      <c r="R1621" s="181"/>
      <c r="S1621" s="181" t="s">
        <v>240</v>
      </c>
      <c r="T1621" s="182" t="s">
        <v>218</v>
      </c>
      <c r="U1621" s="160">
        <v>0</v>
      </c>
      <c r="V1621" s="160">
        <f t="shared" si="90"/>
        <v>0</v>
      </c>
      <c r="W1621" s="160"/>
      <c r="X1621" s="150"/>
      <c r="Y1621" s="150"/>
      <c r="Z1621" s="150"/>
      <c r="AA1621" s="150"/>
      <c r="AB1621" s="150"/>
      <c r="AC1621" s="150"/>
      <c r="AD1621" s="150"/>
      <c r="AE1621" s="150"/>
      <c r="AF1621" s="150"/>
      <c r="AG1621" s="150" t="s">
        <v>224</v>
      </c>
      <c r="AH1621" s="150"/>
      <c r="AI1621" s="150"/>
      <c r="AJ1621" s="150"/>
      <c r="AK1621" s="150"/>
      <c r="AL1621" s="150"/>
      <c r="AM1621" s="150"/>
      <c r="AN1621" s="150"/>
      <c r="AO1621" s="150"/>
      <c r="AP1621" s="150"/>
      <c r="AQ1621" s="150"/>
      <c r="AR1621" s="150"/>
      <c r="AS1621" s="150"/>
      <c r="AT1621" s="150"/>
      <c r="AU1621" s="150"/>
      <c r="AV1621" s="150"/>
      <c r="AW1621" s="150"/>
      <c r="AX1621" s="150"/>
      <c r="AY1621" s="150"/>
      <c r="AZ1621" s="150"/>
      <c r="BA1621" s="150"/>
      <c r="BB1621" s="150"/>
      <c r="BC1621" s="150"/>
      <c r="BD1621" s="150"/>
      <c r="BE1621" s="150"/>
      <c r="BF1621" s="150"/>
      <c r="BG1621" s="150"/>
      <c r="BH1621" s="150"/>
    </row>
    <row r="1622" spans="1:60" outlineLevel="1" x14ac:dyDescent="0.2">
      <c r="A1622" s="176">
        <v>616</v>
      </c>
      <c r="B1622" s="177" t="s">
        <v>2258</v>
      </c>
      <c r="C1622" s="185" t="s">
        <v>2259</v>
      </c>
      <c r="D1622" s="178" t="s">
        <v>298</v>
      </c>
      <c r="E1622" s="179">
        <v>1</v>
      </c>
      <c r="F1622" s="180"/>
      <c r="G1622" s="181">
        <f t="shared" si="84"/>
        <v>0</v>
      </c>
      <c r="H1622" s="180"/>
      <c r="I1622" s="181">
        <f t="shared" si="85"/>
        <v>0</v>
      </c>
      <c r="J1622" s="180"/>
      <c r="K1622" s="181">
        <f t="shared" si="86"/>
        <v>0</v>
      </c>
      <c r="L1622" s="181">
        <v>21</v>
      </c>
      <c r="M1622" s="181">
        <f t="shared" si="87"/>
        <v>0</v>
      </c>
      <c r="N1622" s="181">
        <v>0</v>
      </c>
      <c r="O1622" s="181">
        <f t="shared" si="88"/>
        <v>0</v>
      </c>
      <c r="P1622" s="181">
        <v>0</v>
      </c>
      <c r="Q1622" s="181">
        <f t="shared" si="89"/>
        <v>0</v>
      </c>
      <c r="R1622" s="181"/>
      <c r="S1622" s="181" t="s">
        <v>240</v>
      </c>
      <c r="T1622" s="182" t="s">
        <v>218</v>
      </c>
      <c r="U1622" s="160">
        <v>0</v>
      </c>
      <c r="V1622" s="160">
        <f t="shared" si="90"/>
        <v>0</v>
      </c>
      <c r="W1622" s="160"/>
      <c r="X1622" s="150"/>
      <c r="Y1622" s="150"/>
      <c r="Z1622" s="150"/>
      <c r="AA1622" s="150"/>
      <c r="AB1622" s="150"/>
      <c r="AC1622" s="150"/>
      <c r="AD1622" s="150"/>
      <c r="AE1622" s="150"/>
      <c r="AF1622" s="150"/>
      <c r="AG1622" s="150" t="s">
        <v>224</v>
      </c>
      <c r="AH1622" s="150"/>
      <c r="AI1622" s="150"/>
      <c r="AJ1622" s="150"/>
      <c r="AK1622" s="150"/>
      <c r="AL1622" s="150"/>
      <c r="AM1622" s="150"/>
      <c r="AN1622" s="150"/>
      <c r="AO1622" s="150"/>
      <c r="AP1622" s="150"/>
      <c r="AQ1622" s="150"/>
      <c r="AR1622" s="150"/>
      <c r="AS1622" s="150"/>
      <c r="AT1622" s="150"/>
      <c r="AU1622" s="150"/>
      <c r="AV1622" s="150"/>
      <c r="AW1622" s="150"/>
      <c r="AX1622" s="150"/>
      <c r="AY1622" s="150"/>
      <c r="AZ1622" s="150"/>
      <c r="BA1622" s="150"/>
      <c r="BB1622" s="150"/>
      <c r="BC1622" s="150"/>
      <c r="BD1622" s="150"/>
      <c r="BE1622" s="150"/>
      <c r="BF1622" s="150"/>
      <c r="BG1622" s="150"/>
      <c r="BH1622" s="150"/>
    </row>
    <row r="1623" spans="1:60" outlineLevel="1" x14ac:dyDescent="0.2">
      <c r="A1623" s="176">
        <v>617</v>
      </c>
      <c r="B1623" s="177" t="s">
        <v>2260</v>
      </c>
      <c r="C1623" s="185" t="s">
        <v>2261</v>
      </c>
      <c r="D1623" s="178" t="s">
        <v>298</v>
      </c>
      <c r="E1623" s="179">
        <v>1</v>
      </c>
      <c r="F1623" s="180"/>
      <c r="G1623" s="181">
        <f t="shared" si="84"/>
        <v>0</v>
      </c>
      <c r="H1623" s="180"/>
      <c r="I1623" s="181">
        <f t="shared" si="85"/>
        <v>0</v>
      </c>
      <c r="J1623" s="180"/>
      <c r="K1623" s="181">
        <f t="shared" si="86"/>
        <v>0</v>
      </c>
      <c r="L1623" s="181">
        <v>21</v>
      </c>
      <c r="M1623" s="181">
        <f t="shared" si="87"/>
        <v>0</v>
      </c>
      <c r="N1623" s="181">
        <v>0</v>
      </c>
      <c r="O1623" s="181">
        <f t="shared" si="88"/>
        <v>0</v>
      </c>
      <c r="P1623" s="181">
        <v>0</v>
      </c>
      <c r="Q1623" s="181">
        <f t="shared" si="89"/>
        <v>0</v>
      </c>
      <c r="R1623" s="181"/>
      <c r="S1623" s="181" t="s">
        <v>240</v>
      </c>
      <c r="T1623" s="182" t="s">
        <v>218</v>
      </c>
      <c r="U1623" s="160">
        <v>0</v>
      </c>
      <c r="V1623" s="160">
        <f t="shared" si="90"/>
        <v>0</v>
      </c>
      <c r="W1623" s="160"/>
      <c r="X1623" s="150"/>
      <c r="Y1623" s="150"/>
      <c r="Z1623" s="150"/>
      <c r="AA1623" s="150"/>
      <c r="AB1623" s="150"/>
      <c r="AC1623" s="150"/>
      <c r="AD1623" s="150"/>
      <c r="AE1623" s="150"/>
      <c r="AF1623" s="150"/>
      <c r="AG1623" s="150" t="s">
        <v>279</v>
      </c>
      <c r="AH1623" s="150"/>
      <c r="AI1623" s="150"/>
      <c r="AJ1623" s="150"/>
      <c r="AK1623" s="150"/>
      <c r="AL1623" s="150"/>
      <c r="AM1623" s="150"/>
      <c r="AN1623" s="150"/>
      <c r="AO1623" s="150"/>
      <c r="AP1623" s="150"/>
      <c r="AQ1623" s="150"/>
      <c r="AR1623" s="150"/>
      <c r="AS1623" s="150"/>
      <c r="AT1623" s="150"/>
      <c r="AU1623" s="150"/>
      <c r="AV1623" s="150"/>
      <c r="AW1623" s="150"/>
      <c r="AX1623" s="150"/>
      <c r="AY1623" s="150"/>
      <c r="AZ1623" s="150"/>
      <c r="BA1623" s="150"/>
      <c r="BB1623" s="150"/>
      <c r="BC1623" s="150"/>
      <c r="BD1623" s="150"/>
      <c r="BE1623" s="150"/>
      <c r="BF1623" s="150"/>
      <c r="BG1623" s="150"/>
      <c r="BH1623" s="150"/>
    </row>
    <row r="1624" spans="1:60" outlineLevel="1" x14ac:dyDescent="0.2">
      <c r="A1624" s="176">
        <v>618</v>
      </c>
      <c r="B1624" s="177" t="s">
        <v>2262</v>
      </c>
      <c r="C1624" s="185" t="s">
        <v>2263</v>
      </c>
      <c r="D1624" s="178" t="s">
        <v>298</v>
      </c>
      <c r="E1624" s="179">
        <v>10</v>
      </c>
      <c r="F1624" s="180"/>
      <c r="G1624" s="181">
        <f t="shared" si="84"/>
        <v>0</v>
      </c>
      <c r="H1624" s="180"/>
      <c r="I1624" s="181">
        <f t="shared" si="85"/>
        <v>0</v>
      </c>
      <c r="J1624" s="180"/>
      <c r="K1624" s="181">
        <f t="shared" si="86"/>
        <v>0</v>
      </c>
      <c r="L1624" s="181">
        <v>21</v>
      </c>
      <c r="M1624" s="181">
        <f t="shared" si="87"/>
        <v>0</v>
      </c>
      <c r="N1624" s="181">
        <v>0</v>
      </c>
      <c r="O1624" s="181">
        <f t="shared" si="88"/>
        <v>0</v>
      </c>
      <c r="P1624" s="181">
        <v>0</v>
      </c>
      <c r="Q1624" s="181">
        <f t="shared" si="89"/>
        <v>0</v>
      </c>
      <c r="R1624" s="181"/>
      <c r="S1624" s="181" t="s">
        <v>240</v>
      </c>
      <c r="T1624" s="182" t="s">
        <v>218</v>
      </c>
      <c r="U1624" s="160">
        <v>0</v>
      </c>
      <c r="V1624" s="160">
        <f t="shared" si="90"/>
        <v>0</v>
      </c>
      <c r="W1624" s="160"/>
      <c r="X1624" s="150"/>
      <c r="Y1624" s="150"/>
      <c r="Z1624" s="150"/>
      <c r="AA1624" s="150"/>
      <c r="AB1624" s="150"/>
      <c r="AC1624" s="150"/>
      <c r="AD1624" s="150"/>
      <c r="AE1624" s="150"/>
      <c r="AF1624" s="150"/>
      <c r="AG1624" s="150" t="s">
        <v>224</v>
      </c>
      <c r="AH1624" s="150"/>
      <c r="AI1624" s="150"/>
      <c r="AJ1624" s="150"/>
      <c r="AK1624" s="150"/>
      <c r="AL1624" s="150"/>
      <c r="AM1624" s="150"/>
      <c r="AN1624" s="150"/>
      <c r="AO1624" s="150"/>
      <c r="AP1624" s="150"/>
      <c r="AQ1624" s="150"/>
      <c r="AR1624" s="150"/>
      <c r="AS1624" s="150"/>
      <c r="AT1624" s="150"/>
      <c r="AU1624" s="150"/>
      <c r="AV1624" s="150"/>
      <c r="AW1624" s="150"/>
      <c r="AX1624" s="150"/>
      <c r="AY1624" s="150"/>
      <c r="AZ1624" s="150"/>
      <c r="BA1624" s="150"/>
      <c r="BB1624" s="150"/>
      <c r="BC1624" s="150"/>
      <c r="BD1624" s="150"/>
      <c r="BE1624" s="150"/>
      <c r="BF1624" s="150"/>
      <c r="BG1624" s="150"/>
      <c r="BH1624" s="150"/>
    </row>
    <row r="1625" spans="1:60" outlineLevel="1" x14ac:dyDescent="0.2">
      <c r="A1625" s="176">
        <v>619</v>
      </c>
      <c r="B1625" s="177" t="s">
        <v>2264</v>
      </c>
      <c r="C1625" s="185" t="s">
        <v>2265</v>
      </c>
      <c r="D1625" s="178" t="s">
        <v>298</v>
      </c>
      <c r="E1625" s="179">
        <v>1</v>
      </c>
      <c r="F1625" s="180"/>
      <c r="G1625" s="181">
        <f t="shared" si="84"/>
        <v>0</v>
      </c>
      <c r="H1625" s="180"/>
      <c r="I1625" s="181">
        <f t="shared" si="85"/>
        <v>0</v>
      </c>
      <c r="J1625" s="180"/>
      <c r="K1625" s="181">
        <f t="shared" si="86"/>
        <v>0</v>
      </c>
      <c r="L1625" s="181">
        <v>21</v>
      </c>
      <c r="M1625" s="181">
        <f t="shared" si="87"/>
        <v>0</v>
      </c>
      <c r="N1625" s="181">
        <v>0</v>
      </c>
      <c r="O1625" s="181">
        <f t="shared" si="88"/>
        <v>0</v>
      </c>
      <c r="P1625" s="181">
        <v>0</v>
      </c>
      <c r="Q1625" s="181">
        <f t="shared" si="89"/>
        <v>0</v>
      </c>
      <c r="R1625" s="181"/>
      <c r="S1625" s="181" t="s">
        <v>240</v>
      </c>
      <c r="T1625" s="182" t="s">
        <v>218</v>
      </c>
      <c r="U1625" s="160">
        <v>0</v>
      </c>
      <c r="V1625" s="160">
        <f t="shared" si="90"/>
        <v>0</v>
      </c>
      <c r="W1625" s="160"/>
      <c r="X1625" s="150"/>
      <c r="Y1625" s="150"/>
      <c r="Z1625" s="150"/>
      <c r="AA1625" s="150"/>
      <c r="AB1625" s="150"/>
      <c r="AC1625" s="150"/>
      <c r="AD1625" s="150"/>
      <c r="AE1625" s="150"/>
      <c r="AF1625" s="150"/>
      <c r="AG1625" s="150" t="s">
        <v>224</v>
      </c>
      <c r="AH1625" s="150"/>
      <c r="AI1625" s="150"/>
      <c r="AJ1625" s="150"/>
      <c r="AK1625" s="150"/>
      <c r="AL1625" s="150"/>
      <c r="AM1625" s="150"/>
      <c r="AN1625" s="150"/>
      <c r="AO1625" s="150"/>
      <c r="AP1625" s="150"/>
      <c r="AQ1625" s="150"/>
      <c r="AR1625" s="150"/>
      <c r="AS1625" s="150"/>
      <c r="AT1625" s="150"/>
      <c r="AU1625" s="150"/>
      <c r="AV1625" s="150"/>
      <c r="AW1625" s="150"/>
      <c r="AX1625" s="150"/>
      <c r="AY1625" s="150"/>
      <c r="AZ1625" s="150"/>
      <c r="BA1625" s="150"/>
      <c r="BB1625" s="150"/>
      <c r="BC1625" s="150"/>
      <c r="BD1625" s="150"/>
      <c r="BE1625" s="150"/>
      <c r="BF1625" s="150"/>
      <c r="BG1625" s="150"/>
      <c r="BH1625" s="150"/>
    </row>
    <row r="1626" spans="1:60" ht="22.5" outlineLevel="1" x14ac:dyDescent="0.2">
      <c r="A1626" s="176">
        <v>620</v>
      </c>
      <c r="B1626" s="177" t="s">
        <v>2266</v>
      </c>
      <c r="C1626" s="185" t="s">
        <v>2267</v>
      </c>
      <c r="D1626" s="178" t="s">
        <v>298</v>
      </c>
      <c r="E1626" s="179">
        <v>3</v>
      </c>
      <c r="F1626" s="180"/>
      <c r="G1626" s="181">
        <f t="shared" si="84"/>
        <v>0</v>
      </c>
      <c r="H1626" s="180"/>
      <c r="I1626" s="181">
        <f t="shared" si="85"/>
        <v>0</v>
      </c>
      <c r="J1626" s="180"/>
      <c r="K1626" s="181">
        <f t="shared" si="86"/>
        <v>0</v>
      </c>
      <c r="L1626" s="181">
        <v>21</v>
      </c>
      <c r="M1626" s="181">
        <f t="shared" si="87"/>
        <v>0</v>
      </c>
      <c r="N1626" s="181">
        <v>0</v>
      </c>
      <c r="O1626" s="181">
        <f t="shared" si="88"/>
        <v>0</v>
      </c>
      <c r="P1626" s="181">
        <v>0</v>
      </c>
      <c r="Q1626" s="181">
        <f t="shared" si="89"/>
        <v>0</v>
      </c>
      <c r="R1626" s="181"/>
      <c r="S1626" s="181" t="s">
        <v>240</v>
      </c>
      <c r="T1626" s="182" t="s">
        <v>218</v>
      </c>
      <c r="U1626" s="160">
        <v>0</v>
      </c>
      <c r="V1626" s="160">
        <f t="shared" si="90"/>
        <v>0</v>
      </c>
      <c r="W1626" s="160"/>
      <c r="X1626" s="150"/>
      <c r="Y1626" s="150"/>
      <c r="Z1626" s="150"/>
      <c r="AA1626" s="150"/>
      <c r="AB1626" s="150"/>
      <c r="AC1626" s="150"/>
      <c r="AD1626" s="150"/>
      <c r="AE1626" s="150"/>
      <c r="AF1626" s="150"/>
      <c r="AG1626" s="150" t="s">
        <v>224</v>
      </c>
      <c r="AH1626" s="150"/>
      <c r="AI1626" s="150"/>
      <c r="AJ1626" s="150"/>
      <c r="AK1626" s="150"/>
      <c r="AL1626" s="150"/>
      <c r="AM1626" s="150"/>
      <c r="AN1626" s="150"/>
      <c r="AO1626" s="150"/>
      <c r="AP1626" s="150"/>
      <c r="AQ1626" s="150"/>
      <c r="AR1626" s="150"/>
      <c r="AS1626" s="150"/>
      <c r="AT1626" s="150"/>
      <c r="AU1626" s="150"/>
      <c r="AV1626" s="150"/>
      <c r="AW1626" s="150"/>
      <c r="AX1626" s="150"/>
      <c r="AY1626" s="150"/>
      <c r="AZ1626" s="150"/>
      <c r="BA1626" s="150"/>
      <c r="BB1626" s="150"/>
      <c r="BC1626" s="150"/>
      <c r="BD1626" s="150"/>
      <c r="BE1626" s="150"/>
      <c r="BF1626" s="150"/>
      <c r="BG1626" s="150"/>
      <c r="BH1626" s="150"/>
    </row>
    <row r="1627" spans="1:60" outlineLevel="1" x14ac:dyDescent="0.2">
      <c r="A1627" s="176">
        <v>621</v>
      </c>
      <c r="B1627" s="177" t="s">
        <v>2268</v>
      </c>
      <c r="C1627" s="185" t="s">
        <v>2269</v>
      </c>
      <c r="D1627" s="178" t="s">
        <v>298</v>
      </c>
      <c r="E1627" s="179">
        <v>1</v>
      </c>
      <c r="F1627" s="180"/>
      <c r="G1627" s="181">
        <f t="shared" si="84"/>
        <v>0</v>
      </c>
      <c r="H1627" s="180"/>
      <c r="I1627" s="181">
        <f t="shared" si="85"/>
        <v>0</v>
      </c>
      <c r="J1627" s="180"/>
      <c r="K1627" s="181">
        <f t="shared" si="86"/>
        <v>0</v>
      </c>
      <c r="L1627" s="181">
        <v>21</v>
      </c>
      <c r="M1627" s="181">
        <f t="shared" si="87"/>
        <v>0</v>
      </c>
      <c r="N1627" s="181">
        <v>0</v>
      </c>
      <c r="O1627" s="181">
        <f t="shared" si="88"/>
        <v>0</v>
      </c>
      <c r="P1627" s="181">
        <v>0</v>
      </c>
      <c r="Q1627" s="181">
        <f t="shared" si="89"/>
        <v>0</v>
      </c>
      <c r="R1627" s="181"/>
      <c r="S1627" s="181" t="s">
        <v>240</v>
      </c>
      <c r="T1627" s="182" t="s">
        <v>218</v>
      </c>
      <c r="U1627" s="160">
        <v>0</v>
      </c>
      <c r="V1627" s="160">
        <f t="shared" si="90"/>
        <v>0</v>
      </c>
      <c r="W1627" s="160"/>
      <c r="X1627" s="150"/>
      <c r="Y1627" s="150"/>
      <c r="Z1627" s="150"/>
      <c r="AA1627" s="150"/>
      <c r="AB1627" s="150"/>
      <c r="AC1627" s="150"/>
      <c r="AD1627" s="150"/>
      <c r="AE1627" s="150"/>
      <c r="AF1627" s="150"/>
      <c r="AG1627" s="150" t="s">
        <v>279</v>
      </c>
      <c r="AH1627" s="150"/>
      <c r="AI1627" s="150"/>
      <c r="AJ1627" s="150"/>
      <c r="AK1627" s="150"/>
      <c r="AL1627" s="150"/>
      <c r="AM1627" s="150"/>
      <c r="AN1627" s="150"/>
      <c r="AO1627" s="150"/>
      <c r="AP1627" s="150"/>
      <c r="AQ1627" s="150"/>
      <c r="AR1627" s="150"/>
      <c r="AS1627" s="150"/>
      <c r="AT1627" s="150"/>
      <c r="AU1627" s="150"/>
      <c r="AV1627" s="150"/>
      <c r="AW1627" s="150"/>
      <c r="AX1627" s="150"/>
      <c r="AY1627" s="150"/>
      <c r="AZ1627" s="150"/>
      <c r="BA1627" s="150"/>
      <c r="BB1627" s="150"/>
      <c r="BC1627" s="150"/>
      <c r="BD1627" s="150"/>
      <c r="BE1627" s="150"/>
      <c r="BF1627" s="150"/>
      <c r="BG1627" s="150"/>
      <c r="BH1627" s="150"/>
    </row>
    <row r="1628" spans="1:60" outlineLevel="1" x14ac:dyDescent="0.2">
      <c r="A1628" s="176">
        <v>622</v>
      </c>
      <c r="B1628" s="177" t="s">
        <v>2270</v>
      </c>
      <c r="C1628" s="185" t="s">
        <v>2271</v>
      </c>
      <c r="D1628" s="178" t="s">
        <v>2272</v>
      </c>
      <c r="E1628" s="179">
        <v>1</v>
      </c>
      <c r="F1628" s="180"/>
      <c r="G1628" s="181">
        <f t="shared" si="84"/>
        <v>0</v>
      </c>
      <c r="H1628" s="180"/>
      <c r="I1628" s="181">
        <f t="shared" si="85"/>
        <v>0</v>
      </c>
      <c r="J1628" s="180"/>
      <c r="K1628" s="181">
        <f t="shared" si="86"/>
        <v>0</v>
      </c>
      <c r="L1628" s="181">
        <v>21</v>
      </c>
      <c r="M1628" s="181">
        <f t="shared" si="87"/>
        <v>0</v>
      </c>
      <c r="N1628" s="181">
        <v>0</v>
      </c>
      <c r="O1628" s="181">
        <f t="shared" si="88"/>
        <v>0</v>
      </c>
      <c r="P1628" s="181">
        <v>0</v>
      </c>
      <c r="Q1628" s="181">
        <f t="shared" si="89"/>
        <v>0</v>
      </c>
      <c r="R1628" s="181"/>
      <c r="S1628" s="181" t="s">
        <v>240</v>
      </c>
      <c r="T1628" s="182" t="s">
        <v>218</v>
      </c>
      <c r="U1628" s="160">
        <v>0</v>
      </c>
      <c r="V1628" s="160">
        <f t="shared" si="90"/>
        <v>0</v>
      </c>
      <c r="W1628" s="160"/>
      <c r="X1628" s="150"/>
      <c r="Y1628" s="150"/>
      <c r="Z1628" s="150"/>
      <c r="AA1628" s="150"/>
      <c r="AB1628" s="150"/>
      <c r="AC1628" s="150"/>
      <c r="AD1628" s="150"/>
      <c r="AE1628" s="150"/>
      <c r="AF1628" s="150"/>
      <c r="AG1628" s="150" t="s">
        <v>279</v>
      </c>
      <c r="AH1628" s="150"/>
      <c r="AI1628" s="150"/>
      <c r="AJ1628" s="150"/>
      <c r="AK1628" s="150"/>
      <c r="AL1628" s="150"/>
      <c r="AM1628" s="150"/>
      <c r="AN1628" s="150"/>
      <c r="AO1628" s="150"/>
      <c r="AP1628" s="150"/>
      <c r="AQ1628" s="150"/>
      <c r="AR1628" s="150"/>
      <c r="AS1628" s="150"/>
      <c r="AT1628" s="150"/>
      <c r="AU1628" s="150"/>
      <c r="AV1628" s="150"/>
      <c r="AW1628" s="150"/>
      <c r="AX1628" s="150"/>
      <c r="AY1628" s="150"/>
      <c r="AZ1628" s="150"/>
      <c r="BA1628" s="150"/>
      <c r="BB1628" s="150"/>
      <c r="BC1628" s="150"/>
      <c r="BD1628" s="150"/>
      <c r="BE1628" s="150"/>
      <c r="BF1628" s="150"/>
      <c r="BG1628" s="150"/>
      <c r="BH1628" s="150"/>
    </row>
    <row r="1629" spans="1:60" outlineLevel="1" x14ac:dyDescent="0.2">
      <c r="A1629" s="176">
        <v>623</v>
      </c>
      <c r="B1629" s="177" t="s">
        <v>2273</v>
      </c>
      <c r="C1629" s="185" t="s">
        <v>2274</v>
      </c>
      <c r="D1629" s="178" t="s">
        <v>291</v>
      </c>
      <c r="E1629" s="179">
        <v>870</v>
      </c>
      <c r="F1629" s="180"/>
      <c r="G1629" s="181">
        <f t="shared" si="84"/>
        <v>0</v>
      </c>
      <c r="H1629" s="180"/>
      <c r="I1629" s="181">
        <f t="shared" si="85"/>
        <v>0</v>
      </c>
      <c r="J1629" s="180"/>
      <c r="K1629" s="181">
        <f t="shared" si="86"/>
        <v>0</v>
      </c>
      <c r="L1629" s="181">
        <v>21</v>
      </c>
      <c r="M1629" s="181">
        <f t="shared" si="87"/>
        <v>0</v>
      </c>
      <c r="N1629" s="181">
        <v>0</v>
      </c>
      <c r="O1629" s="181">
        <f t="shared" si="88"/>
        <v>0</v>
      </c>
      <c r="P1629" s="181">
        <v>0</v>
      </c>
      <c r="Q1629" s="181">
        <f t="shared" si="89"/>
        <v>0</v>
      </c>
      <c r="R1629" s="181"/>
      <c r="S1629" s="181" t="s">
        <v>240</v>
      </c>
      <c r="T1629" s="182" t="s">
        <v>218</v>
      </c>
      <c r="U1629" s="160">
        <v>0</v>
      </c>
      <c r="V1629" s="160">
        <f t="shared" si="90"/>
        <v>0</v>
      </c>
      <c r="W1629" s="160"/>
      <c r="X1629" s="150"/>
      <c r="Y1629" s="150"/>
      <c r="Z1629" s="150"/>
      <c r="AA1629" s="150"/>
      <c r="AB1629" s="150"/>
      <c r="AC1629" s="150"/>
      <c r="AD1629" s="150"/>
      <c r="AE1629" s="150"/>
      <c r="AF1629" s="150"/>
      <c r="AG1629" s="150" t="s">
        <v>279</v>
      </c>
      <c r="AH1629" s="150"/>
      <c r="AI1629" s="150"/>
      <c r="AJ1629" s="150"/>
      <c r="AK1629" s="150"/>
      <c r="AL1629" s="150"/>
      <c r="AM1629" s="150"/>
      <c r="AN1629" s="150"/>
      <c r="AO1629" s="150"/>
      <c r="AP1629" s="150"/>
      <c r="AQ1629" s="150"/>
      <c r="AR1629" s="150"/>
      <c r="AS1629" s="150"/>
      <c r="AT1629" s="150"/>
      <c r="AU1629" s="150"/>
      <c r="AV1629" s="150"/>
      <c r="AW1629" s="150"/>
      <c r="AX1629" s="150"/>
      <c r="AY1629" s="150"/>
      <c r="AZ1629" s="150"/>
      <c r="BA1629" s="150"/>
      <c r="BB1629" s="150"/>
      <c r="BC1629" s="150"/>
      <c r="BD1629" s="150"/>
      <c r="BE1629" s="150"/>
      <c r="BF1629" s="150"/>
      <c r="BG1629" s="150"/>
      <c r="BH1629" s="150"/>
    </row>
    <row r="1630" spans="1:60" outlineLevel="1" x14ac:dyDescent="0.2">
      <c r="A1630" s="176">
        <v>624</v>
      </c>
      <c r="B1630" s="177" t="s">
        <v>2275</v>
      </c>
      <c r="C1630" s="185" t="s">
        <v>2276</v>
      </c>
      <c r="D1630" s="178" t="s">
        <v>291</v>
      </c>
      <c r="E1630" s="179">
        <v>1750</v>
      </c>
      <c r="F1630" s="180"/>
      <c r="G1630" s="181">
        <f t="shared" si="84"/>
        <v>0</v>
      </c>
      <c r="H1630" s="180"/>
      <c r="I1630" s="181">
        <f t="shared" si="85"/>
        <v>0</v>
      </c>
      <c r="J1630" s="180"/>
      <c r="K1630" s="181">
        <f t="shared" si="86"/>
        <v>0</v>
      </c>
      <c r="L1630" s="181">
        <v>21</v>
      </c>
      <c r="M1630" s="181">
        <f t="shared" si="87"/>
        <v>0</v>
      </c>
      <c r="N1630" s="181">
        <v>0</v>
      </c>
      <c r="O1630" s="181">
        <f t="shared" si="88"/>
        <v>0</v>
      </c>
      <c r="P1630" s="181">
        <v>0</v>
      </c>
      <c r="Q1630" s="181">
        <f t="shared" si="89"/>
        <v>0</v>
      </c>
      <c r="R1630" s="181"/>
      <c r="S1630" s="181" t="s">
        <v>240</v>
      </c>
      <c r="T1630" s="182" t="s">
        <v>218</v>
      </c>
      <c r="U1630" s="160">
        <v>0</v>
      </c>
      <c r="V1630" s="160">
        <f t="shared" si="90"/>
        <v>0</v>
      </c>
      <c r="W1630" s="160"/>
      <c r="X1630" s="150"/>
      <c r="Y1630" s="150"/>
      <c r="Z1630" s="150"/>
      <c r="AA1630" s="150"/>
      <c r="AB1630" s="150"/>
      <c r="AC1630" s="150"/>
      <c r="AD1630" s="150"/>
      <c r="AE1630" s="150"/>
      <c r="AF1630" s="150"/>
      <c r="AG1630" s="150" t="s">
        <v>279</v>
      </c>
      <c r="AH1630" s="150"/>
      <c r="AI1630" s="150"/>
      <c r="AJ1630" s="150"/>
      <c r="AK1630" s="150"/>
      <c r="AL1630" s="150"/>
      <c r="AM1630" s="150"/>
      <c r="AN1630" s="150"/>
      <c r="AO1630" s="150"/>
      <c r="AP1630" s="150"/>
      <c r="AQ1630" s="150"/>
      <c r="AR1630" s="150"/>
      <c r="AS1630" s="150"/>
      <c r="AT1630" s="150"/>
      <c r="AU1630" s="150"/>
      <c r="AV1630" s="150"/>
      <c r="AW1630" s="150"/>
      <c r="AX1630" s="150"/>
      <c r="AY1630" s="150"/>
      <c r="AZ1630" s="150"/>
      <c r="BA1630" s="150"/>
      <c r="BB1630" s="150"/>
      <c r="BC1630" s="150"/>
      <c r="BD1630" s="150"/>
      <c r="BE1630" s="150"/>
      <c r="BF1630" s="150"/>
      <c r="BG1630" s="150"/>
      <c r="BH1630" s="150"/>
    </row>
    <row r="1631" spans="1:60" outlineLevel="1" x14ac:dyDescent="0.2">
      <c r="A1631" s="176">
        <v>625</v>
      </c>
      <c r="B1631" s="177" t="s">
        <v>2218</v>
      </c>
      <c r="C1631" s="185" t="s">
        <v>2219</v>
      </c>
      <c r="D1631" s="178" t="s">
        <v>298</v>
      </c>
      <c r="E1631" s="179">
        <v>104</v>
      </c>
      <c r="F1631" s="180"/>
      <c r="G1631" s="181">
        <f t="shared" si="84"/>
        <v>0</v>
      </c>
      <c r="H1631" s="180"/>
      <c r="I1631" s="181">
        <f t="shared" si="85"/>
        <v>0</v>
      </c>
      <c r="J1631" s="180"/>
      <c r="K1631" s="181">
        <f t="shared" si="86"/>
        <v>0</v>
      </c>
      <c r="L1631" s="181">
        <v>21</v>
      </c>
      <c r="M1631" s="181">
        <f t="shared" si="87"/>
        <v>0</v>
      </c>
      <c r="N1631" s="181">
        <v>0</v>
      </c>
      <c r="O1631" s="181">
        <f t="shared" si="88"/>
        <v>0</v>
      </c>
      <c r="P1631" s="181">
        <v>0</v>
      </c>
      <c r="Q1631" s="181">
        <f t="shared" si="89"/>
        <v>0</v>
      </c>
      <c r="R1631" s="181"/>
      <c r="S1631" s="181" t="s">
        <v>240</v>
      </c>
      <c r="T1631" s="182" t="s">
        <v>218</v>
      </c>
      <c r="U1631" s="160">
        <v>0</v>
      </c>
      <c r="V1631" s="160">
        <f t="shared" si="90"/>
        <v>0</v>
      </c>
      <c r="W1631" s="160"/>
      <c r="X1631" s="150"/>
      <c r="Y1631" s="150"/>
      <c r="Z1631" s="150"/>
      <c r="AA1631" s="150"/>
      <c r="AB1631" s="150"/>
      <c r="AC1631" s="150"/>
      <c r="AD1631" s="150"/>
      <c r="AE1631" s="150"/>
      <c r="AF1631" s="150"/>
      <c r="AG1631" s="150" t="s">
        <v>818</v>
      </c>
      <c r="AH1631" s="150"/>
      <c r="AI1631" s="150"/>
      <c r="AJ1631" s="150"/>
      <c r="AK1631" s="150"/>
      <c r="AL1631" s="150"/>
      <c r="AM1631" s="150"/>
      <c r="AN1631" s="150"/>
      <c r="AO1631" s="150"/>
      <c r="AP1631" s="150"/>
      <c r="AQ1631" s="150"/>
      <c r="AR1631" s="150"/>
      <c r="AS1631" s="150"/>
      <c r="AT1631" s="150"/>
      <c r="AU1631" s="150"/>
      <c r="AV1631" s="150"/>
      <c r="AW1631" s="150"/>
      <c r="AX1631" s="150"/>
      <c r="AY1631" s="150"/>
      <c r="AZ1631" s="150"/>
      <c r="BA1631" s="150"/>
      <c r="BB1631" s="150"/>
      <c r="BC1631" s="150"/>
      <c r="BD1631" s="150"/>
      <c r="BE1631" s="150"/>
      <c r="BF1631" s="150"/>
      <c r="BG1631" s="150"/>
      <c r="BH1631" s="150"/>
    </row>
    <row r="1632" spans="1:60" x14ac:dyDescent="0.2">
      <c r="A1632" s="163" t="s">
        <v>211</v>
      </c>
      <c r="B1632" s="164" t="s">
        <v>169</v>
      </c>
      <c r="C1632" s="184" t="s">
        <v>170</v>
      </c>
      <c r="D1632" s="165"/>
      <c r="E1632" s="166"/>
      <c r="F1632" s="167"/>
      <c r="G1632" s="167">
        <f>SUMIF(AG1633:AG1669,"&lt;&gt;NOR",G1633:G1669)</f>
        <v>0</v>
      </c>
      <c r="H1632" s="167"/>
      <c r="I1632" s="167">
        <f>SUM(I1633:I1669)</f>
        <v>0</v>
      </c>
      <c r="J1632" s="167"/>
      <c r="K1632" s="167">
        <f>SUM(K1633:K1669)</f>
        <v>0</v>
      </c>
      <c r="L1632" s="167"/>
      <c r="M1632" s="167">
        <f>SUM(M1633:M1669)</f>
        <v>0</v>
      </c>
      <c r="N1632" s="167"/>
      <c r="O1632" s="167">
        <f>SUM(O1633:O1669)</f>
        <v>0</v>
      </c>
      <c r="P1632" s="167"/>
      <c r="Q1632" s="167">
        <f>SUM(Q1633:Q1669)</f>
        <v>0</v>
      </c>
      <c r="R1632" s="167"/>
      <c r="S1632" s="167"/>
      <c r="T1632" s="168"/>
      <c r="U1632" s="162"/>
      <c r="V1632" s="162">
        <f>SUM(V1633:V1669)</f>
        <v>0</v>
      </c>
      <c r="W1632" s="162"/>
      <c r="AG1632" t="s">
        <v>212</v>
      </c>
    </row>
    <row r="1633" spans="1:60" outlineLevel="1" x14ac:dyDescent="0.2">
      <c r="A1633" s="169">
        <v>626</v>
      </c>
      <c r="B1633" s="170" t="s">
        <v>2277</v>
      </c>
      <c r="C1633" s="186" t="s">
        <v>2278</v>
      </c>
      <c r="D1633" s="171" t="s">
        <v>250</v>
      </c>
      <c r="E1633" s="172">
        <v>1</v>
      </c>
      <c r="F1633" s="173"/>
      <c r="G1633" s="174">
        <f>ROUND(E1633*F1633,2)</f>
        <v>0</v>
      </c>
      <c r="H1633" s="173"/>
      <c r="I1633" s="174">
        <f>ROUND(E1633*H1633,2)</f>
        <v>0</v>
      </c>
      <c r="J1633" s="173"/>
      <c r="K1633" s="174">
        <f>ROUND(E1633*J1633,2)</f>
        <v>0</v>
      </c>
      <c r="L1633" s="174">
        <v>21</v>
      </c>
      <c r="M1633" s="174">
        <f>G1633*(1+L1633/100)</f>
        <v>0</v>
      </c>
      <c r="N1633" s="174">
        <v>0</v>
      </c>
      <c r="O1633" s="174">
        <f>ROUND(E1633*N1633,2)</f>
        <v>0</v>
      </c>
      <c r="P1633" s="174">
        <v>0</v>
      </c>
      <c r="Q1633" s="174">
        <f>ROUND(E1633*P1633,2)</f>
        <v>0</v>
      </c>
      <c r="R1633" s="174"/>
      <c r="S1633" s="174" t="s">
        <v>240</v>
      </c>
      <c r="T1633" s="175" t="s">
        <v>218</v>
      </c>
      <c r="U1633" s="160">
        <v>0</v>
      </c>
      <c r="V1633" s="160">
        <f>ROUND(E1633*U1633,2)</f>
        <v>0</v>
      </c>
      <c r="W1633" s="160"/>
      <c r="X1633" s="150"/>
      <c r="Y1633" s="150"/>
      <c r="Z1633" s="150"/>
      <c r="AA1633" s="150"/>
      <c r="AB1633" s="150"/>
      <c r="AC1633" s="150"/>
      <c r="AD1633" s="150"/>
      <c r="AE1633" s="150"/>
      <c r="AF1633" s="150"/>
      <c r="AG1633" s="150" t="s">
        <v>417</v>
      </c>
      <c r="AH1633" s="150"/>
      <c r="AI1633" s="150"/>
      <c r="AJ1633" s="150"/>
      <c r="AK1633" s="150"/>
      <c r="AL1633" s="150"/>
      <c r="AM1633" s="150"/>
      <c r="AN1633" s="150"/>
      <c r="AO1633" s="150"/>
      <c r="AP1633" s="150"/>
      <c r="AQ1633" s="150"/>
      <c r="AR1633" s="150"/>
      <c r="AS1633" s="150"/>
      <c r="AT1633" s="150"/>
      <c r="AU1633" s="150"/>
      <c r="AV1633" s="150"/>
      <c r="AW1633" s="150"/>
      <c r="AX1633" s="150"/>
      <c r="AY1633" s="150"/>
      <c r="AZ1633" s="150"/>
      <c r="BA1633" s="150"/>
      <c r="BB1633" s="150"/>
      <c r="BC1633" s="150"/>
      <c r="BD1633" s="150"/>
      <c r="BE1633" s="150"/>
      <c r="BF1633" s="150"/>
      <c r="BG1633" s="150"/>
      <c r="BH1633" s="150"/>
    </row>
    <row r="1634" spans="1:60" outlineLevel="1" x14ac:dyDescent="0.2">
      <c r="A1634" s="157"/>
      <c r="B1634" s="158"/>
      <c r="C1634" s="201" t="s">
        <v>2279</v>
      </c>
      <c r="D1634" s="190"/>
      <c r="E1634" s="191">
        <v>1</v>
      </c>
      <c r="F1634" s="160"/>
      <c r="G1634" s="160"/>
      <c r="H1634" s="160"/>
      <c r="I1634" s="160"/>
      <c r="J1634" s="160"/>
      <c r="K1634" s="160"/>
      <c r="L1634" s="160"/>
      <c r="M1634" s="160"/>
      <c r="N1634" s="160"/>
      <c r="O1634" s="160"/>
      <c r="P1634" s="160"/>
      <c r="Q1634" s="160"/>
      <c r="R1634" s="160"/>
      <c r="S1634" s="160"/>
      <c r="T1634" s="160"/>
      <c r="U1634" s="160"/>
      <c r="V1634" s="160"/>
      <c r="W1634" s="160"/>
      <c r="X1634" s="150"/>
      <c r="Y1634" s="150"/>
      <c r="Z1634" s="150"/>
      <c r="AA1634" s="150"/>
      <c r="AB1634" s="150"/>
      <c r="AC1634" s="150"/>
      <c r="AD1634" s="150"/>
      <c r="AE1634" s="150"/>
      <c r="AF1634" s="150"/>
      <c r="AG1634" s="150" t="s">
        <v>264</v>
      </c>
      <c r="AH1634" s="150">
        <v>0</v>
      </c>
      <c r="AI1634" s="150"/>
      <c r="AJ1634" s="150"/>
      <c r="AK1634" s="150"/>
      <c r="AL1634" s="150"/>
      <c r="AM1634" s="150"/>
      <c r="AN1634" s="150"/>
      <c r="AO1634" s="150"/>
      <c r="AP1634" s="150"/>
      <c r="AQ1634" s="150"/>
      <c r="AR1634" s="150"/>
      <c r="AS1634" s="150"/>
      <c r="AT1634" s="150"/>
      <c r="AU1634" s="150"/>
      <c r="AV1634" s="150"/>
      <c r="AW1634" s="150"/>
      <c r="AX1634" s="150"/>
      <c r="AY1634" s="150"/>
      <c r="AZ1634" s="150"/>
      <c r="BA1634" s="150"/>
      <c r="BB1634" s="150"/>
      <c r="BC1634" s="150"/>
      <c r="BD1634" s="150"/>
      <c r="BE1634" s="150"/>
      <c r="BF1634" s="150"/>
      <c r="BG1634" s="150"/>
      <c r="BH1634" s="150"/>
    </row>
    <row r="1635" spans="1:60" outlineLevel="1" x14ac:dyDescent="0.2">
      <c r="A1635" s="157"/>
      <c r="B1635" s="158"/>
      <c r="C1635" s="201" t="s">
        <v>2280</v>
      </c>
      <c r="D1635" s="190"/>
      <c r="E1635" s="191"/>
      <c r="F1635" s="160"/>
      <c r="G1635" s="160"/>
      <c r="H1635" s="160"/>
      <c r="I1635" s="160"/>
      <c r="J1635" s="160"/>
      <c r="K1635" s="160"/>
      <c r="L1635" s="160"/>
      <c r="M1635" s="160"/>
      <c r="N1635" s="160"/>
      <c r="O1635" s="160"/>
      <c r="P1635" s="160"/>
      <c r="Q1635" s="160"/>
      <c r="R1635" s="160"/>
      <c r="S1635" s="160"/>
      <c r="T1635" s="160"/>
      <c r="U1635" s="160"/>
      <c r="V1635" s="160"/>
      <c r="W1635" s="160"/>
      <c r="X1635" s="150"/>
      <c r="Y1635" s="150"/>
      <c r="Z1635" s="150"/>
      <c r="AA1635" s="150"/>
      <c r="AB1635" s="150"/>
      <c r="AC1635" s="150"/>
      <c r="AD1635" s="150"/>
      <c r="AE1635" s="150"/>
      <c r="AF1635" s="150"/>
      <c r="AG1635" s="150" t="s">
        <v>264</v>
      </c>
      <c r="AH1635" s="150">
        <v>0</v>
      </c>
      <c r="AI1635" s="150"/>
      <c r="AJ1635" s="150"/>
      <c r="AK1635" s="150"/>
      <c r="AL1635" s="150"/>
      <c r="AM1635" s="150"/>
      <c r="AN1635" s="150"/>
      <c r="AO1635" s="150"/>
      <c r="AP1635" s="150"/>
      <c r="AQ1635" s="150"/>
      <c r="AR1635" s="150"/>
      <c r="AS1635" s="150"/>
      <c r="AT1635" s="150"/>
      <c r="AU1635" s="150"/>
      <c r="AV1635" s="150"/>
      <c r="AW1635" s="150"/>
      <c r="AX1635" s="150"/>
      <c r="AY1635" s="150"/>
      <c r="AZ1635" s="150"/>
      <c r="BA1635" s="150"/>
      <c r="BB1635" s="150"/>
      <c r="BC1635" s="150"/>
      <c r="BD1635" s="150"/>
      <c r="BE1635" s="150"/>
      <c r="BF1635" s="150"/>
      <c r="BG1635" s="150"/>
      <c r="BH1635" s="150"/>
    </row>
    <row r="1636" spans="1:60" outlineLevel="1" x14ac:dyDescent="0.2">
      <c r="A1636" s="157"/>
      <c r="B1636" s="158"/>
      <c r="C1636" s="201" t="s">
        <v>2281</v>
      </c>
      <c r="D1636" s="190"/>
      <c r="E1636" s="191"/>
      <c r="F1636" s="160"/>
      <c r="G1636" s="160"/>
      <c r="H1636" s="160"/>
      <c r="I1636" s="160"/>
      <c r="J1636" s="160"/>
      <c r="K1636" s="160"/>
      <c r="L1636" s="160"/>
      <c r="M1636" s="160"/>
      <c r="N1636" s="160"/>
      <c r="O1636" s="160"/>
      <c r="P1636" s="160"/>
      <c r="Q1636" s="160"/>
      <c r="R1636" s="160"/>
      <c r="S1636" s="160"/>
      <c r="T1636" s="160"/>
      <c r="U1636" s="160"/>
      <c r="V1636" s="160"/>
      <c r="W1636" s="160"/>
      <c r="X1636" s="150"/>
      <c r="Y1636" s="150"/>
      <c r="Z1636" s="150"/>
      <c r="AA1636" s="150"/>
      <c r="AB1636" s="150"/>
      <c r="AC1636" s="150"/>
      <c r="AD1636" s="150"/>
      <c r="AE1636" s="150"/>
      <c r="AF1636" s="150"/>
      <c r="AG1636" s="150" t="s">
        <v>264</v>
      </c>
      <c r="AH1636" s="150">
        <v>0</v>
      </c>
      <c r="AI1636" s="150"/>
      <c r="AJ1636" s="150"/>
      <c r="AK1636" s="150"/>
      <c r="AL1636" s="150"/>
      <c r="AM1636" s="150"/>
      <c r="AN1636" s="150"/>
      <c r="AO1636" s="150"/>
      <c r="AP1636" s="150"/>
      <c r="AQ1636" s="150"/>
      <c r="AR1636" s="150"/>
      <c r="AS1636" s="150"/>
      <c r="AT1636" s="150"/>
      <c r="AU1636" s="150"/>
      <c r="AV1636" s="150"/>
      <c r="AW1636" s="150"/>
      <c r="AX1636" s="150"/>
      <c r="AY1636" s="150"/>
      <c r="AZ1636" s="150"/>
      <c r="BA1636" s="150"/>
      <c r="BB1636" s="150"/>
      <c r="BC1636" s="150"/>
      <c r="BD1636" s="150"/>
      <c r="BE1636" s="150"/>
      <c r="BF1636" s="150"/>
      <c r="BG1636" s="150"/>
      <c r="BH1636" s="150"/>
    </row>
    <row r="1637" spans="1:60" outlineLevel="1" x14ac:dyDescent="0.2">
      <c r="A1637" s="157"/>
      <c r="B1637" s="158"/>
      <c r="C1637" s="201" t="s">
        <v>2282</v>
      </c>
      <c r="D1637" s="190"/>
      <c r="E1637" s="191"/>
      <c r="F1637" s="160"/>
      <c r="G1637" s="160"/>
      <c r="H1637" s="160"/>
      <c r="I1637" s="160"/>
      <c r="J1637" s="160"/>
      <c r="K1637" s="160"/>
      <c r="L1637" s="160"/>
      <c r="M1637" s="160"/>
      <c r="N1637" s="160"/>
      <c r="O1637" s="160"/>
      <c r="P1637" s="160"/>
      <c r="Q1637" s="160"/>
      <c r="R1637" s="160"/>
      <c r="S1637" s="160"/>
      <c r="T1637" s="160"/>
      <c r="U1637" s="160"/>
      <c r="V1637" s="160"/>
      <c r="W1637" s="160"/>
      <c r="X1637" s="150"/>
      <c r="Y1637" s="150"/>
      <c r="Z1637" s="150"/>
      <c r="AA1637" s="150"/>
      <c r="AB1637" s="150"/>
      <c r="AC1637" s="150"/>
      <c r="AD1637" s="150"/>
      <c r="AE1637" s="150"/>
      <c r="AF1637" s="150"/>
      <c r="AG1637" s="150" t="s">
        <v>264</v>
      </c>
      <c r="AH1637" s="150">
        <v>0</v>
      </c>
      <c r="AI1637" s="150"/>
      <c r="AJ1637" s="150"/>
      <c r="AK1637" s="150"/>
      <c r="AL1637" s="150"/>
      <c r="AM1637" s="150"/>
      <c r="AN1637" s="150"/>
      <c r="AO1637" s="150"/>
      <c r="AP1637" s="150"/>
      <c r="AQ1637" s="150"/>
      <c r="AR1637" s="150"/>
      <c r="AS1637" s="150"/>
      <c r="AT1637" s="150"/>
      <c r="AU1637" s="150"/>
      <c r="AV1637" s="150"/>
      <c r="AW1637" s="150"/>
      <c r="AX1637" s="150"/>
      <c r="AY1637" s="150"/>
      <c r="AZ1637" s="150"/>
      <c r="BA1637" s="150"/>
      <c r="BB1637" s="150"/>
      <c r="BC1637" s="150"/>
      <c r="BD1637" s="150"/>
      <c r="BE1637" s="150"/>
      <c r="BF1637" s="150"/>
      <c r="BG1637" s="150"/>
      <c r="BH1637" s="150"/>
    </row>
    <row r="1638" spans="1:60" outlineLevel="1" x14ac:dyDescent="0.2">
      <c r="A1638" s="157"/>
      <c r="B1638" s="158"/>
      <c r="C1638" s="201" t="s">
        <v>2283</v>
      </c>
      <c r="D1638" s="190"/>
      <c r="E1638" s="191"/>
      <c r="F1638" s="160"/>
      <c r="G1638" s="160"/>
      <c r="H1638" s="160"/>
      <c r="I1638" s="160"/>
      <c r="J1638" s="160"/>
      <c r="K1638" s="160"/>
      <c r="L1638" s="160"/>
      <c r="M1638" s="160"/>
      <c r="N1638" s="160"/>
      <c r="O1638" s="160"/>
      <c r="P1638" s="160"/>
      <c r="Q1638" s="160"/>
      <c r="R1638" s="160"/>
      <c r="S1638" s="160"/>
      <c r="T1638" s="160"/>
      <c r="U1638" s="160"/>
      <c r="V1638" s="160"/>
      <c r="W1638" s="160"/>
      <c r="X1638" s="150"/>
      <c r="Y1638" s="150"/>
      <c r="Z1638" s="150"/>
      <c r="AA1638" s="150"/>
      <c r="AB1638" s="150"/>
      <c r="AC1638" s="150"/>
      <c r="AD1638" s="150"/>
      <c r="AE1638" s="150"/>
      <c r="AF1638" s="150"/>
      <c r="AG1638" s="150" t="s">
        <v>264</v>
      </c>
      <c r="AH1638" s="150">
        <v>0</v>
      </c>
      <c r="AI1638" s="150"/>
      <c r="AJ1638" s="150"/>
      <c r="AK1638" s="150"/>
      <c r="AL1638" s="150"/>
      <c r="AM1638" s="150"/>
      <c r="AN1638" s="150"/>
      <c r="AO1638" s="150"/>
      <c r="AP1638" s="150"/>
      <c r="AQ1638" s="150"/>
      <c r="AR1638" s="150"/>
      <c r="AS1638" s="150"/>
      <c r="AT1638" s="150"/>
      <c r="AU1638" s="150"/>
      <c r="AV1638" s="150"/>
      <c r="AW1638" s="150"/>
      <c r="AX1638" s="150"/>
      <c r="AY1638" s="150"/>
      <c r="AZ1638" s="150"/>
      <c r="BA1638" s="150"/>
      <c r="BB1638" s="150"/>
      <c r="BC1638" s="150"/>
      <c r="BD1638" s="150"/>
      <c r="BE1638" s="150"/>
      <c r="BF1638" s="150"/>
      <c r="BG1638" s="150"/>
      <c r="BH1638" s="150"/>
    </row>
    <row r="1639" spans="1:60" outlineLevel="1" x14ac:dyDescent="0.2">
      <c r="A1639" s="157"/>
      <c r="B1639" s="158"/>
      <c r="C1639" s="201" t="s">
        <v>2284</v>
      </c>
      <c r="D1639" s="190"/>
      <c r="E1639" s="191"/>
      <c r="F1639" s="160"/>
      <c r="G1639" s="160"/>
      <c r="H1639" s="160"/>
      <c r="I1639" s="160"/>
      <c r="J1639" s="160"/>
      <c r="K1639" s="160"/>
      <c r="L1639" s="160"/>
      <c r="M1639" s="160"/>
      <c r="N1639" s="160"/>
      <c r="O1639" s="160"/>
      <c r="P1639" s="160"/>
      <c r="Q1639" s="160"/>
      <c r="R1639" s="160"/>
      <c r="S1639" s="160"/>
      <c r="T1639" s="160"/>
      <c r="U1639" s="160"/>
      <c r="V1639" s="160"/>
      <c r="W1639" s="160"/>
      <c r="X1639" s="150"/>
      <c r="Y1639" s="150"/>
      <c r="Z1639" s="150"/>
      <c r="AA1639" s="150"/>
      <c r="AB1639" s="150"/>
      <c r="AC1639" s="150"/>
      <c r="AD1639" s="150"/>
      <c r="AE1639" s="150"/>
      <c r="AF1639" s="150"/>
      <c r="AG1639" s="150" t="s">
        <v>264</v>
      </c>
      <c r="AH1639" s="150">
        <v>0</v>
      </c>
      <c r="AI1639" s="150"/>
      <c r="AJ1639" s="150"/>
      <c r="AK1639" s="150"/>
      <c r="AL1639" s="150"/>
      <c r="AM1639" s="150"/>
      <c r="AN1639" s="150"/>
      <c r="AO1639" s="150"/>
      <c r="AP1639" s="150"/>
      <c r="AQ1639" s="150"/>
      <c r="AR1639" s="150"/>
      <c r="AS1639" s="150"/>
      <c r="AT1639" s="150"/>
      <c r="AU1639" s="150"/>
      <c r="AV1639" s="150"/>
      <c r="AW1639" s="150"/>
      <c r="AX1639" s="150"/>
      <c r="AY1639" s="150"/>
      <c r="AZ1639" s="150"/>
      <c r="BA1639" s="150"/>
      <c r="BB1639" s="150"/>
      <c r="BC1639" s="150"/>
      <c r="BD1639" s="150"/>
      <c r="BE1639" s="150"/>
      <c r="BF1639" s="150"/>
      <c r="BG1639" s="150"/>
      <c r="BH1639" s="150"/>
    </row>
    <row r="1640" spans="1:60" outlineLevel="1" x14ac:dyDescent="0.2">
      <c r="A1640" s="157"/>
      <c r="B1640" s="158"/>
      <c r="C1640" s="201" t="s">
        <v>2285</v>
      </c>
      <c r="D1640" s="190"/>
      <c r="E1640" s="191"/>
      <c r="F1640" s="160"/>
      <c r="G1640" s="160"/>
      <c r="H1640" s="160"/>
      <c r="I1640" s="160"/>
      <c r="J1640" s="160"/>
      <c r="K1640" s="160"/>
      <c r="L1640" s="160"/>
      <c r="M1640" s="160"/>
      <c r="N1640" s="160"/>
      <c r="O1640" s="160"/>
      <c r="P1640" s="160"/>
      <c r="Q1640" s="160"/>
      <c r="R1640" s="160"/>
      <c r="S1640" s="160"/>
      <c r="T1640" s="160"/>
      <c r="U1640" s="160"/>
      <c r="V1640" s="160"/>
      <c r="W1640" s="160"/>
      <c r="X1640" s="150"/>
      <c r="Y1640" s="150"/>
      <c r="Z1640" s="150"/>
      <c r="AA1640" s="150"/>
      <c r="AB1640" s="150"/>
      <c r="AC1640" s="150"/>
      <c r="AD1640" s="150"/>
      <c r="AE1640" s="150"/>
      <c r="AF1640" s="150"/>
      <c r="AG1640" s="150" t="s">
        <v>264</v>
      </c>
      <c r="AH1640" s="150">
        <v>0</v>
      </c>
      <c r="AI1640" s="150"/>
      <c r="AJ1640" s="150"/>
      <c r="AK1640" s="150"/>
      <c r="AL1640" s="150"/>
      <c r="AM1640" s="150"/>
      <c r="AN1640" s="150"/>
      <c r="AO1640" s="150"/>
      <c r="AP1640" s="150"/>
      <c r="AQ1640" s="150"/>
      <c r="AR1640" s="150"/>
      <c r="AS1640" s="150"/>
      <c r="AT1640" s="150"/>
      <c r="AU1640" s="150"/>
      <c r="AV1640" s="150"/>
      <c r="AW1640" s="150"/>
      <c r="AX1640" s="150"/>
      <c r="AY1640" s="150"/>
      <c r="AZ1640" s="150"/>
      <c r="BA1640" s="150"/>
      <c r="BB1640" s="150"/>
      <c r="BC1640" s="150"/>
      <c r="BD1640" s="150"/>
      <c r="BE1640" s="150"/>
      <c r="BF1640" s="150"/>
      <c r="BG1640" s="150"/>
      <c r="BH1640" s="150"/>
    </row>
    <row r="1641" spans="1:60" outlineLevel="1" x14ac:dyDescent="0.2">
      <c r="A1641" s="157"/>
      <c r="B1641" s="158"/>
      <c r="C1641" s="201" t="s">
        <v>2286</v>
      </c>
      <c r="D1641" s="190"/>
      <c r="E1641" s="191"/>
      <c r="F1641" s="160"/>
      <c r="G1641" s="160"/>
      <c r="H1641" s="160"/>
      <c r="I1641" s="160"/>
      <c r="J1641" s="160"/>
      <c r="K1641" s="160"/>
      <c r="L1641" s="160"/>
      <c r="M1641" s="160"/>
      <c r="N1641" s="160"/>
      <c r="O1641" s="160"/>
      <c r="P1641" s="160"/>
      <c r="Q1641" s="160"/>
      <c r="R1641" s="160"/>
      <c r="S1641" s="160"/>
      <c r="T1641" s="160"/>
      <c r="U1641" s="160"/>
      <c r="V1641" s="160"/>
      <c r="W1641" s="160"/>
      <c r="X1641" s="150"/>
      <c r="Y1641" s="150"/>
      <c r="Z1641" s="150"/>
      <c r="AA1641" s="150"/>
      <c r="AB1641" s="150"/>
      <c r="AC1641" s="150"/>
      <c r="AD1641" s="150"/>
      <c r="AE1641" s="150"/>
      <c r="AF1641" s="150"/>
      <c r="AG1641" s="150" t="s">
        <v>264</v>
      </c>
      <c r="AH1641" s="150">
        <v>0</v>
      </c>
      <c r="AI1641" s="150"/>
      <c r="AJ1641" s="150"/>
      <c r="AK1641" s="150"/>
      <c r="AL1641" s="150"/>
      <c r="AM1641" s="150"/>
      <c r="AN1641" s="150"/>
      <c r="AO1641" s="150"/>
      <c r="AP1641" s="150"/>
      <c r="AQ1641" s="150"/>
      <c r="AR1641" s="150"/>
      <c r="AS1641" s="150"/>
      <c r="AT1641" s="150"/>
      <c r="AU1641" s="150"/>
      <c r="AV1641" s="150"/>
      <c r="AW1641" s="150"/>
      <c r="AX1641" s="150"/>
      <c r="AY1641" s="150"/>
      <c r="AZ1641" s="150"/>
      <c r="BA1641" s="150"/>
      <c r="BB1641" s="150"/>
      <c r="BC1641" s="150"/>
      <c r="BD1641" s="150"/>
      <c r="BE1641" s="150"/>
      <c r="BF1641" s="150"/>
      <c r="BG1641" s="150"/>
      <c r="BH1641" s="150"/>
    </row>
    <row r="1642" spans="1:60" ht="22.5" outlineLevel="1" x14ac:dyDescent="0.2">
      <c r="A1642" s="157"/>
      <c r="B1642" s="158"/>
      <c r="C1642" s="201" t="s">
        <v>2287</v>
      </c>
      <c r="D1642" s="190"/>
      <c r="E1642" s="191"/>
      <c r="F1642" s="160"/>
      <c r="G1642" s="160"/>
      <c r="H1642" s="160"/>
      <c r="I1642" s="160"/>
      <c r="J1642" s="160"/>
      <c r="K1642" s="160"/>
      <c r="L1642" s="160"/>
      <c r="M1642" s="160"/>
      <c r="N1642" s="160"/>
      <c r="O1642" s="160"/>
      <c r="P1642" s="160"/>
      <c r="Q1642" s="160"/>
      <c r="R1642" s="160"/>
      <c r="S1642" s="160"/>
      <c r="T1642" s="160"/>
      <c r="U1642" s="160"/>
      <c r="V1642" s="160"/>
      <c r="W1642" s="160"/>
      <c r="X1642" s="150"/>
      <c r="Y1642" s="150"/>
      <c r="Z1642" s="150"/>
      <c r="AA1642" s="150"/>
      <c r="AB1642" s="150"/>
      <c r="AC1642" s="150"/>
      <c r="AD1642" s="150"/>
      <c r="AE1642" s="150"/>
      <c r="AF1642" s="150"/>
      <c r="AG1642" s="150" t="s">
        <v>264</v>
      </c>
      <c r="AH1642" s="150">
        <v>0</v>
      </c>
      <c r="AI1642" s="150"/>
      <c r="AJ1642" s="150"/>
      <c r="AK1642" s="150"/>
      <c r="AL1642" s="150"/>
      <c r="AM1642" s="150"/>
      <c r="AN1642" s="150"/>
      <c r="AO1642" s="150"/>
      <c r="AP1642" s="150"/>
      <c r="AQ1642" s="150"/>
      <c r="AR1642" s="150"/>
      <c r="AS1642" s="150"/>
      <c r="AT1642" s="150"/>
      <c r="AU1642" s="150"/>
      <c r="AV1642" s="150"/>
      <c r="AW1642" s="150"/>
      <c r="AX1642" s="150"/>
      <c r="AY1642" s="150"/>
      <c r="AZ1642" s="150"/>
      <c r="BA1642" s="150"/>
      <c r="BB1642" s="150"/>
      <c r="BC1642" s="150"/>
      <c r="BD1642" s="150"/>
      <c r="BE1642" s="150"/>
      <c r="BF1642" s="150"/>
      <c r="BG1642" s="150"/>
      <c r="BH1642" s="150"/>
    </row>
    <row r="1643" spans="1:60" ht="22.5" outlineLevel="1" x14ac:dyDescent="0.2">
      <c r="A1643" s="157"/>
      <c r="B1643" s="158"/>
      <c r="C1643" s="201" t="s">
        <v>2288</v>
      </c>
      <c r="D1643" s="190"/>
      <c r="E1643" s="191"/>
      <c r="F1643" s="160"/>
      <c r="G1643" s="160"/>
      <c r="H1643" s="160"/>
      <c r="I1643" s="160"/>
      <c r="J1643" s="160"/>
      <c r="K1643" s="160"/>
      <c r="L1643" s="160"/>
      <c r="M1643" s="160"/>
      <c r="N1643" s="160"/>
      <c r="O1643" s="160"/>
      <c r="P1643" s="160"/>
      <c r="Q1643" s="160"/>
      <c r="R1643" s="160"/>
      <c r="S1643" s="160"/>
      <c r="T1643" s="160"/>
      <c r="U1643" s="160"/>
      <c r="V1643" s="160"/>
      <c r="W1643" s="160"/>
      <c r="X1643" s="150"/>
      <c r="Y1643" s="150"/>
      <c r="Z1643" s="150"/>
      <c r="AA1643" s="150"/>
      <c r="AB1643" s="150"/>
      <c r="AC1643" s="150"/>
      <c r="AD1643" s="150"/>
      <c r="AE1643" s="150"/>
      <c r="AF1643" s="150"/>
      <c r="AG1643" s="150" t="s">
        <v>264</v>
      </c>
      <c r="AH1643" s="150">
        <v>0</v>
      </c>
      <c r="AI1643" s="150"/>
      <c r="AJ1643" s="150"/>
      <c r="AK1643" s="150"/>
      <c r="AL1643" s="150"/>
      <c r="AM1643" s="150"/>
      <c r="AN1643" s="150"/>
      <c r="AO1643" s="150"/>
      <c r="AP1643" s="150"/>
      <c r="AQ1643" s="150"/>
      <c r="AR1643" s="150"/>
      <c r="AS1643" s="150"/>
      <c r="AT1643" s="150"/>
      <c r="AU1643" s="150"/>
      <c r="AV1643" s="150"/>
      <c r="AW1643" s="150"/>
      <c r="AX1643" s="150"/>
      <c r="AY1643" s="150"/>
      <c r="AZ1643" s="150"/>
      <c r="BA1643" s="150"/>
      <c r="BB1643" s="150"/>
      <c r="BC1643" s="150"/>
      <c r="BD1643" s="150"/>
      <c r="BE1643" s="150"/>
      <c r="BF1643" s="150"/>
      <c r="BG1643" s="150"/>
      <c r="BH1643" s="150"/>
    </row>
    <row r="1644" spans="1:60" outlineLevel="1" x14ac:dyDescent="0.2">
      <c r="A1644" s="157"/>
      <c r="B1644" s="158"/>
      <c r="C1644" s="201" t="s">
        <v>2289</v>
      </c>
      <c r="D1644" s="190"/>
      <c r="E1644" s="191"/>
      <c r="F1644" s="160"/>
      <c r="G1644" s="160"/>
      <c r="H1644" s="160"/>
      <c r="I1644" s="160"/>
      <c r="J1644" s="160"/>
      <c r="K1644" s="160"/>
      <c r="L1644" s="160"/>
      <c r="M1644" s="160"/>
      <c r="N1644" s="160"/>
      <c r="O1644" s="160"/>
      <c r="P1644" s="160"/>
      <c r="Q1644" s="160"/>
      <c r="R1644" s="160"/>
      <c r="S1644" s="160"/>
      <c r="T1644" s="160"/>
      <c r="U1644" s="160"/>
      <c r="V1644" s="160"/>
      <c r="W1644" s="160"/>
      <c r="X1644" s="150"/>
      <c r="Y1644" s="150"/>
      <c r="Z1644" s="150"/>
      <c r="AA1644" s="150"/>
      <c r="AB1644" s="150"/>
      <c r="AC1644" s="150"/>
      <c r="AD1644" s="150"/>
      <c r="AE1644" s="150"/>
      <c r="AF1644" s="150"/>
      <c r="AG1644" s="150" t="s">
        <v>264</v>
      </c>
      <c r="AH1644" s="150">
        <v>0</v>
      </c>
      <c r="AI1644" s="150"/>
      <c r="AJ1644" s="150"/>
      <c r="AK1644" s="150"/>
      <c r="AL1644" s="150"/>
      <c r="AM1644" s="150"/>
      <c r="AN1644" s="150"/>
      <c r="AO1644" s="150"/>
      <c r="AP1644" s="150"/>
      <c r="AQ1644" s="150"/>
      <c r="AR1644" s="150"/>
      <c r="AS1644" s="150"/>
      <c r="AT1644" s="150"/>
      <c r="AU1644" s="150"/>
      <c r="AV1644" s="150"/>
      <c r="AW1644" s="150"/>
      <c r="AX1644" s="150"/>
      <c r="AY1644" s="150"/>
      <c r="AZ1644" s="150"/>
      <c r="BA1644" s="150"/>
      <c r="BB1644" s="150"/>
      <c r="BC1644" s="150"/>
      <c r="BD1644" s="150"/>
      <c r="BE1644" s="150"/>
      <c r="BF1644" s="150"/>
      <c r="BG1644" s="150"/>
      <c r="BH1644" s="150"/>
    </row>
    <row r="1645" spans="1:60" outlineLevel="1" x14ac:dyDescent="0.2">
      <c r="A1645" s="157"/>
      <c r="B1645" s="158"/>
      <c r="C1645" s="201" t="s">
        <v>2290</v>
      </c>
      <c r="D1645" s="190"/>
      <c r="E1645" s="191"/>
      <c r="F1645" s="160"/>
      <c r="G1645" s="160"/>
      <c r="H1645" s="160"/>
      <c r="I1645" s="160"/>
      <c r="J1645" s="160"/>
      <c r="K1645" s="160"/>
      <c r="L1645" s="160"/>
      <c r="M1645" s="160"/>
      <c r="N1645" s="160"/>
      <c r="O1645" s="160"/>
      <c r="P1645" s="160"/>
      <c r="Q1645" s="160"/>
      <c r="R1645" s="160"/>
      <c r="S1645" s="160"/>
      <c r="T1645" s="160"/>
      <c r="U1645" s="160"/>
      <c r="V1645" s="160"/>
      <c r="W1645" s="160"/>
      <c r="X1645" s="150"/>
      <c r="Y1645" s="150"/>
      <c r="Z1645" s="150"/>
      <c r="AA1645" s="150"/>
      <c r="AB1645" s="150"/>
      <c r="AC1645" s="150"/>
      <c r="AD1645" s="150"/>
      <c r="AE1645" s="150"/>
      <c r="AF1645" s="150"/>
      <c r="AG1645" s="150" t="s">
        <v>264</v>
      </c>
      <c r="AH1645" s="150">
        <v>0</v>
      </c>
      <c r="AI1645" s="150"/>
      <c r="AJ1645" s="150"/>
      <c r="AK1645" s="150"/>
      <c r="AL1645" s="150"/>
      <c r="AM1645" s="150"/>
      <c r="AN1645" s="150"/>
      <c r="AO1645" s="150"/>
      <c r="AP1645" s="150"/>
      <c r="AQ1645" s="150"/>
      <c r="AR1645" s="150"/>
      <c r="AS1645" s="150"/>
      <c r="AT1645" s="150"/>
      <c r="AU1645" s="150"/>
      <c r="AV1645" s="150"/>
      <c r="AW1645" s="150"/>
      <c r="AX1645" s="150"/>
      <c r="AY1645" s="150"/>
      <c r="AZ1645" s="150"/>
      <c r="BA1645" s="150"/>
      <c r="BB1645" s="150"/>
      <c r="BC1645" s="150"/>
      <c r="BD1645" s="150"/>
      <c r="BE1645" s="150"/>
      <c r="BF1645" s="150"/>
      <c r="BG1645" s="150"/>
      <c r="BH1645" s="150"/>
    </row>
    <row r="1646" spans="1:60" outlineLevel="1" x14ac:dyDescent="0.2">
      <c r="A1646" s="157"/>
      <c r="B1646" s="158"/>
      <c r="C1646" s="201" t="s">
        <v>2291</v>
      </c>
      <c r="D1646" s="190"/>
      <c r="E1646" s="191"/>
      <c r="F1646" s="160"/>
      <c r="G1646" s="160"/>
      <c r="H1646" s="160"/>
      <c r="I1646" s="160"/>
      <c r="J1646" s="160"/>
      <c r="K1646" s="160"/>
      <c r="L1646" s="160"/>
      <c r="M1646" s="160"/>
      <c r="N1646" s="160"/>
      <c r="O1646" s="160"/>
      <c r="P1646" s="160"/>
      <c r="Q1646" s="160"/>
      <c r="R1646" s="160"/>
      <c r="S1646" s="160"/>
      <c r="T1646" s="160"/>
      <c r="U1646" s="160"/>
      <c r="V1646" s="160"/>
      <c r="W1646" s="160"/>
      <c r="X1646" s="150"/>
      <c r="Y1646" s="150"/>
      <c r="Z1646" s="150"/>
      <c r="AA1646" s="150"/>
      <c r="AB1646" s="150"/>
      <c r="AC1646" s="150"/>
      <c r="AD1646" s="150"/>
      <c r="AE1646" s="150"/>
      <c r="AF1646" s="150"/>
      <c r="AG1646" s="150" t="s">
        <v>264</v>
      </c>
      <c r="AH1646" s="150">
        <v>0</v>
      </c>
      <c r="AI1646" s="150"/>
      <c r="AJ1646" s="150"/>
      <c r="AK1646" s="150"/>
      <c r="AL1646" s="150"/>
      <c r="AM1646" s="150"/>
      <c r="AN1646" s="150"/>
      <c r="AO1646" s="150"/>
      <c r="AP1646" s="150"/>
      <c r="AQ1646" s="150"/>
      <c r="AR1646" s="150"/>
      <c r="AS1646" s="150"/>
      <c r="AT1646" s="150"/>
      <c r="AU1646" s="150"/>
      <c r="AV1646" s="150"/>
      <c r="AW1646" s="150"/>
      <c r="AX1646" s="150"/>
      <c r="AY1646" s="150"/>
      <c r="AZ1646" s="150"/>
      <c r="BA1646" s="150"/>
      <c r="BB1646" s="150"/>
      <c r="BC1646" s="150"/>
      <c r="BD1646" s="150"/>
      <c r="BE1646" s="150"/>
      <c r="BF1646" s="150"/>
      <c r="BG1646" s="150"/>
      <c r="BH1646" s="150"/>
    </row>
    <row r="1647" spans="1:60" outlineLevel="1" x14ac:dyDescent="0.2">
      <c r="A1647" s="157"/>
      <c r="B1647" s="158"/>
      <c r="C1647" s="201" t="s">
        <v>2292</v>
      </c>
      <c r="D1647" s="190"/>
      <c r="E1647" s="191"/>
      <c r="F1647" s="160"/>
      <c r="G1647" s="160"/>
      <c r="H1647" s="160"/>
      <c r="I1647" s="160"/>
      <c r="J1647" s="160"/>
      <c r="K1647" s="160"/>
      <c r="L1647" s="160"/>
      <c r="M1647" s="160"/>
      <c r="N1647" s="160"/>
      <c r="O1647" s="160"/>
      <c r="P1647" s="160"/>
      <c r="Q1647" s="160"/>
      <c r="R1647" s="160"/>
      <c r="S1647" s="160"/>
      <c r="T1647" s="160"/>
      <c r="U1647" s="160"/>
      <c r="V1647" s="160"/>
      <c r="W1647" s="160"/>
      <c r="X1647" s="150"/>
      <c r="Y1647" s="150"/>
      <c r="Z1647" s="150"/>
      <c r="AA1647" s="150"/>
      <c r="AB1647" s="150"/>
      <c r="AC1647" s="150"/>
      <c r="AD1647" s="150"/>
      <c r="AE1647" s="150"/>
      <c r="AF1647" s="150"/>
      <c r="AG1647" s="150" t="s">
        <v>264</v>
      </c>
      <c r="AH1647" s="150">
        <v>0</v>
      </c>
      <c r="AI1647" s="150"/>
      <c r="AJ1647" s="150"/>
      <c r="AK1647" s="150"/>
      <c r="AL1647" s="150"/>
      <c r="AM1647" s="150"/>
      <c r="AN1647" s="150"/>
      <c r="AO1647" s="150"/>
      <c r="AP1647" s="150"/>
      <c r="AQ1647" s="150"/>
      <c r="AR1647" s="150"/>
      <c r="AS1647" s="150"/>
      <c r="AT1647" s="150"/>
      <c r="AU1647" s="150"/>
      <c r="AV1647" s="150"/>
      <c r="AW1647" s="150"/>
      <c r="AX1647" s="150"/>
      <c r="AY1647" s="150"/>
      <c r="AZ1647" s="150"/>
      <c r="BA1647" s="150"/>
      <c r="BB1647" s="150"/>
      <c r="BC1647" s="150"/>
      <c r="BD1647" s="150"/>
      <c r="BE1647" s="150"/>
      <c r="BF1647" s="150"/>
      <c r="BG1647" s="150"/>
      <c r="BH1647" s="150"/>
    </row>
    <row r="1648" spans="1:60" outlineLevel="1" x14ac:dyDescent="0.2">
      <c r="A1648" s="157"/>
      <c r="B1648" s="158"/>
      <c r="C1648" s="201" t="s">
        <v>2293</v>
      </c>
      <c r="D1648" s="190"/>
      <c r="E1648" s="191"/>
      <c r="F1648" s="160"/>
      <c r="G1648" s="160"/>
      <c r="H1648" s="160"/>
      <c r="I1648" s="160"/>
      <c r="J1648" s="160"/>
      <c r="K1648" s="160"/>
      <c r="L1648" s="160"/>
      <c r="M1648" s="160"/>
      <c r="N1648" s="160"/>
      <c r="O1648" s="160"/>
      <c r="P1648" s="160"/>
      <c r="Q1648" s="160"/>
      <c r="R1648" s="160"/>
      <c r="S1648" s="160"/>
      <c r="T1648" s="160"/>
      <c r="U1648" s="160"/>
      <c r="V1648" s="160"/>
      <c r="W1648" s="160"/>
      <c r="X1648" s="150"/>
      <c r="Y1648" s="150"/>
      <c r="Z1648" s="150"/>
      <c r="AA1648" s="150"/>
      <c r="AB1648" s="150"/>
      <c r="AC1648" s="150"/>
      <c r="AD1648" s="150"/>
      <c r="AE1648" s="150"/>
      <c r="AF1648" s="150"/>
      <c r="AG1648" s="150" t="s">
        <v>264</v>
      </c>
      <c r="AH1648" s="150">
        <v>0</v>
      </c>
      <c r="AI1648" s="150"/>
      <c r="AJ1648" s="150"/>
      <c r="AK1648" s="150"/>
      <c r="AL1648" s="150"/>
      <c r="AM1648" s="150"/>
      <c r="AN1648" s="150"/>
      <c r="AO1648" s="150"/>
      <c r="AP1648" s="150"/>
      <c r="AQ1648" s="150"/>
      <c r="AR1648" s="150"/>
      <c r="AS1648" s="150"/>
      <c r="AT1648" s="150"/>
      <c r="AU1648" s="150"/>
      <c r="AV1648" s="150"/>
      <c r="AW1648" s="150"/>
      <c r="AX1648" s="150"/>
      <c r="AY1648" s="150"/>
      <c r="AZ1648" s="150"/>
      <c r="BA1648" s="150"/>
      <c r="BB1648" s="150"/>
      <c r="BC1648" s="150"/>
      <c r="BD1648" s="150"/>
      <c r="BE1648" s="150"/>
      <c r="BF1648" s="150"/>
      <c r="BG1648" s="150"/>
      <c r="BH1648" s="150"/>
    </row>
    <row r="1649" spans="1:60" outlineLevel="1" x14ac:dyDescent="0.2">
      <c r="A1649" s="157"/>
      <c r="B1649" s="158"/>
      <c r="C1649" s="201" t="s">
        <v>2294</v>
      </c>
      <c r="D1649" s="190"/>
      <c r="E1649" s="191"/>
      <c r="F1649" s="160"/>
      <c r="G1649" s="160"/>
      <c r="H1649" s="160"/>
      <c r="I1649" s="160"/>
      <c r="J1649" s="160"/>
      <c r="K1649" s="160"/>
      <c r="L1649" s="160"/>
      <c r="M1649" s="160"/>
      <c r="N1649" s="160"/>
      <c r="O1649" s="160"/>
      <c r="P1649" s="160"/>
      <c r="Q1649" s="160"/>
      <c r="R1649" s="160"/>
      <c r="S1649" s="160"/>
      <c r="T1649" s="160"/>
      <c r="U1649" s="160"/>
      <c r="V1649" s="160"/>
      <c r="W1649" s="160"/>
      <c r="X1649" s="150"/>
      <c r="Y1649" s="150"/>
      <c r="Z1649" s="150"/>
      <c r="AA1649" s="150"/>
      <c r="AB1649" s="150"/>
      <c r="AC1649" s="150"/>
      <c r="AD1649" s="150"/>
      <c r="AE1649" s="150"/>
      <c r="AF1649" s="150"/>
      <c r="AG1649" s="150" t="s">
        <v>264</v>
      </c>
      <c r="AH1649" s="150">
        <v>0</v>
      </c>
      <c r="AI1649" s="150"/>
      <c r="AJ1649" s="150"/>
      <c r="AK1649" s="150"/>
      <c r="AL1649" s="150"/>
      <c r="AM1649" s="150"/>
      <c r="AN1649" s="150"/>
      <c r="AO1649" s="150"/>
      <c r="AP1649" s="150"/>
      <c r="AQ1649" s="150"/>
      <c r="AR1649" s="150"/>
      <c r="AS1649" s="150"/>
      <c r="AT1649" s="150"/>
      <c r="AU1649" s="150"/>
      <c r="AV1649" s="150"/>
      <c r="AW1649" s="150"/>
      <c r="AX1649" s="150"/>
      <c r="AY1649" s="150"/>
      <c r="AZ1649" s="150"/>
      <c r="BA1649" s="150"/>
      <c r="BB1649" s="150"/>
      <c r="BC1649" s="150"/>
      <c r="BD1649" s="150"/>
      <c r="BE1649" s="150"/>
      <c r="BF1649" s="150"/>
      <c r="BG1649" s="150"/>
      <c r="BH1649" s="150"/>
    </row>
    <row r="1650" spans="1:60" outlineLevel="1" x14ac:dyDescent="0.2">
      <c r="A1650" s="157"/>
      <c r="B1650" s="158"/>
      <c r="C1650" s="201" t="s">
        <v>2295</v>
      </c>
      <c r="D1650" s="190"/>
      <c r="E1650" s="191"/>
      <c r="F1650" s="160"/>
      <c r="G1650" s="160"/>
      <c r="H1650" s="160"/>
      <c r="I1650" s="160"/>
      <c r="J1650" s="160"/>
      <c r="K1650" s="160"/>
      <c r="L1650" s="160"/>
      <c r="M1650" s="160"/>
      <c r="N1650" s="160"/>
      <c r="O1650" s="160"/>
      <c r="P1650" s="160"/>
      <c r="Q1650" s="160"/>
      <c r="R1650" s="160"/>
      <c r="S1650" s="160"/>
      <c r="T1650" s="160"/>
      <c r="U1650" s="160"/>
      <c r="V1650" s="160"/>
      <c r="W1650" s="160"/>
      <c r="X1650" s="150"/>
      <c r="Y1650" s="150"/>
      <c r="Z1650" s="150"/>
      <c r="AA1650" s="150"/>
      <c r="AB1650" s="150"/>
      <c r="AC1650" s="150"/>
      <c r="AD1650" s="150"/>
      <c r="AE1650" s="150"/>
      <c r="AF1650" s="150"/>
      <c r="AG1650" s="150" t="s">
        <v>264</v>
      </c>
      <c r="AH1650" s="150">
        <v>0</v>
      </c>
      <c r="AI1650" s="150"/>
      <c r="AJ1650" s="150"/>
      <c r="AK1650" s="150"/>
      <c r="AL1650" s="150"/>
      <c r="AM1650" s="150"/>
      <c r="AN1650" s="150"/>
      <c r="AO1650" s="150"/>
      <c r="AP1650" s="150"/>
      <c r="AQ1650" s="150"/>
      <c r="AR1650" s="150"/>
      <c r="AS1650" s="150"/>
      <c r="AT1650" s="150"/>
      <c r="AU1650" s="150"/>
      <c r="AV1650" s="150"/>
      <c r="AW1650" s="150"/>
      <c r="AX1650" s="150"/>
      <c r="AY1650" s="150"/>
      <c r="AZ1650" s="150"/>
      <c r="BA1650" s="150"/>
      <c r="BB1650" s="150"/>
      <c r="BC1650" s="150"/>
      <c r="BD1650" s="150"/>
      <c r="BE1650" s="150"/>
      <c r="BF1650" s="150"/>
      <c r="BG1650" s="150"/>
      <c r="BH1650" s="150"/>
    </row>
    <row r="1651" spans="1:60" outlineLevel="1" x14ac:dyDescent="0.2">
      <c r="A1651" s="169">
        <v>627</v>
      </c>
      <c r="B1651" s="170" t="s">
        <v>2296</v>
      </c>
      <c r="C1651" s="186" t="s">
        <v>2297</v>
      </c>
      <c r="D1651" s="171" t="s">
        <v>250</v>
      </c>
      <c r="E1651" s="172">
        <v>1</v>
      </c>
      <c r="F1651" s="173"/>
      <c r="G1651" s="174">
        <f>ROUND(E1651*F1651,2)</f>
        <v>0</v>
      </c>
      <c r="H1651" s="173"/>
      <c r="I1651" s="174">
        <f>ROUND(E1651*H1651,2)</f>
        <v>0</v>
      </c>
      <c r="J1651" s="173"/>
      <c r="K1651" s="174">
        <f>ROUND(E1651*J1651,2)</f>
        <v>0</v>
      </c>
      <c r="L1651" s="174">
        <v>21</v>
      </c>
      <c r="M1651" s="174">
        <f>G1651*(1+L1651/100)</f>
        <v>0</v>
      </c>
      <c r="N1651" s="174">
        <v>0</v>
      </c>
      <c r="O1651" s="174">
        <f>ROUND(E1651*N1651,2)</f>
        <v>0</v>
      </c>
      <c r="P1651" s="174">
        <v>0</v>
      </c>
      <c r="Q1651" s="174">
        <f>ROUND(E1651*P1651,2)</f>
        <v>0</v>
      </c>
      <c r="R1651" s="174"/>
      <c r="S1651" s="174" t="s">
        <v>240</v>
      </c>
      <c r="T1651" s="175" t="s">
        <v>218</v>
      </c>
      <c r="U1651" s="160">
        <v>0</v>
      </c>
      <c r="V1651" s="160">
        <f>ROUND(E1651*U1651,2)</f>
        <v>0</v>
      </c>
      <c r="W1651" s="160"/>
      <c r="X1651" s="150"/>
      <c r="Y1651" s="150"/>
      <c r="Z1651" s="150"/>
      <c r="AA1651" s="150"/>
      <c r="AB1651" s="150"/>
      <c r="AC1651" s="150"/>
      <c r="AD1651" s="150"/>
      <c r="AE1651" s="150"/>
      <c r="AF1651" s="150"/>
      <c r="AG1651" s="150" t="s">
        <v>417</v>
      </c>
      <c r="AH1651" s="150"/>
      <c r="AI1651" s="150"/>
      <c r="AJ1651" s="150"/>
      <c r="AK1651" s="150"/>
      <c r="AL1651" s="150"/>
      <c r="AM1651" s="150"/>
      <c r="AN1651" s="150"/>
      <c r="AO1651" s="150"/>
      <c r="AP1651" s="150"/>
      <c r="AQ1651" s="150"/>
      <c r="AR1651" s="150"/>
      <c r="AS1651" s="150"/>
      <c r="AT1651" s="150"/>
      <c r="AU1651" s="150"/>
      <c r="AV1651" s="150"/>
      <c r="AW1651" s="150"/>
      <c r="AX1651" s="150"/>
      <c r="AY1651" s="150"/>
      <c r="AZ1651" s="150"/>
      <c r="BA1651" s="150"/>
      <c r="BB1651" s="150"/>
      <c r="BC1651" s="150"/>
      <c r="BD1651" s="150"/>
      <c r="BE1651" s="150"/>
      <c r="BF1651" s="150"/>
      <c r="BG1651" s="150"/>
      <c r="BH1651" s="150"/>
    </row>
    <row r="1652" spans="1:60" outlineLevel="1" x14ac:dyDescent="0.2">
      <c r="A1652" s="157"/>
      <c r="B1652" s="158"/>
      <c r="C1652" s="201" t="s">
        <v>2298</v>
      </c>
      <c r="D1652" s="190"/>
      <c r="E1652" s="191">
        <v>1</v>
      </c>
      <c r="F1652" s="160"/>
      <c r="G1652" s="160"/>
      <c r="H1652" s="160"/>
      <c r="I1652" s="160"/>
      <c r="J1652" s="160"/>
      <c r="K1652" s="160"/>
      <c r="L1652" s="160"/>
      <c r="M1652" s="160"/>
      <c r="N1652" s="160"/>
      <c r="O1652" s="160"/>
      <c r="P1652" s="160"/>
      <c r="Q1652" s="160"/>
      <c r="R1652" s="160"/>
      <c r="S1652" s="160"/>
      <c r="T1652" s="160"/>
      <c r="U1652" s="160"/>
      <c r="V1652" s="160"/>
      <c r="W1652" s="160"/>
      <c r="X1652" s="150"/>
      <c r="Y1652" s="150"/>
      <c r="Z1652" s="150"/>
      <c r="AA1652" s="150"/>
      <c r="AB1652" s="150"/>
      <c r="AC1652" s="150"/>
      <c r="AD1652" s="150"/>
      <c r="AE1652" s="150"/>
      <c r="AF1652" s="150"/>
      <c r="AG1652" s="150" t="s">
        <v>264</v>
      </c>
      <c r="AH1652" s="150">
        <v>0</v>
      </c>
      <c r="AI1652" s="150"/>
      <c r="AJ1652" s="150"/>
      <c r="AK1652" s="150"/>
      <c r="AL1652" s="150"/>
      <c r="AM1652" s="150"/>
      <c r="AN1652" s="150"/>
      <c r="AO1652" s="150"/>
      <c r="AP1652" s="150"/>
      <c r="AQ1652" s="150"/>
      <c r="AR1652" s="150"/>
      <c r="AS1652" s="150"/>
      <c r="AT1652" s="150"/>
      <c r="AU1652" s="150"/>
      <c r="AV1652" s="150"/>
      <c r="AW1652" s="150"/>
      <c r="AX1652" s="150"/>
      <c r="AY1652" s="150"/>
      <c r="AZ1652" s="150"/>
      <c r="BA1652" s="150"/>
      <c r="BB1652" s="150"/>
      <c r="BC1652" s="150"/>
      <c r="BD1652" s="150"/>
      <c r="BE1652" s="150"/>
      <c r="BF1652" s="150"/>
      <c r="BG1652" s="150"/>
      <c r="BH1652" s="150"/>
    </row>
    <row r="1653" spans="1:60" outlineLevel="1" x14ac:dyDescent="0.2">
      <c r="A1653" s="157"/>
      <c r="B1653" s="158"/>
      <c r="C1653" s="201" t="s">
        <v>2299</v>
      </c>
      <c r="D1653" s="190"/>
      <c r="E1653" s="191"/>
      <c r="F1653" s="160"/>
      <c r="G1653" s="160"/>
      <c r="H1653" s="160"/>
      <c r="I1653" s="160"/>
      <c r="J1653" s="160"/>
      <c r="K1653" s="160"/>
      <c r="L1653" s="160"/>
      <c r="M1653" s="160"/>
      <c r="N1653" s="160"/>
      <c r="O1653" s="160"/>
      <c r="P1653" s="160"/>
      <c r="Q1653" s="160"/>
      <c r="R1653" s="160"/>
      <c r="S1653" s="160"/>
      <c r="T1653" s="160"/>
      <c r="U1653" s="160"/>
      <c r="V1653" s="160"/>
      <c r="W1653" s="160"/>
      <c r="X1653" s="150"/>
      <c r="Y1653" s="150"/>
      <c r="Z1653" s="150"/>
      <c r="AA1653" s="150"/>
      <c r="AB1653" s="150"/>
      <c r="AC1653" s="150"/>
      <c r="AD1653" s="150"/>
      <c r="AE1653" s="150"/>
      <c r="AF1653" s="150"/>
      <c r="AG1653" s="150" t="s">
        <v>264</v>
      </c>
      <c r="AH1653" s="150">
        <v>0</v>
      </c>
      <c r="AI1653" s="150"/>
      <c r="AJ1653" s="150"/>
      <c r="AK1653" s="150"/>
      <c r="AL1653" s="150"/>
      <c r="AM1653" s="150"/>
      <c r="AN1653" s="150"/>
      <c r="AO1653" s="150"/>
      <c r="AP1653" s="150"/>
      <c r="AQ1653" s="150"/>
      <c r="AR1653" s="150"/>
      <c r="AS1653" s="150"/>
      <c r="AT1653" s="150"/>
      <c r="AU1653" s="150"/>
      <c r="AV1653" s="150"/>
      <c r="AW1653" s="150"/>
      <c r="AX1653" s="150"/>
      <c r="AY1653" s="150"/>
      <c r="AZ1653" s="150"/>
      <c r="BA1653" s="150"/>
      <c r="BB1653" s="150"/>
      <c r="BC1653" s="150"/>
      <c r="BD1653" s="150"/>
      <c r="BE1653" s="150"/>
      <c r="BF1653" s="150"/>
      <c r="BG1653" s="150"/>
      <c r="BH1653" s="150"/>
    </row>
    <row r="1654" spans="1:60" outlineLevel="1" x14ac:dyDescent="0.2">
      <c r="A1654" s="157"/>
      <c r="B1654" s="158"/>
      <c r="C1654" s="201" t="s">
        <v>2300</v>
      </c>
      <c r="D1654" s="190"/>
      <c r="E1654" s="191"/>
      <c r="F1654" s="160"/>
      <c r="G1654" s="160"/>
      <c r="H1654" s="160"/>
      <c r="I1654" s="160"/>
      <c r="J1654" s="160"/>
      <c r="K1654" s="160"/>
      <c r="L1654" s="160"/>
      <c r="M1654" s="160"/>
      <c r="N1654" s="160"/>
      <c r="O1654" s="160"/>
      <c r="P1654" s="160"/>
      <c r="Q1654" s="160"/>
      <c r="R1654" s="160"/>
      <c r="S1654" s="160"/>
      <c r="T1654" s="160"/>
      <c r="U1654" s="160"/>
      <c r="V1654" s="160"/>
      <c r="W1654" s="160"/>
      <c r="X1654" s="150"/>
      <c r="Y1654" s="150"/>
      <c r="Z1654" s="150"/>
      <c r="AA1654" s="150"/>
      <c r="AB1654" s="150"/>
      <c r="AC1654" s="150"/>
      <c r="AD1654" s="150"/>
      <c r="AE1654" s="150"/>
      <c r="AF1654" s="150"/>
      <c r="AG1654" s="150" t="s">
        <v>264</v>
      </c>
      <c r="AH1654" s="150">
        <v>0</v>
      </c>
      <c r="AI1654" s="150"/>
      <c r="AJ1654" s="150"/>
      <c r="AK1654" s="150"/>
      <c r="AL1654" s="150"/>
      <c r="AM1654" s="150"/>
      <c r="AN1654" s="150"/>
      <c r="AO1654" s="150"/>
      <c r="AP1654" s="150"/>
      <c r="AQ1654" s="150"/>
      <c r="AR1654" s="150"/>
      <c r="AS1654" s="150"/>
      <c r="AT1654" s="150"/>
      <c r="AU1654" s="150"/>
      <c r="AV1654" s="150"/>
      <c r="AW1654" s="150"/>
      <c r="AX1654" s="150"/>
      <c r="AY1654" s="150"/>
      <c r="AZ1654" s="150"/>
      <c r="BA1654" s="150"/>
      <c r="BB1654" s="150"/>
      <c r="BC1654" s="150"/>
      <c r="BD1654" s="150"/>
      <c r="BE1654" s="150"/>
      <c r="BF1654" s="150"/>
      <c r="BG1654" s="150"/>
      <c r="BH1654" s="150"/>
    </row>
    <row r="1655" spans="1:60" outlineLevel="1" x14ac:dyDescent="0.2">
      <c r="A1655" s="157"/>
      <c r="B1655" s="158"/>
      <c r="C1655" s="201" t="s">
        <v>2301</v>
      </c>
      <c r="D1655" s="190"/>
      <c r="E1655" s="191"/>
      <c r="F1655" s="160"/>
      <c r="G1655" s="160"/>
      <c r="H1655" s="160"/>
      <c r="I1655" s="160"/>
      <c r="J1655" s="160"/>
      <c r="K1655" s="160"/>
      <c r="L1655" s="160"/>
      <c r="M1655" s="160"/>
      <c r="N1655" s="160"/>
      <c r="O1655" s="160"/>
      <c r="P1655" s="160"/>
      <c r="Q1655" s="160"/>
      <c r="R1655" s="160"/>
      <c r="S1655" s="160"/>
      <c r="T1655" s="160"/>
      <c r="U1655" s="160"/>
      <c r="V1655" s="160"/>
      <c r="W1655" s="160"/>
      <c r="X1655" s="150"/>
      <c r="Y1655" s="150"/>
      <c r="Z1655" s="150"/>
      <c r="AA1655" s="150"/>
      <c r="AB1655" s="150"/>
      <c r="AC1655" s="150"/>
      <c r="AD1655" s="150"/>
      <c r="AE1655" s="150"/>
      <c r="AF1655" s="150"/>
      <c r="AG1655" s="150" t="s">
        <v>264</v>
      </c>
      <c r="AH1655" s="150">
        <v>0</v>
      </c>
      <c r="AI1655" s="150"/>
      <c r="AJ1655" s="150"/>
      <c r="AK1655" s="150"/>
      <c r="AL1655" s="150"/>
      <c r="AM1655" s="150"/>
      <c r="AN1655" s="150"/>
      <c r="AO1655" s="150"/>
      <c r="AP1655" s="150"/>
      <c r="AQ1655" s="150"/>
      <c r="AR1655" s="150"/>
      <c r="AS1655" s="150"/>
      <c r="AT1655" s="150"/>
      <c r="AU1655" s="150"/>
      <c r="AV1655" s="150"/>
      <c r="AW1655" s="150"/>
      <c r="AX1655" s="150"/>
      <c r="AY1655" s="150"/>
      <c r="AZ1655" s="150"/>
      <c r="BA1655" s="150"/>
      <c r="BB1655" s="150"/>
      <c r="BC1655" s="150"/>
      <c r="BD1655" s="150"/>
      <c r="BE1655" s="150"/>
      <c r="BF1655" s="150"/>
      <c r="BG1655" s="150"/>
      <c r="BH1655" s="150"/>
    </row>
    <row r="1656" spans="1:60" outlineLevel="1" x14ac:dyDescent="0.2">
      <c r="A1656" s="157"/>
      <c r="B1656" s="158"/>
      <c r="C1656" s="201" t="s">
        <v>2283</v>
      </c>
      <c r="D1656" s="190"/>
      <c r="E1656" s="191"/>
      <c r="F1656" s="160"/>
      <c r="G1656" s="160"/>
      <c r="H1656" s="160"/>
      <c r="I1656" s="160"/>
      <c r="J1656" s="160"/>
      <c r="K1656" s="160"/>
      <c r="L1656" s="160"/>
      <c r="M1656" s="160"/>
      <c r="N1656" s="160"/>
      <c r="O1656" s="160"/>
      <c r="P1656" s="160"/>
      <c r="Q1656" s="160"/>
      <c r="R1656" s="160"/>
      <c r="S1656" s="160"/>
      <c r="T1656" s="160"/>
      <c r="U1656" s="160"/>
      <c r="V1656" s="160"/>
      <c r="W1656" s="160"/>
      <c r="X1656" s="150"/>
      <c r="Y1656" s="150"/>
      <c r="Z1656" s="150"/>
      <c r="AA1656" s="150"/>
      <c r="AB1656" s="150"/>
      <c r="AC1656" s="150"/>
      <c r="AD1656" s="150"/>
      <c r="AE1656" s="150"/>
      <c r="AF1656" s="150"/>
      <c r="AG1656" s="150" t="s">
        <v>264</v>
      </c>
      <c r="AH1656" s="150">
        <v>0</v>
      </c>
      <c r="AI1656" s="150"/>
      <c r="AJ1656" s="150"/>
      <c r="AK1656" s="150"/>
      <c r="AL1656" s="150"/>
      <c r="AM1656" s="150"/>
      <c r="AN1656" s="150"/>
      <c r="AO1656" s="150"/>
      <c r="AP1656" s="150"/>
      <c r="AQ1656" s="150"/>
      <c r="AR1656" s="150"/>
      <c r="AS1656" s="150"/>
      <c r="AT1656" s="150"/>
      <c r="AU1656" s="150"/>
      <c r="AV1656" s="150"/>
      <c r="AW1656" s="150"/>
      <c r="AX1656" s="150"/>
      <c r="AY1656" s="150"/>
      <c r="AZ1656" s="150"/>
      <c r="BA1656" s="150"/>
      <c r="BB1656" s="150"/>
      <c r="BC1656" s="150"/>
      <c r="BD1656" s="150"/>
      <c r="BE1656" s="150"/>
      <c r="BF1656" s="150"/>
      <c r="BG1656" s="150"/>
      <c r="BH1656" s="150"/>
    </row>
    <row r="1657" spans="1:60" outlineLevel="1" x14ac:dyDescent="0.2">
      <c r="A1657" s="157"/>
      <c r="B1657" s="158"/>
      <c r="C1657" s="201" t="s">
        <v>2284</v>
      </c>
      <c r="D1657" s="190"/>
      <c r="E1657" s="191"/>
      <c r="F1657" s="160"/>
      <c r="G1657" s="160"/>
      <c r="H1657" s="160"/>
      <c r="I1657" s="160"/>
      <c r="J1657" s="160"/>
      <c r="K1657" s="160"/>
      <c r="L1657" s="160"/>
      <c r="M1657" s="160"/>
      <c r="N1657" s="160"/>
      <c r="O1657" s="160"/>
      <c r="P1657" s="160"/>
      <c r="Q1657" s="160"/>
      <c r="R1657" s="160"/>
      <c r="S1657" s="160"/>
      <c r="T1657" s="160"/>
      <c r="U1657" s="160"/>
      <c r="V1657" s="160"/>
      <c r="W1657" s="160"/>
      <c r="X1657" s="150"/>
      <c r="Y1657" s="150"/>
      <c r="Z1657" s="150"/>
      <c r="AA1657" s="150"/>
      <c r="AB1657" s="150"/>
      <c r="AC1657" s="150"/>
      <c r="AD1657" s="150"/>
      <c r="AE1657" s="150"/>
      <c r="AF1657" s="150"/>
      <c r="AG1657" s="150" t="s">
        <v>264</v>
      </c>
      <c r="AH1657" s="150">
        <v>0</v>
      </c>
      <c r="AI1657" s="150"/>
      <c r="AJ1657" s="150"/>
      <c r="AK1657" s="150"/>
      <c r="AL1657" s="150"/>
      <c r="AM1657" s="150"/>
      <c r="AN1657" s="150"/>
      <c r="AO1657" s="150"/>
      <c r="AP1657" s="150"/>
      <c r="AQ1657" s="150"/>
      <c r="AR1657" s="150"/>
      <c r="AS1657" s="150"/>
      <c r="AT1657" s="150"/>
      <c r="AU1657" s="150"/>
      <c r="AV1657" s="150"/>
      <c r="AW1657" s="150"/>
      <c r="AX1657" s="150"/>
      <c r="AY1657" s="150"/>
      <c r="AZ1657" s="150"/>
      <c r="BA1657" s="150"/>
      <c r="BB1657" s="150"/>
      <c r="BC1657" s="150"/>
      <c r="BD1657" s="150"/>
      <c r="BE1657" s="150"/>
      <c r="BF1657" s="150"/>
      <c r="BG1657" s="150"/>
      <c r="BH1657" s="150"/>
    </row>
    <row r="1658" spans="1:60" outlineLevel="1" x14ac:dyDescent="0.2">
      <c r="A1658" s="157"/>
      <c r="B1658" s="158"/>
      <c r="C1658" s="201" t="s">
        <v>2285</v>
      </c>
      <c r="D1658" s="190"/>
      <c r="E1658" s="191"/>
      <c r="F1658" s="160"/>
      <c r="G1658" s="160"/>
      <c r="H1658" s="160"/>
      <c r="I1658" s="160"/>
      <c r="J1658" s="160"/>
      <c r="K1658" s="160"/>
      <c r="L1658" s="160"/>
      <c r="M1658" s="160"/>
      <c r="N1658" s="160"/>
      <c r="O1658" s="160"/>
      <c r="P1658" s="160"/>
      <c r="Q1658" s="160"/>
      <c r="R1658" s="160"/>
      <c r="S1658" s="160"/>
      <c r="T1658" s="160"/>
      <c r="U1658" s="160"/>
      <c r="V1658" s="160"/>
      <c r="W1658" s="160"/>
      <c r="X1658" s="150"/>
      <c r="Y1658" s="150"/>
      <c r="Z1658" s="150"/>
      <c r="AA1658" s="150"/>
      <c r="AB1658" s="150"/>
      <c r="AC1658" s="150"/>
      <c r="AD1658" s="150"/>
      <c r="AE1658" s="150"/>
      <c r="AF1658" s="150"/>
      <c r="AG1658" s="150" t="s">
        <v>264</v>
      </c>
      <c r="AH1658" s="150">
        <v>0</v>
      </c>
      <c r="AI1658" s="150"/>
      <c r="AJ1658" s="150"/>
      <c r="AK1658" s="150"/>
      <c r="AL1658" s="150"/>
      <c r="AM1658" s="150"/>
      <c r="AN1658" s="150"/>
      <c r="AO1658" s="150"/>
      <c r="AP1658" s="150"/>
      <c r="AQ1658" s="150"/>
      <c r="AR1658" s="150"/>
      <c r="AS1658" s="150"/>
      <c r="AT1658" s="150"/>
      <c r="AU1658" s="150"/>
      <c r="AV1658" s="150"/>
      <c r="AW1658" s="150"/>
      <c r="AX1658" s="150"/>
      <c r="AY1658" s="150"/>
      <c r="AZ1658" s="150"/>
      <c r="BA1658" s="150"/>
      <c r="BB1658" s="150"/>
      <c r="BC1658" s="150"/>
      <c r="BD1658" s="150"/>
      <c r="BE1658" s="150"/>
      <c r="BF1658" s="150"/>
      <c r="BG1658" s="150"/>
      <c r="BH1658" s="150"/>
    </row>
    <row r="1659" spans="1:60" outlineLevel="1" x14ac:dyDescent="0.2">
      <c r="A1659" s="157"/>
      <c r="B1659" s="158"/>
      <c r="C1659" s="201" t="s">
        <v>2286</v>
      </c>
      <c r="D1659" s="190"/>
      <c r="E1659" s="191"/>
      <c r="F1659" s="160"/>
      <c r="G1659" s="160"/>
      <c r="H1659" s="160"/>
      <c r="I1659" s="160"/>
      <c r="J1659" s="160"/>
      <c r="K1659" s="160"/>
      <c r="L1659" s="160"/>
      <c r="M1659" s="160"/>
      <c r="N1659" s="160"/>
      <c r="O1659" s="160"/>
      <c r="P1659" s="160"/>
      <c r="Q1659" s="160"/>
      <c r="R1659" s="160"/>
      <c r="S1659" s="160"/>
      <c r="T1659" s="160"/>
      <c r="U1659" s="160"/>
      <c r="V1659" s="160"/>
      <c r="W1659" s="160"/>
      <c r="X1659" s="150"/>
      <c r="Y1659" s="150"/>
      <c r="Z1659" s="150"/>
      <c r="AA1659" s="150"/>
      <c r="AB1659" s="150"/>
      <c r="AC1659" s="150"/>
      <c r="AD1659" s="150"/>
      <c r="AE1659" s="150"/>
      <c r="AF1659" s="150"/>
      <c r="AG1659" s="150" t="s">
        <v>264</v>
      </c>
      <c r="AH1659" s="150">
        <v>0</v>
      </c>
      <c r="AI1659" s="150"/>
      <c r="AJ1659" s="150"/>
      <c r="AK1659" s="150"/>
      <c r="AL1659" s="150"/>
      <c r="AM1659" s="150"/>
      <c r="AN1659" s="150"/>
      <c r="AO1659" s="150"/>
      <c r="AP1659" s="150"/>
      <c r="AQ1659" s="150"/>
      <c r="AR1659" s="150"/>
      <c r="AS1659" s="150"/>
      <c r="AT1659" s="150"/>
      <c r="AU1659" s="150"/>
      <c r="AV1659" s="150"/>
      <c r="AW1659" s="150"/>
      <c r="AX1659" s="150"/>
      <c r="AY1659" s="150"/>
      <c r="AZ1659" s="150"/>
      <c r="BA1659" s="150"/>
      <c r="BB1659" s="150"/>
      <c r="BC1659" s="150"/>
      <c r="BD1659" s="150"/>
      <c r="BE1659" s="150"/>
      <c r="BF1659" s="150"/>
      <c r="BG1659" s="150"/>
      <c r="BH1659" s="150"/>
    </row>
    <row r="1660" spans="1:60" ht="22.5" outlineLevel="1" x14ac:dyDescent="0.2">
      <c r="A1660" s="157"/>
      <c r="B1660" s="158"/>
      <c r="C1660" s="201" t="s">
        <v>2287</v>
      </c>
      <c r="D1660" s="190"/>
      <c r="E1660" s="191"/>
      <c r="F1660" s="160"/>
      <c r="G1660" s="160"/>
      <c r="H1660" s="160"/>
      <c r="I1660" s="160"/>
      <c r="J1660" s="160"/>
      <c r="K1660" s="160"/>
      <c r="L1660" s="160"/>
      <c r="M1660" s="160"/>
      <c r="N1660" s="160"/>
      <c r="O1660" s="160"/>
      <c r="P1660" s="160"/>
      <c r="Q1660" s="160"/>
      <c r="R1660" s="160"/>
      <c r="S1660" s="160"/>
      <c r="T1660" s="160"/>
      <c r="U1660" s="160"/>
      <c r="V1660" s="160"/>
      <c r="W1660" s="160"/>
      <c r="X1660" s="150"/>
      <c r="Y1660" s="150"/>
      <c r="Z1660" s="150"/>
      <c r="AA1660" s="150"/>
      <c r="AB1660" s="150"/>
      <c r="AC1660" s="150"/>
      <c r="AD1660" s="150"/>
      <c r="AE1660" s="150"/>
      <c r="AF1660" s="150"/>
      <c r="AG1660" s="150" t="s">
        <v>264</v>
      </c>
      <c r="AH1660" s="150">
        <v>0</v>
      </c>
      <c r="AI1660" s="150"/>
      <c r="AJ1660" s="150"/>
      <c r="AK1660" s="150"/>
      <c r="AL1660" s="150"/>
      <c r="AM1660" s="150"/>
      <c r="AN1660" s="150"/>
      <c r="AO1660" s="150"/>
      <c r="AP1660" s="150"/>
      <c r="AQ1660" s="150"/>
      <c r="AR1660" s="150"/>
      <c r="AS1660" s="150"/>
      <c r="AT1660" s="150"/>
      <c r="AU1660" s="150"/>
      <c r="AV1660" s="150"/>
      <c r="AW1660" s="150"/>
      <c r="AX1660" s="150"/>
      <c r="AY1660" s="150"/>
      <c r="AZ1660" s="150"/>
      <c r="BA1660" s="150"/>
      <c r="BB1660" s="150"/>
      <c r="BC1660" s="150"/>
      <c r="BD1660" s="150"/>
      <c r="BE1660" s="150"/>
      <c r="BF1660" s="150"/>
      <c r="BG1660" s="150"/>
      <c r="BH1660" s="150"/>
    </row>
    <row r="1661" spans="1:60" ht="22.5" outlineLevel="1" x14ac:dyDescent="0.2">
      <c r="A1661" s="157"/>
      <c r="B1661" s="158"/>
      <c r="C1661" s="201" t="s">
        <v>2288</v>
      </c>
      <c r="D1661" s="190"/>
      <c r="E1661" s="191"/>
      <c r="F1661" s="160"/>
      <c r="G1661" s="160"/>
      <c r="H1661" s="160"/>
      <c r="I1661" s="160"/>
      <c r="J1661" s="160"/>
      <c r="K1661" s="160"/>
      <c r="L1661" s="160"/>
      <c r="M1661" s="160"/>
      <c r="N1661" s="160"/>
      <c r="O1661" s="160"/>
      <c r="P1661" s="160"/>
      <c r="Q1661" s="160"/>
      <c r="R1661" s="160"/>
      <c r="S1661" s="160"/>
      <c r="T1661" s="160"/>
      <c r="U1661" s="160"/>
      <c r="V1661" s="160"/>
      <c r="W1661" s="160"/>
      <c r="X1661" s="150"/>
      <c r="Y1661" s="150"/>
      <c r="Z1661" s="150"/>
      <c r="AA1661" s="150"/>
      <c r="AB1661" s="150"/>
      <c r="AC1661" s="150"/>
      <c r="AD1661" s="150"/>
      <c r="AE1661" s="150"/>
      <c r="AF1661" s="150"/>
      <c r="AG1661" s="150" t="s">
        <v>264</v>
      </c>
      <c r="AH1661" s="150">
        <v>0</v>
      </c>
      <c r="AI1661" s="150"/>
      <c r="AJ1661" s="150"/>
      <c r="AK1661" s="150"/>
      <c r="AL1661" s="150"/>
      <c r="AM1661" s="150"/>
      <c r="AN1661" s="150"/>
      <c r="AO1661" s="150"/>
      <c r="AP1661" s="150"/>
      <c r="AQ1661" s="150"/>
      <c r="AR1661" s="150"/>
      <c r="AS1661" s="150"/>
      <c r="AT1661" s="150"/>
      <c r="AU1661" s="150"/>
      <c r="AV1661" s="150"/>
      <c r="AW1661" s="150"/>
      <c r="AX1661" s="150"/>
      <c r="AY1661" s="150"/>
      <c r="AZ1661" s="150"/>
      <c r="BA1661" s="150"/>
      <c r="BB1661" s="150"/>
      <c r="BC1661" s="150"/>
      <c r="BD1661" s="150"/>
      <c r="BE1661" s="150"/>
      <c r="BF1661" s="150"/>
      <c r="BG1661" s="150"/>
      <c r="BH1661" s="150"/>
    </row>
    <row r="1662" spans="1:60" outlineLevel="1" x14ac:dyDescent="0.2">
      <c r="A1662" s="157"/>
      <c r="B1662" s="158"/>
      <c r="C1662" s="201" t="s">
        <v>2289</v>
      </c>
      <c r="D1662" s="190"/>
      <c r="E1662" s="191"/>
      <c r="F1662" s="160"/>
      <c r="G1662" s="160"/>
      <c r="H1662" s="160"/>
      <c r="I1662" s="160"/>
      <c r="J1662" s="160"/>
      <c r="K1662" s="160"/>
      <c r="L1662" s="160"/>
      <c r="M1662" s="160"/>
      <c r="N1662" s="160"/>
      <c r="O1662" s="160"/>
      <c r="P1662" s="160"/>
      <c r="Q1662" s="160"/>
      <c r="R1662" s="160"/>
      <c r="S1662" s="160"/>
      <c r="T1662" s="160"/>
      <c r="U1662" s="160"/>
      <c r="V1662" s="160"/>
      <c r="W1662" s="160"/>
      <c r="X1662" s="150"/>
      <c r="Y1662" s="150"/>
      <c r="Z1662" s="150"/>
      <c r="AA1662" s="150"/>
      <c r="AB1662" s="150"/>
      <c r="AC1662" s="150"/>
      <c r="AD1662" s="150"/>
      <c r="AE1662" s="150"/>
      <c r="AF1662" s="150"/>
      <c r="AG1662" s="150" t="s">
        <v>264</v>
      </c>
      <c r="AH1662" s="150">
        <v>0</v>
      </c>
      <c r="AI1662" s="150"/>
      <c r="AJ1662" s="150"/>
      <c r="AK1662" s="150"/>
      <c r="AL1662" s="150"/>
      <c r="AM1662" s="150"/>
      <c r="AN1662" s="150"/>
      <c r="AO1662" s="150"/>
      <c r="AP1662" s="150"/>
      <c r="AQ1662" s="150"/>
      <c r="AR1662" s="150"/>
      <c r="AS1662" s="150"/>
      <c r="AT1662" s="150"/>
      <c r="AU1662" s="150"/>
      <c r="AV1662" s="150"/>
      <c r="AW1662" s="150"/>
      <c r="AX1662" s="150"/>
      <c r="AY1662" s="150"/>
      <c r="AZ1662" s="150"/>
      <c r="BA1662" s="150"/>
      <c r="BB1662" s="150"/>
      <c r="BC1662" s="150"/>
      <c r="BD1662" s="150"/>
      <c r="BE1662" s="150"/>
      <c r="BF1662" s="150"/>
      <c r="BG1662" s="150"/>
      <c r="BH1662" s="150"/>
    </row>
    <row r="1663" spans="1:60" outlineLevel="1" x14ac:dyDescent="0.2">
      <c r="A1663" s="157"/>
      <c r="B1663" s="158"/>
      <c r="C1663" s="201" t="s">
        <v>2302</v>
      </c>
      <c r="D1663" s="190"/>
      <c r="E1663" s="191"/>
      <c r="F1663" s="160"/>
      <c r="G1663" s="160"/>
      <c r="H1663" s="160"/>
      <c r="I1663" s="160"/>
      <c r="J1663" s="160"/>
      <c r="K1663" s="160"/>
      <c r="L1663" s="160"/>
      <c r="M1663" s="160"/>
      <c r="N1663" s="160"/>
      <c r="O1663" s="160"/>
      <c r="P1663" s="160"/>
      <c r="Q1663" s="160"/>
      <c r="R1663" s="160"/>
      <c r="S1663" s="160"/>
      <c r="T1663" s="160"/>
      <c r="U1663" s="160"/>
      <c r="V1663" s="160"/>
      <c r="W1663" s="160"/>
      <c r="X1663" s="150"/>
      <c r="Y1663" s="150"/>
      <c r="Z1663" s="150"/>
      <c r="AA1663" s="150"/>
      <c r="AB1663" s="150"/>
      <c r="AC1663" s="150"/>
      <c r="AD1663" s="150"/>
      <c r="AE1663" s="150"/>
      <c r="AF1663" s="150"/>
      <c r="AG1663" s="150" t="s">
        <v>264</v>
      </c>
      <c r="AH1663" s="150">
        <v>0</v>
      </c>
      <c r="AI1663" s="150"/>
      <c r="AJ1663" s="150"/>
      <c r="AK1663" s="150"/>
      <c r="AL1663" s="150"/>
      <c r="AM1663" s="150"/>
      <c r="AN1663" s="150"/>
      <c r="AO1663" s="150"/>
      <c r="AP1663" s="150"/>
      <c r="AQ1663" s="150"/>
      <c r="AR1663" s="150"/>
      <c r="AS1663" s="150"/>
      <c r="AT1663" s="150"/>
      <c r="AU1663" s="150"/>
      <c r="AV1663" s="150"/>
      <c r="AW1663" s="150"/>
      <c r="AX1663" s="150"/>
      <c r="AY1663" s="150"/>
      <c r="AZ1663" s="150"/>
      <c r="BA1663" s="150"/>
      <c r="BB1663" s="150"/>
      <c r="BC1663" s="150"/>
      <c r="BD1663" s="150"/>
      <c r="BE1663" s="150"/>
      <c r="BF1663" s="150"/>
      <c r="BG1663" s="150"/>
      <c r="BH1663" s="150"/>
    </row>
    <row r="1664" spans="1:60" outlineLevel="1" x14ac:dyDescent="0.2">
      <c r="A1664" s="157"/>
      <c r="B1664" s="158"/>
      <c r="C1664" s="201" t="s">
        <v>2291</v>
      </c>
      <c r="D1664" s="190"/>
      <c r="E1664" s="191"/>
      <c r="F1664" s="160"/>
      <c r="G1664" s="160"/>
      <c r="H1664" s="160"/>
      <c r="I1664" s="160"/>
      <c r="J1664" s="160"/>
      <c r="K1664" s="160"/>
      <c r="L1664" s="160"/>
      <c r="M1664" s="160"/>
      <c r="N1664" s="160"/>
      <c r="O1664" s="160"/>
      <c r="P1664" s="160"/>
      <c r="Q1664" s="160"/>
      <c r="R1664" s="160"/>
      <c r="S1664" s="160"/>
      <c r="T1664" s="160"/>
      <c r="U1664" s="160"/>
      <c r="V1664" s="160"/>
      <c r="W1664" s="160"/>
      <c r="X1664" s="150"/>
      <c r="Y1664" s="150"/>
      <c r="Z1664" s="150"/>
      <c r="AA1664" s="150"/>
      <c r="AB1664" s="150"/>
      <c r="AC1664" s="150"/>
      <c r="AD1664" s="150"/>
      <c r="AE1664" s="150"/>
      <c r="AF1664" s="150"/>
      <c r="AG1664" s="150" t="s">
        <v>264</v>
      </c>
      <c r="AH1664" s="150">
        <v>0</v>
      </c>
      <c r="AI1664" s="150"/>
      <c r="AJ1664" s="150"/>
      <c r="AK1664" s="150"/>
      <c r="AL1664" s="150"/>
      <c r="AM1664" s="150"/>
      <c r="AN1664" s="150"/>
      <c r="AO1664" s="150"/>
      <c r="AP1664" s="150"/>
      <c r="AQ1664" s="150"/>
      <c r="AR1664" s="150"/>
      <c r="AS1664" s="150"/>
      <c r="AT1664" s="150"/>
      <c r="AU1664" s="150"/>
      <c r="AV1664" s="150"/>
      <c r="AW1664" s="150"/>
      <c r="AX1664" s="150"/>
      <c r="AY1664" s="150"/>
      <c r="AZ1664" s="150"/>
      <c r="BA1664" s="150"/>
      <c r="BB1664" s="150"/>
      <c r="BC1664" s="150"/>
      <c r="BD1664" s="150"/>
      <c r="BE1664" s="150"/>
      <c r="BF1664" s="150"/>
      <c r="BG1664" s="150"/>
      <c r="BH1664" s="150"/>
    </row>
    <row r="1665" spans="1:60" outlineLevel="1" x14ac:dyDescent="0.2">
      <c r="A1665" s="157"/>
      <c r="B1665" s="158"/>
      <c r="C1665" s="201" t="s">
        <v>2292</v>
      </c>
      <c r="D1665" s="190"/>
      <c r="E1665" s="191"/>
      <c r="F1665" s="160"/>
      <c r="G1665" s="160"/>
      <c r="H1665" s="160"/>
      <c r="I1665" s="160"/>
      <c r="J1665" s="160"/>
      <c r="K1665" s="160"/>
      <c r="L1665" s="160"/>
      <c r="M1665" s="160"/>
      <c r="N1665" s="160"/>
      <c r="O1665" s="160"/>
      <c r="P1665" s="160"/>
      <c r="Q1665" s="160"/>
      <c r="R1665" s="160"/>
      <c r="S1665" s="160"/>
      <c r="T1665" s="160"/>
      <c r="U1665" s="160"/>
      <c r="V1665" s="160"/>
      <c r="W1665" s="160"/>
      <c r="X1665" s="150"/>
      <c r="Y1665" s="150"/>
      <c r="Z1665" s="150"/>
      <c r="AA1665" s="150"/>
      <c r="AB1665" s="150"/>
      <c r="AC1665" s="150"/>
      <c r="AD1665" s="150"/>
      <c r="AE1665" s="150"/>
      <c r="AF1665" s="150"/>
      <c r="AG1665" s="150" t="s">
        <v>264</v>
      </c>
      <c r="AH1665" s="150">
        <v>0</v>
      </c>
      <c r="AI1665" s="150"/>
      <c r="AJ1665" s="150"/>
      <c r="AK1665" s="150"/>
      <c r="AL1665" s="150"/>
      <c r="AM1665" s="150"/>
      <c r="AN1665" s="150"/>
      <c r="AO1665" s="150"/>
      <c r="AP1665" s="150"/>
      <c r="AQ1665" s="150"/>
      <c r="AR1665" s="150"/>
      <c r="AS1665" s="150"/>
      <c r="AT1665" s="150"/>
      <c r="AU1665" s="150"/>
      <c r="AV1665" s="150"/>
      <c r="AW1665" s="150"/>
      <c r="AX1665" s="150"/>
      <c r="AY1665" s="150"/>
      <c r="AZ1665" s="150"/>
      <c r="BA1665" s="150"/>
      <c r="BB1665" s="150"/>
      <c r="BC1665" s="150"/>
      <c r="BD1665" s="150"/>
      <c r="BE1665" s="150"/>
      <c r="BF1665" s="150"/>
      <c r="BG1665" s="150"/>
      <c r="BH1665" s="150"/>
    </row>
    <row r="1666" spans="1:60" outlineLevel="1" x14ac:dyDescent="0.2">
      <c r="A1666" s="157"/>
      <c r="B1666" s="158"/>
      <c r="C1666" s="201" t="s">
        <v>2293</v>
      </c>
      <c r="D1666" s="190"/>
      <c r="E1666" s="191"/>
      <c r="F1666" s="160"/>
      <c r="G1666" s="160"/>
      <c r="H1666" s="160"/>
      <c r="I1666" s="160"/>
      <c r="J1666" s="160"/>
      <c r="K1666" s="160"/>
      <c r="L1666" s="160"/>
      <c r="M1666" s="160"/>
      <c r="N1666" s="160"/>
      <c r="O1666" s="160"/>
      <c r="P1666" s="160"/>
      <c r="Q1666" s="160"/>
      <c r="R1666" s="160"/>
      <c r="S1666" s="160"/>
      <c r="T1666" s="160"/>
      <c r="U1666" s="160"/>
      <c r="V1666" s="160"/>
      <c r="W1666" s="160"/>
      <c r="X1666" s="150"/>
      <c r="Y1666" s="150"/>
      <c r="Z1666" s="150"/>
      <c r="AA1666" s="150"/>
      <c r="AB1666" s="150"/>
      <c r="AC1666" s="150"/>
      <c r="AD1666" s="150"/>
      <c r="AE1666" s="150"/>
      <c r="AF1666" s="150"/>
      <c r="AG1666" s="150" t="s">
        <v>264</v>
      </c>
      <c r="AH1666" s="150">
        <v>0</v>
      </c>
      <c r="AI1666" s="150"/>
      <c r="AJ1666" s="150"/>
      <c r="AK1666" s="150"/>
      <c r="AL1666" s="150"/>
      <c r="AM1666" s="150"/>
      <c r="AN1666" s="150"/>
      <c r="AO1666" s="150"/>
      <c r="AP1666" s="150"/>
      <c r="AQ1666" s="150"/>
      <c r="AR1666" s="150"/>
      <c r="AS1666" s="150"/>
      <c r="AT1666" s="150"/>
      <c r="AU1666" s="150"/>
      <c r="AV1666" s="150"/>
      <c r="AW1666" s="150"/>
      <c r="AX1666" s="150"/>
      <c r="AY1666" s="150"/>
      <c r="AZ1666" s="150"/>
      <c r="BA1666" s="150"/>
      <c r="BB1666" s="150"/>
      <c r="BC1666" s="150"/>
      <c r="BD1666" s="150"/>
      <c r="BE1666" s="150"/>
      <c r="BF1666" s="150"/>
      <c r="BG1666" s="150"/>
      <c r="BH1666" s="150"/>
    </row>
    <row r="1667" spans="1:60" outlineLevel="1" x14ac:dyDescent="0.2">
      <c r="A1667" s="157"/>
      <c r="B1667" s="158"/>
      <c r="C1667" s="201" t="s">
        <v>2294</v>
      </c>
      <c r="D1667" s="190"/>
      <c r="E1667" s="191"/>
      <c r="F1667" s="160"/>
      <c r="G1667" s="160"/>
      <c r="H1667" s="160"/>
      <c r="I1667" s="160"/>
      <c r="J1667" s="160"/>
      <c r="K1667" s="160"/>
      <c r="L1667" s="160"/>
      <c r="M1667" s="160"/>
      <c r="N1667" s="160"/>
      <c r="O1667" s="160"/>
      <c r="P1667" s="160"/>
      <c r="Q1667" s="160"/>
      <c r="R1667" s="160"/>
      <c r="S1667" s="160"/>
      <c r="T1667" s="160"/>
      <c r="U1667" s="160"/>
      <c r="V1667" s="160"/>
      <c r="W1667" s="160"/>
      <c r="X1667" s="150"/>
      <c r="Y1667" s="150"/>
      <c r="Z1667" s="150"/>
      <c r="AA1667" s="150"/>
      <c r="AB1667" s="150"/>
      <c r="AC1667" s="150"/>
      <c r="AD1667" s="150"/>
      <c r="AE1667" s="150"/>
      <c r="AF1667" s="150"/>
      <c r="AG1667" s="150" t="s">
        <v>264</v>
      </c>
      <c r="AH1667" s="150">
        <v>0</v>
      </c>
      <c r="AI1667" s="150"/>
      <c r="AJ1667" s="150"/>
      <c r="AK1667" s="150"/>
      <c r="AL1667" s="150"/>
      <c r="AM1667" s="150"/>
      <c r="AN1667" s="150"/>
      <c r="AO1667" s="150"/>
      <c r="AP1667" s="150"/>
      <c r="AQ1667" s="150"/>
      <c r="AR1667" s="150"/>
      <c r="AS1667" s="150"/>
      <c r="AT1667" s="150"/>
      <c r="AU1667" s="150"/>
      <c r="AV1667" s="150"/>
      <c r="AW1667" s="150"/>
      <c r="AX1667" s="150"/>
      <c r="AY1667" s="150"/>
      <c r="AZ1667" s="150"/>
      <c r="BA1667" s="150"/>
      <c r="BB1667" s="150"/>
      <c r="BC1667" s="150"/>
      <c r="BD1667" s="150"/>
      <c r="BE1667" s="150"/>
      <c r="BF1667" s="150"/>
      <c r="BG1667" s="150"/>
      <c r="BH1667" s="150"/>
    </row>
    <row r="1668" spans="1:60" outlineLevel="1" x14ac:dyDescent="0.2">
      <c r="A1668" s="157"/>
      <c r="B1668" s="158"/>
      <c r="C1668" s="201" t="s">
        <v>2295</v>
      </c>
      <c r="D1668" s="190"/>
      <c r="E1668" s="191"/>
      <c r="F1668" s="160"/>
      <c r="G1668" s="160"/>
      <c r="H1668" s="160"/>
      <c r="I1668" s="160"/>
      <c r="J1668" s="160"/>
      <c r="K1668" s="160"/>
      <c r="L1668" s="160"/>
      <c r="M1668" s="160"/>
      <c r="N1668" s="160"/>
      <c r="O1668" s="160"/>
      <c r="P1668" s="160"/>
      <c r="Q1668" s="160"/>
      <c r="R1668" s="160"/>
      <c r="S1668" s="160"/>
      <c r="T1668" s="160"/>
      <c r="U1668" s="160"/>
      <c r="V1668" s="160"/>
      <c r="W1668" s="160"/>
      <c r="X1668" s="150"/>
      <c r="Y1668" s="150"/>
      <c r="Z1668" s="150"/>
      <c r="AA1668" s="150"/>
      <c r="AB1668" s="150"/>
      <c r="AC1668" s="150"/>
      <c r="AD1668" s="150"/>
      <c r="AE1668" s="150"/>
      <c r="AF1668" s="150"/>
      <c r="AG1668" s="150" t="s">
        <v>264</v>
      </c>
      <c r="AH1668" s="150">
        <v>0</v>
      </c>
      <c r="AI1668" s="150"/>
      <c r="AJ1668" s="150"/>
      <c r="AK1668" s="150"/>
      <c r="AL1668" s="150"/>
      <c r="AM1668" s="150"/>
      <c r="AN1668" s="150"/>
      <c r="AO1668" s="150"/>
      <c r="AP1668" s="150"/>
      <c r="AQ1668" s="150"/>
      <c r="AR1668" s="150"/>
      <c r="AS1668" s="150"/>
      <c r="AT1668" s="150"/>
      <c r="AU1668" s="150"/>
      <c r="AV1668" s="150"/>
      <c r="AW1668" s="150"/>
      <c r="AX1668" s="150"/>
      <c r="AY1668" s="150"/>
      <c r="AZ1668" s="150"/>
      <c r="BA1668" s="150"/>
      <c r="BB1668" s="150"/>
      <c r="BC1668" s="150"/>
      <c r="BD1668" s="150"/>
      <c r="BE1668" s="150"/>
      <c r="BF1668" s="150"/>
      <c r="BG1668" s="150"/>
      <c r="BH1668" s="150"/>
    </row>
    <row r="1669" spans="1:60" outlineLevel="1" x14ac:dyDescent="0.2">
      <c r="A1669" s="157"/>
      <c r="B1669" s="158"/>
      <c r="C1669" s="201" t="s">
        <v>2303</v>
      </c>
      <c r="D1669" s="190"/>
      <c r="E1669" s="191"/>
      <c r="F1669" s="160"/>
      <c r="G1669" s="160"/>
      <c r="H1669" s="160"/>
      <c r="I1669" s="160"/>
      <c r="J1669" s="160"/>
      <c r="K1669" s="160"/>
      <c r="L1669" s="160"/>
      <c r="M1669" s="160"/>
      <c r="N1669" s="160"/>
      <c r="O1669" s="160"/>
      <c r="P1669" s="160"/>
      <c r="Q1669" s="160"/>
      <c r="R1669" s="160"/>
      <c r="S1669" s="160"/>
      <c r="T1669" s="160"/>
      <c r="U1669" s="160"/>
      <c r="V1669" s="160"/>
      <c r="W1669" s="160"/>
      <c r="X1669" s="150"/>
      <c r="Y1669" s="150"/>
      <c r="Z1669" s="150"/>
      <c r="AA1669" s="150"/>
      <c r="AB1669" s="150"/>
      <c r="AC1669" s="150"/>
      <c r="AD1669" s="150"/>
      <c r="AE1669" s="150"/>
      <c r="AF1669" s="150"/>
      <c r="AG1669" s="150" t="s">
        <v>264</v>
      </c>
      <c r="AH1669" s="150">
        <v>0</v>
      </c>
      <c r="AI1669" s="150"/>
      <c r="AJ1669" s="150"/>
      <c r="AK1669" s="150"/>
      <c r="AL1669" s="150"/>
      <c r="AM1669" s="150"/>
      <c r="AN1669" s="150"/>
      <c r="AO1669" s="150"/>
      <c r="AP1669" s="150"/>
      <c r="AQ1669" s="150"/>
      <c r="AR1669" s="150"/>
      <c r="AS1669" s="150"/>
      <c r="AT1669" s="150"/>
      <c r="AU1669" s="150"/>
      <c r="AV1669" s="150"/>
      <c r="AW1669" s="150"/>
      <c r="AX1669" s="150"/>
      <c r="AY1669" s="150"/>
      <c r="AZ1669" s="150"/>
      <c r="BA1669" s="150"/>
      <c r="BB1669" s="150"/>
      <c r="BC1669" s="150"/>
      <c r="BD1669" s="150"/>
      <c r="BE1669" s="150"/>
      <c r="BF1669" s="150"/>
      <c r="BG1669" s="150"/>
      <c r="BH1669" s="150"/>
    </row>
    <row r="1670" spans="1:60" ht="25.5" x14ac:dyDescent="0.2">
      <c r="A1670" s="163" t="s">
        <v>211</v>
      </c>
      <c r="B1670" s="164" t="s">
        <v>171</v>
      </c>
      <c r="C1670" s="184" t="s">
        <v>172</v>
      </c>
      <c r="D1670" s="165"/>
      <c r="E1670" s="166"/>
      <c r="F1670" s="167"/>
      <c r="G1670" s="167">
        <f>SUMIF(AG1671:AG1677,"&lt;&gt;NOR",G1671:G1677)</f>
        <v>0</v>
      </c>
      <c r="H1670" s="167"/>
      <c r="I1670" s="167">
        <f>SUM(I1671:I1677)</f>
        <v>0</v>
      </c>
      <c r="J1670" s="167"/>
      <c r="K1670" s="167">
        <f>SUM(K1671:K1677)</f>
        <v>0</v>
      </c>
      <c r="L1670" s="167"/>
      <c r="M1670" s="167">
        <f>SUM(M1671:M1677)</f>
        <v>0</v>
      </c>
      <c r="N1670" s="167"/>
      <c r="O1670" s="167">
        <f>SUM(O1671:O1677)</f>
        <v>0</v>
      </c>
      <c r="P1670" s="167"/>
      <c r="Q1670" s="167">
        <f>SUM(Q1671:Q1677)</f>
        <v>0</v>
      </c>
      <c r="R1670" s="167"/>
      <c r="S1670" s="167"/>
      <c r="T1670" s="168"/>
      <c r="U1670" s="162"/>
      <c r="V1670" s="162">
        <f>SUM(V1671:V1677)</f>
        <v>0</v>
      </c>
      <c r="W1670" s="162"/>
      <c r="AG1670" t="s">
        <v>212</v>
      </c>
    </row>
    <row r="1671" spans="1:60" ht="22.5" outlineLevel="1" x14ac:dyDescent="0.2">
      <c r="A1671" s="176">
        <v>628</v>
      </c>
      <c r="B1671" s="177" t="s">
        <v>2304</v>
      </c>
      <c r="C1671" s="185" t="s">
        <v>2305</v>
      </c>
      <c r="D1671" s="178" t="s">
        <v>1250</v>
      </c>
      <c r="E1671" s="179">
        <v>1</v>
      </c>
      <c r="F1671" s="180"/>
      <c r="G1671" s="181">
        <f t="shared" ref="G1671:G1677" si="91">ROUND(E1671*F1671,2)</f>
        <v>0</v>
      </c>
      <c r="H1671" s="180"/>
      <c r="I1671" s="181">
        <f t="shared" ref="I1671:I1677" si="92">ROUND(E1671*H1671,2)</f>
        <v>0</v>
      </c>
      <c r="J1671" s="180"/>
      <c r="K1671" s="181">
        <f t="shared" ref="K1671:K1677" si="93">ROUND(E1671*J1671,2)</f>
        <v>0</v>
      </c>
      <c r="L1671" s="181">
        <v>21</v>
      </c>
      <c r="M1671" s="181">
        <f t="shared" ref="M1671:M1677" si="94">G1671*(1+L1671/100)</f>
        <v>0</v>
      </c>
      <c r="N1671" s="181">
        <v>0</v>
      </c>
      <c r="O1671" s="181">
        <f t="shared" ref="O1671:O1677" si="95">ROUND(E1671*N1671,2)</f>
        <v>0</v>
      </c>
      <c r="P1671" s="181">
        <v>0</v>
      </c>
      <c r="Q1671" s="181">
        <f t="shared" ref="Q1671:Q1677" si="96">ROUND(E1671*P1671,2)</f>
        <v>0</v>
      </c>
      <c r="R1671" s="181"/>
      <c r="S1671" s="181" t="s">
        <v>240</v>
      </c>
      <c r="T1671" s="182" t="s">
        <v>218</v>
      </c>
      <c r="U1671" s="160">
        <v>0</v>
      </c>
      <c r="V1671" s="160">
        <f t="shared" ref="V1671:V1677" si="97">ROUND(E1671*U1671,2)</f>
        <v>0</v>
      </c>
      <c r="W1671" s="160"/>
      <c r="X1671" s="150"/>
      <c r="Y1671" s="150"/>
      <c r="Z1671" s="150"/>
      <c r="AA1671" s="150"/>
      <c r="AB1671" s="150"/>
      <c r="AC1671" s="150"/>
      <c r="AD1671" s="150"/>
      <c r="AE1671" s="150"/>
      <c r="AF1671" s="150"/>
      <c r="AG1671" s="150" t="s">
        <v>279</v>
      </c>
      <c r="AH1671" s="150"/>
      <c r="AI1671" s="150"/>
      <c r="AJ1671" s="150"/>
      <c r="AK1671" s="150"/>
      <c r="AL1671" s="150"/>
      <c r="AM1671" s="150"/>
      <c r="AN1671" s="150"/>
      <c r="AO1671" s="150"/>
      <c r="AP1671" s="150"/>
      <c r="AQ1671" s="150"/>
      <c r="AR1671" s="150"/>
      <c r="AS1671" s="150"/>
      <c r="AT1671" s="150"/>
      <c r="AU1671" s="150"/>
      <c r="AV1671" s="150"/>
      <c r="AW1671" s="150"/>
      <c r="AX1671" s="150"/>
      <c r="AY1671" s="150"/>
      <c r="AZ1671" s="150"/>
      <c r="BA1671" s="150"/>
      <c r="BB1671" s="150"/>
      <c r="BC1671" s="150"/>
      <c r="BD1671" s="150"/>
      <c r="BE1671" s="150"/>
      <c r="BF1671" s="150"/>
      <c r="BG1671" s="150"/>
      <c r="BH1671" s="150"/>
    </row>
    <row r="1672" spans="1:60" outlineLevel="1" x14ac:dyDescent="0.2">
      <c r="A1672" s="176">
        <v>629</v>
      </c>
      <c r="B1672" s="177" t="s">
        <v>2306</v>
      </c>
      <c r="C1672" s="185" t="s">
        <v>2307</v>
      </c>
      <c r="D1672" s="178" t="s">
        <v>1250</v>
      </c>
      <c r="E1672" s="179">
        <v>1</v>
      </c>
      <c r="F1672" s="180"/>
      <c r="G1672" s="181">
        <f t="shared" si="91"/>
        <v>0</v>
      </c>
      <c r="H1672" s="180"/>
      <c r="I1672" s="181">
        <f t="shared" si="92"/>
        <v>0</v>
      </c>
      <c r="J1672" s="180"/>
      <c r="K1672" s="181">
        <f t="shared" si="93"/>
        <v>0</v>
      </c>
      <c r="L1672" s="181">
        <v>21</v>
      </c>
      <c r="M1672" s="181">
        <f t="shared" si="94"/>
        <v>0</v>
      </c>
      <c r="N1672" s="181">
        <v>0</v>
      </c>
      <c r="O1672" s="181">
        <f t="shared" si="95"/>
        <v>0</v>
      </c>
      <c r="P1672" s="181">
        <v>0</v>
      </c>
      <c r="Q1672" s="181">
        <f t="shared" si="96"/>
        <v>0</v>
      </c>
      <c r="R1672" s="181"/>
      <c r="S1672" s="181" t="s">
        <v>240</v>
      </c>
      <c r="T1672" s="182" t="s">
        <v>218</v>
      </c>
      <c r="U1672" s="160">
        <v>0</v>
      </c>
      <c r="V1672" s="160">
        <f t="shared" si="97"/>
        <v>0</v>
      </c>
      <c r="W1672" s="160"/>
      <c r="X1672" s="150"/>
      <c r="Y1672" s="150"/>
      <c r="Z1672" s="150"/>
      <c r="AA1672" s="150"/>
      <c r="AB1672" s="150"/>
      <c r="AC1672" s="150"/>
      <c r="AD1672" s="150"/>
      <c r="AE1672" s="150"/>
      <c r="AF1672" s="150"/>
      <c r="AG1672" s="150" t="s">
        <v>279</v>
      </c>
      <c r="AH1672" s="150"/>
      <c r="AI1672" s="150"/>
      <c r="AJ1672" s="150"/>
      <c r="AK1672" s="150"/>
      <c r="AL1672" s="150"/>
      <c r="AM1672" s="150"/>
      <c r="AN1672" s="150"/>
      <c r="AO1672" s="150"/>
      <c r="AP1672" s="150"/>
      <c r="AQ1672" s="150"/>
      <c r="AR1672" s="150"/>
      <c r="AS1672" s="150"/>
      <c r="AT1672" s="150"/>
      <c r="AU1672" s="150"/>
      <c r="AV1672" s="150"/>
      <c r="AW1672" s="150"/>
      <c r="AX1672" s="150"/>
      <c r="AY1672" s="150"/>
      <c r="AZ1672" s="150"/>
      <c r="BA1672" s="150"/>
      <c r="BB1672" s="150"/>
      <c r="BC1672" s="150"/>
      <c r="BD1672" s="150"/>
      <c r="BE1672" s="150"/>
      <c r="BF1672" s="150"/>
      <c r="BG1672" s="150"/>
      <c r="BH1672" s="150"/>
    </row>
    <row r="1673" spans="1:60" outlineLevel="1" x14ac:dyDescent="0.2">
      <c r="A1673" s="176">
        <v>630</v>
      </c>
      <c r="B1673" s="177" t="s">
        <v>2308</v>
      </c>
      <c r="C1673" s="185" t="s">
        <v>2309</v>
      </c>
      <c r="D1673" s="178" t="s">
        <v>1250</v>
      </c>
      <c r="E1673" s="179">
        <v>4</v>
      </c>
      <c r="F1673" s="180"/>
      <c r="G1673" s="181">
        <f t="shared" si="91"/>
        <v>0</v>
      </c>
      <c r="H1673" s="180"/>
      <c r="I1673" s="181">
        <f t="shared" si="92"/>
        <v>0</v>
      </c>
      <c r="J1673" s="180"/>
      <c r="K1673" s="181">
        <f t="shared" si="93"/>
        <v>0</v>
      </c>
      <c r="L1673" s="181">
        <v>21</v>
      </c>
      <c r="M1673" s="181">
        <f t="shared" si="94"/>
        <v>0</v>
      </c>
      <c r="N1673" s="181">
        <v>0</v>
      </c>
      <c r="O1673" s="181">
        <f t="shared" si="95"/>
        <v>0</v>
      </c>
      <c r="P1673" s="181">
        <v>0</v>
      </c>
      <c r="Q1673" s="181">
        <f t="shared" si="96"/>
        <v>0</v>
      </c>
      <c r="R1673" s="181"/>
      <c r="S1673" s="181" t="s">
        <v>240</v>
      </c>
      <c r="T1673" s="182" t="s">
        <v>218</v>
      </c>
      <c r="U1673" s="160">
        <v>0</v>
      </c>
      <c r="V1673" s="160">
        <f t="shared" si="97"/>
        <v>0</v>
      </c>
      <c r="W1673" s="160"/>
      <c r="X1673" s="150"/>
      <c r="Y1673" s="150"/>
      <c r="Z1673" s="150"/>
      <c r="AA1673" s="150"/>
      <c r="AB1673" s="150"/>
      <c r="AC1673" s="150"/>
      <c r="AD1673" s="150"/>
      <c r="AE1673" s="150"/>
      <c r="AF1673" s="150"/>
      <c r="AG1673" s="150" t="s">
        <v>279</v>
      </c>
      <c r="AH1673" s="150"/>
      <c r="AI1673" s="150"/>
      <c r="AJ1673" s="150"/>
      <c r="AK1673" s="150"/>
      <c r="AL1673" s="150"/>
      <c r="AM1673" s="150"/>
      <c r="AN1673" s="150"/>
      <c r="AO1673" s="150"/>
      <c r="AP1673" s="150"/>
      <c r="AQ1673" s="150"/>
      <c r="AR1673" s="150"/>
      <c r="AS1673" s="150"/>
      <c r="AT1673" s="150"/>
      <c r="AU1673" s="150"/>
      <c r="AV1673" s="150"/>
      <c r="AW1673" s="150"/>
      <c r="AX1673" s="150"/>
      <c r="AY1673" s="150"/>
      <c r="AZ1673" s="150"/>
      <c r="BA1673" s="150"/>
      <c r="BB1673" s="150"/>
      <c r="BC1673" s="150"/>
      <c r="BD1673" s="150"/>
      <c r="BE1673" s="150"/>
      <c r="BF1673" s="150"/>
      <c r="BG1673" s="150"/>
      <c r="BH1673" s="150"/>
    </row>
    <row r="1674" spans="1:60" ht="22.5" outlineLevel="1" x14ac:dyDescent="0.2">
      <c r="A1674" s="176">
        <v>631</v>
      </c>
      <c r="B1674" s="177" t="s">
        <v>2310</v>
      </c>
      <c r="C1674" s="185" t="s">
        <v>2311</v>
      </c>
      <c r="D1674" s="178" t="s">
        <v>285</v>
      </c>
      <c r="E1674" s="179">
        <v>8</v>
      </c>
      <c r="F1674" s="180"/>
      <c r="G1674" s="181">
        <f t="shared" si="91"/>
        <v>0</v>
      </c>
      <c r="H1674" s="180"/>
      <c r="I1674" s="181">
        <f t="shared" si="92"/>
        <v>0</v>
      </c>
      <c r="J1674" s="180"/>
      <c r="K1674" s="181">
        <f t="shared" si="93"/>
        <v>0</v>
      </c>
      <c r="L1674" s="181">
        <v>21</v>
      </c>
      <c r="M1674" s="181">
        <f t="shared" si="94"/>
        <v>0</v>
      </c>
      <c r="N1674" s="181">
        <v>0</v>
      </c>
      <c r="O1674" s="181">
        <f t="shared" si="95"/>
        <v>0</v>
      </c>
      <c r="P1674" s="181">
        <v>0</v>
      </c>
      <c r="Q1674" s="181">
        <f t="shared" si="96"/>
        <v>0</v>
      </c>
      <c r="R1674" s="181"/>
      <c r="S1674" s="181" t="s">
        <v>240</v>
      </c>
      <c r="T1674" s="182" t="s">
        <v>218</v>
      </c>
      <c r="U1674" s="160">
        <v>0</v>
      </c>
      <c r="V1674" s="160">
        <f t="shared" si="97"/>
        <v>0</v>
      </c>
      <c r="W1674" s="160"/>
      <c r="X1674" s="150"/>
      <c r="Y1674" s="150"/>
      <c r="Z1674" s="150"/>
      <c r="AA1674" s="150"/>
      <c r="AB1674" s="150"/>
      <c r="AC1674" s="150"/>
      <c r="AD1674" s="150"/>
      <c r="AE1674" s="150"/>
      <c r="AF1674" s="150"/>
      <c r="AG1674" s="150" t="s">
        <v>279</v>
      </c>
      <c r="AH1674" s="150"/>
      <c r="AI1674" s="150"/>
      <c r="AJ1674" s="150"/>
      <c r="AK1674" s="150"/>
      <c r="AL1674" s="150"/>
      <c r="AM1674" s="150"/>
      <c r="AN1674" s="150"/>
      <c r="AO1674" s="150"/>
      <c r="AP1674" s="150"/>
      <c r="AQ1674" s="150"/>
      <c r="AR1674" s="150"/>
      <c r="AS1674" s="150"/>
      <c r="AT1674" s="150"/>
      <c r="AU1674" s="150"/>
      <c r="AV1674" s="150"/>
      <c r="AW1674" s="150"/>
      <c r="AX1674" s="150"/>
      <c r="AY1674" s="150"/>
      <c r="AZ1674" s="150"/>
      <c r="BA1674" s="150"/>
      <c r="BB1674" s="150"/>
      <c r="BC1674" s="150"/>
      <c r="BD1674" s="150"/>
      <c r="BE1674" s="150"/>
      <c r="BF1674" s="150"/>
      <c r="BG1674" s="150"/>
      <c r="BH1674" s="150"/>
    </row>
    <row r="1675" spans="1:60" outlineLevel="1" x14ac:dyDescent="0.2">
      <c r="A1675" s="176">
        <v>632</v>
      </c>
      <c r="B1675" s="177" t="s">
        <v>2312</v>
      </c>
      <c r="C1675" s="185" t="s">
        <v>2313</v>
      </c>
      <c r="D1675" s="178" t="s">
        <v>1556</v>
      </c>
      <c r="E1675" s="179">
        <v>16</v>
      </c>
      <c r="F1675" s="180"/>
      <c r="G1675" s="181">
        <f t="shared" si="91"/>
        <v>0</v>
      </c>
      <c r="H1675" s="180"/>
      <c r="I1675" s="181">
        <f t="shared" si="92"/>
        <v>0</v>
      </c>
      <c r="J1675" s="180"/>
      <c r="K1675" s="181">
        <f t="shared" si="93"/>
        <v>0</v>
      </c>
      <c r="L1675" s="181">
        <v>21</v>
      </c>
      <c r="M1675" s="181">
        <f t="shared" si="94"/>
        <v>0</v>
      </c>
      <c r="N1675" s="181">
        <v>0</v>
      </c>
      <c r="O1675" s="181">
        <f t="shared" si="95"/>
        <v>0</v>
      </c>
      <c r="P1675" s="181">
        <v>0</v>
      </c>
      <c r="Q1675" s="181">
        <f t="shared" si="96"/>
        <v>0</v>
      </c>
      <c r="R1675" s="181"/>
      <c r="S1675" s="181" t="s">
        <v>240</v>
      </c>
      <c r="T1675" s="182" t="s">
        <v>218</v>
      </c>
      <c r="U1675" s="160">
        <v>0</v>
      </c>
      <c r="V1675" s="160">
        <f t="shared" si="97"/>
        <v>0</v>
      </c>
      <c r="W1675" s="160"/>
      <c r="X1675" s="150"/>
      <c r="Y1675" s="150"/>
      <c r="Z1675" s="150"/>
      <c r="AA1675" s="150"/>
      <c r="AB1675" s="150"/>
      <c r="AC1675" s="150"/>
      <c r="AD1675" s="150"/>
      <c r="AE1675" s="150"/>
      <c r="AF1675" s="150"/>
      <c r="AG1675" s="150" t="s">
        <v>279</v>
      </c>
      <c r="AH1675" s="150"/>
      <c r="AI1675" s="150"/>
      <c r="AJ1675" s="150"/>
      <c r="AK1675" s="150"/>
      <c r="AL1675" s="150"/>
      <c r="AM1675" s="150"/>
      <c r="AN1675" s="150"/>
      <c r="AO1675" s="150"/>
      <c r="AP1675" s="150"/>
      <c r="AQ1675" s="150"/>
      <c r="AR1675" s="150"/>
      <c r="AS1675" s="150"/>
      <c r="AT1675" s="150"/>
      <c r="AU1675" s="150"/>
      <c r="AV1675" s="150"/>
      <c r="AW1675" s="150"/>
      <c r="AX1675" s="150"/>
      <c r="AY1675" s="150"/>
      <c r="AZ1675" s="150"/>
      <c r="BA1675" s="150"/>
      <c r="BB1675" s="150"/>
      <c r="BC1675" s="150"/>
      <c r="BD1675" s="150"/>
      <c r="BE1675" s="150"/>
      <c r="BF1675" s="150"/>
      <c r="BG1675" s="150"/>
      <c r="BH1675" s="150"/>
    </row>
    <row r="1676" spans="1:60" outlineLevel="1" x14ac:dyDescent="0.2">
      <c r="A1676" s="176">
        <v>633</v>
      </c>
      <c r="B1676" s="177" t="s">
        <v>2314</v>
      </c>
      <c r="C1676" s="185" t="s">
        <v>2315</v>
      </c>
      <c r="D1676" s="178" t="s">
        <v>285</v>
      </c>
      <c r="E1676" s="179">
        <v>6</v>
      </c>
      <c r="F1676" s="180"/>
      <c r="G1676" s="181">
        <f t="shared" si="91"/>
        <v>0</v>
      </c>
      <c r="H1676" s="180"/>
      <c r="I1676" s="181">
        <f t="shared" si="92"/>
        <v>0</v>
      </c>
      <c r="J1676" s="180"/>
      <c r="K1676" s="181">
        <f t="shared" si="93"/>
        <v>0</v>
      </c>
      <c r="L1676" s="181">
        <v>21</v>
      </c>
      <c r="M1676" s="181">
        <f t="shared" si="94"/>
        <v>0</v>
      </c>
      <c r="N1676" s="181">
        <v>0</v>
      </c>
      <c r="O1676" s="181">
        <f t="shared" si="95"/>
        <v>0</v>
      </c>
      <c r="P1676" s="181">
        <v>0</v>
      </c>
      <c r="Q1676" s="181">
        <f t="shared" si="96"/>
        <v>0</v>
      </c>
      <c r="R1676" s="181"/>
      <c r="S1676" s="181" t="s">
        <v>240</v>
      </c>
      <c r="T1676" s="182" t="s">
        <v>218</v>
      </c>
      <c r="U1676" s="160">
        <v>0</v>
      </c>
      <c r="V1676" s="160">
        <f t="shared" si="97"/>
        <v>0</v>
      </c>
      <c r="W1676" s="160"/>
      <c r="X1676" s="150"/>
      <c r="Y1676" s="150"/>
      <c r="Z1676" s="150"/>
      <c r="AA1676" s="150"/>
      <c r="AB1676" s="150"/>
      <c r="AC1676" s="150"/>
      <c r="AD1676" s="150"/>
      <c r="AE1676" s="150"/>
      <c r="AF1676" s="150"/>
      <c r="AG1676" s="150" t="s">
        <v>279</v>
      </c>
      <c r="AH1676" s="150"/>
      <c r="AI1676" s="150"/>
      <c r="AJ1676" s="150"/>
      <c r="AK1676" s="150"/>
      <c r="AL1676" s="150"/>
      <c r="AM1676" s="150"/>
      <c r="AN1676" s="150"/>
      <c r="AO1676" s="150"/>
      <c r="AP1676" s="150"/>
      <c r="AQ1676" s="150"/>
      <c r="AR1676" s="150"/>
      <c r="AS1676" s="150"/>
      <c r="AT1676" s="150"/>
      <c r="AU1676" s="150"/>
      <c r="AV1676" s="150"/>
      <c r="AW1676" s="150"/>
      <c r="AX1676" s="150"/>
      <c r="AY1676" s="150"/>
      <c r="AZ1676" s="150"/>
      <c r="BA1676" s="150"/>
      <c r="BB1676" s="150"/>
      <c r="BC1676" s="150"/>
      <c r="BD1676" s="150"/>
      <c r="BE1676" s="150"/>
      <c r="BF1676" s="150"/>
      <c r="BG1676" s="150"/>
      <c r="BH1676" s="150"/>
    </row>
    <row r="1677" spans="1:60" outlineLevel="1" x14ac:dyDescent="0.2">
      <c r="A1677" s="176">
        <v>634</v>
      </c>
      <c r="B1677" s="177" t="s">
        <v>2316</v>
      </c>
      <c r="C1677" s="185" t="s">
        <v>2317</v>
      </c>
      <c r="D1677" s="178" t="s">
        <v>285</v>
      </c>
      <c r="E1677" s="179">
        <v>16</v>
      </c>
      <c r="F1677" s="180"/>
      <c r="G1677" s="181">
        <f t="shared" si="91"/>
        <v>0</v>
      </c>
      <c r="H1677" s="180"/>
      <c r="I1677" s="181">
        <f t="shared" si="92"/>
        <v>0</v>
      </c>
      <c r="J1677" s="180"/>
      <c r="K1677" s="181">
        <f t="shared" si="93"/>
        <v>0</v>
      </c>
      <c r="L1677" s="181">
        <v>21</v>
      </c>
      <c r="M1677" s="181">
        <f t="shared" si="94"/>
        <v>0</v>
      </c>
      <c r="N1677" s="181">
        <v>0</v>
      </c>
      <c r="O1677" s="181">
        <f t="shared" si="95"/>
        <v>0</v>
      </c>
      <c r="P1677" s="181">
        <v>0</v>
      </c>
      <c r="Q1677" s="181">
        <f t="shared" si="96"/>
        <v>0</v>
      </c>
      <c r="R1677" s="181"/>
      <c r="S1677" s="181" t="s">
        <v>240</v>
      </c>
      <c r="T1677" s="182" t="s">
        <v>218</v>
      </c>
      <c r="U1677" s="160">
        <v>0</v>
      </c>
      <c r="V1677" s="160">
        <f t="shared" si="97"/>
        <v>0</v>
      </c>
      <c r="W1677" s="160"/>
      <c r="X1677" s="150"/>
      <c r="Y1677" s="150"/>
      <c r="Z1677" s="150"/>
      <c r="AA1677" s="150"/>
      <c r="AB1677" s="150"/>
      <c r="AC1677" s="150"/>
      <c r="AD1677" s="150"/>
      <c r="AE1677" s="150"/>
      <c r="AF1677" s="150"/>
      <c r="AG1677" s="150" t="s">
        <v>818</v>
      </c>
      <c r="AH1677" s="150"/>
      <c r="AI1677" s="150"/>
      <c r="AJ1677" s="150"/>
      <c r="AK1677" s="150"/>
      <c r="AL1677" s="150"/>
      <c r="AM1677" s="150"/>
      <c r="AN1677" s="150"/>
      <c r="AO1677" s="150"/>
      <c r="AP1677" s="150"/>
      <c r="AQ1677" s="150"/>
      <c r="AR1677" s="150"/>
      <c r="AS1677" s="150"/>
      <c r="AT1677" s="150"/>
      <c r="AU1677" s="150"/>
      <c r="AV1677" s="150"/>
      <c r="AW1677" s="150"/>
      <c r="AX1677" s="150"/>
      <c r="AY1677" s="150"/>
      <c r="AZ1677" s="150"/>
      <c r="BA1677" s="150"/>
      <c r="BB1677" s="150"/>
      <c r="BC1677" s="150"/>
      <c r="BD1677" s="150"/>
      <c r="BE1677" s="150"/>
      <c r="BF1677" s="150"/>
      <c r="BG1677" s="150"/>
      <c r="BH1677" s="150"/>
    </row>
    <row r="1678" spans="1:60" x14ac:dyDescent="0.2">
      <c r="A1678" s="163" t="s">
        <v>211</v>
      </c>
      <c r="B1678" s="164" t="s">
        <v>173</v>
      </c>
      <c r="C1678" s="184" t="s">
        <v>174</v>
      </c>
      <c r="D1678" s="165"/>
      <c r="E1678" s="166"/>
      <c r="F1678" s="167"/>
      <c r="G1678" s="167">
        <f>SUMIF(AG1679:AG1684,"&lt;&gt;NOR",G1679:G1684)</f>
        <v>0</v>
      </c>
      <c r="H1678" s="167"/>
      <c r="I1678" s="167">
        <f>SUM(I1679:I1684)</f>
        <v>0</v>
      </c>
      <c r="J1678" s="167"/>
      <c r="K1678" s="167">
        <f>SUM(K1679:K1684)</f>
        <v>0</v>
      </c>
      <c r="L1678" s="167"/>
      <c r="M1678" s="167">
        <f>SUM(M1679:M1684)</f>
        <v>0</v>
      </c>
      <c r="N1678" s="167"/>
      <c r="O1678" s="167">
        <f>SUM(O1679:O1684)</f>
        <v>0</v>
      </c>
      <c r="P1678" s="167"/>
      <c r="Q1678" s="167">
        <f>SUM(Q1679:Q1684)</f>
        <v>0</v>
      </c>
      <c r="R1678" s="167"/>
      <c r="S1678" s="167"/>
      <c r="T1678" s="168"/>
      <c r="U1678" s="162"/>
      <c r="V1678" s="162">
        <f>SUM(V1679:V1684)</f>
        <v>0</v>
      </c>
      <c r="W1678" s="162"/>
      <c r="AG1678" t="s">
        <v>212</v>
      </c>
    </row>
    <row r="1679" spans="1:60" ht="22.5" outlineLevel="1" x14ac:dyDescent="0.2">
      <c r="A1679" s="176">
        <v>635</v>
      </c>
      <c r="B1679" s="177" t="s">
        <v>2318</v>
      </c>
      <c r="C1679" s="185" t="s">
        <v>2305</v>
      </c>
      <c r="D1679" s="178" t="s">
        <v>1250</v>
      </c>
      <c r="E1679" s="179">
        <v>1</v>
      </c>
      <c r="F1679" s="180"/>
      <c r="G1679" s="181">
        <f t="shared" ref="G1679:G1684" si="98">ROUND(E1679*F1679,2)</f>
        <v>0</v>
      </c>
      <c r="H1679" s="180"/>
      <c r="I1679" s="181">
        <f t="shared" ref="I1679:I1684" si="99">ROUND(E1679*H1679,2)</f>
        <v>0</v>
      </c>
      <c r="J1679" s="180"/>
      <c r="K1679" s="181">
        <f t="shared" ref="K1679:K1684" si="100">ROUND(E1679*J1679,2)</f>
        <v>0</v>
      </c>
      <c r="L1679" s="181">
        <v>21</v>
      </c>
      <c r="M1679" s="181">
        <f t="shared" ref="M1679:M1684" si="101">G1679*(1+L1679/100)</f>
        <v>0</v>
      </c>
      <c r="N1679" s="181">
        <v>0</v>
      </c>
      <c r="O1679" s="181">
        <f t="shared" ref="O1679:O1684" si="102">ROUND(E1679*N1679,2)</f>
        <v>0</v>
      </c>
      <c r="P1679" s="181">
        <v>0</v>
      </c>
      <c r="Q1679" s="181">
        <f t="shared" ref="Q1679:Q1684" si="103">ROUND(E1679*P1679,2)</f>
        <v>0</v>
      </c>
      <c r="R1679" s="181"/>
      <c r="S1679" s="181" t="s">
        <v>240</v>
      </c>
      <c r="T1679" s="182" t="s">
        <v>218</v>
      </c>
      <c r="U1679" s="160">
        <v>0</v>
      </c>
      <c r="V1679" s="160">
        <f t="shared" ref="V1679:V1684" si="104">ROUND(E1679*U1679,2)</f>
        <v>0</v>
      </c>
      <c r="W1679" s="160"/>
      <c r="X1679" s="150"/>
      <c r="Y1679" s="150"/>
      <c r="Z1679" s="150"/>
      <c r="AA1679" s="150"/>
      <c r="AB1679" s="150"/>
      <c r="AC1679" s="150"/>
      <c r="AD1679" s="150"/>
      <c r="AE1679" s="150"/>
      <c r="AF1679" s="150"/>
      <c r="AG1679" s="150" t="s">
        <v>279</v>
      </c>
      <c r="AH1679" s="150"/>
      <c r="AI1679" s="150"/>
      <c r="AJ1679" s="150"/>
      <c r="AK1679" s="150"/>
      <c r="AL1679" s="150"/>
      <c r="AM1679" s="150"/>
      <c r="AN1679" s="150"/>
      <c r="AO1679" s="150"/>
      <c r="AP1679" s="150"/>
      <c r="AQ1679" s="150"/>
      <c r="AR1679" s="150"/>
      <c r="AS1679" s="150"/>
      <c r="AT1679" s="150"/>
      <c r="AU1679" s="150"/>
      <c r="AV1679" s="150"/>
      <c r="AW1679" s="150"/>
      <c r="AX1679" s="150"/>
      <c r="AY1679" s="150"/>
      <c r="AZ1679" s="150"/>
      <c r="BA1679" s="150"/>
      <c r="BB1679" s="150"/>
      <c r="BC1679" s="150"/>
      <c r="BD1679" s="150"/>
      <c r="BE1679" s="150"/>
      <c r="BF1679" s="150"/>
      <c r="BG1679" s="150"/>
      <c r="BH1679" s="150"/>
    </row>
    <row r="1680" spans="1:60" outlineLevel="1" x14ac:dyDescent="0.2">
      <c r="A1680" s="176">
        <v>636</v>
      </c>
      <c r="B1680" s="177" t="s">
        <v>2319</v>
      </c>
      <c r="C1680" s="185" t="s">
        <v>2320</v>
      </c>
      <c r="D1680" s="178" t="s">
        <v>1250</v>
      </c>
      <c r="E1680" s="179">
        <v>1</v>
      </c>
      <c r="F1680" s="180"/>
      <c r="G1680" s="181">
        <f t="shared" si="98"/>
        <v>0</v>
      </c>
      <c r="H1680" s="180"/>
      <c r="I1680" s="181">
        <f t="shared" si="99"/>
        <v>0</v>
      </c>
      <c r="J1680" s="180"/>
      <c r="K1680" s="181">
        <f t="shared" si="100"/>
        <v>0</v>
      </c>
      <c r="L1680" s="181">
        <v>21</v>
      </c>
      <c r="M1680" s="181">
        <f t="shared" si="101"/>
        <v>0</v>
      </c>
      <c r="N1680" s="181">
        <v>0</v>
      </c>
      <c r="O1680" s="181">
        <f t="shared" si="102"/>
        <v>0</v>
      </c>
      <c r="P1680" s="181">
        <v>0</v>
      </c>
      <c r="Q1680" s="181">
        <f t="shared" si="103"/>
        <v>0</v>
      </c>
      <c r="R1680" s="181"/>
      <c r="S1680" s="181" t="s">
        <v>240</v>
      </c>
      <c r="T1680" s="182" t="s">
        <v>218</v>
      </c>
      <c r="U1680" s="160">
        <v>0</v>
      </c>
      <c r="V1680" s="160">
        <f t="shared" si="104"/>
        <v>0</v>
      </c>
      <c r="W1680" s="160"/>
      <c r="X1680" s="150"/>
      <c r="Y1680" s="150"/>
      <c r="Z1680" s="150"/>
      <c r="AA1680" s="150"/>
      <c r="AB1680" s="150"/>
      <c r="AC1680" s="150"/>
      <c r="AD1680" s="150"/>
      <c r="AE1680" s="150"/>
      <c r="AF1680" s="150"/>
      <c r="AG1680" s="150" t="s">
        <v>279</v>
      </c>
      <c r="AH1680" s="150"/>
      <c r="AI1680" s="150"/>
      <c r="AJ1680" s="150"/>
      <c r="AK1680" s="150"/>
      <c r="AL1680" s="150"/>
      <c r="AM1680" s="150"/>
      <c r="AN1680" s="150"/>
      <c r="AO1680" s="150"/>
      <c r="AP1680" s="150"/>
      <c r="AQ1680" s="150"/>
      <c r="AR1680" s="150"/>
      <c r="AS1680" s="150"/>
      <c r="AT1680" s="150"/>
      <c r="AU1680" s="150"/>
      <c r="AV1680" s="150"/>
      <c r="AW1680" s="150"/>
      <c r="AX1680" s="150"/>
      <c r="AY1680" s="150"/>
      <c r="AZ1680" s="150"/>
      <c r="BA1680" s="150"/>
      <c r="BB1680" s="150"/>
      <c r="BC1680" s="150"/>
      <c r="BD1680" s="150"/>
      <c r="BE1680" s="150"/>
      <c r="BF1680" s="150"/>
      <c r="BG1680" s="150"/>
      <c r="BH1680" s="150"/>
    </row>
    <row r="1681" spans="1:60" outlineLevel="1" x14ac:dyDescent="0.2">
      <c r="A1681" s="176">
        <v>637</v>
      </c>
      <c r="B1681" s="177" t="s">
        <v>2321</v>
      </c>
      <c r="C1681" s="185" t="s">
        <v>2309</v>
      </c>
      <c r="D1681" s="178" t="s">
        <v>2322</v>
      </c>
      <c r="E1681" s="179">
        <v>20</v>
      </c>
      <c r="F1681" s="180"/>
      <c r="G1681" s="181">
        <f t="shared" si="98"/>
        <v>0</v>
      </c>
      <c r="H1681" s="180"/>
      <c r="I1681" s="181">
        <f t="shared" si="99"/>
        <v>0</v>
      </c>
      <c r="J1681" s="180"/>
      <c r="K1681" s="181">
        <f t="shared" si="100"/>
        <v>0</v>
      </c>
      <c r="L1681" s="181">
        <v>21</v>
      </c>
      <c r="M1681" s="181">
        <f t="shared" si="101"/>
        <v>0</v>
      </c>
      <c r="N1681" s="181">
        <v>0</v>
      </c>
      <c r="O1681" s="181">
        <f t="shared" si="102"/>
        <v>0</v>
      </c>
      <c r="P1681" s="181">
        <v>0</v>
      </c>
      <c r="Q1681" s="181">
        <f t="shared" si="103"/>
        <v>0</v>
      </c>
      <c r="R1681" s="181"/>
      <c r="S1681" s="181" t="s">
        <v>240</v>
      </c>
      <c r="T1681" s="182" t="s">
        <v>218</v>
      </c>
      <c r="U1681" s="160">
        <v>0</v>
      </c>
      <c r="V1681" s="160">
        <f t="shared" si="104"/>
        <v>0</v>
      </c>
      <c r="W1681" s="160"/>
      <c r="X1681" s="150"/>
      <c r="Y1681" s="150"/>
      <c r="Z1681" s="150"/>
      <c r="AA1681" s="150"/>
      <c r="AB1681" s="150"/>
      <c r="AC1681" s="150"/>
      <c r="AD1681" s="150"/>
      <c r="AE1681" s="150"/>
      <c r="AF1681" s="150"/>
      <c r="AG1681" s="150" t="s">
        <v>279</v>
      </c>
      <c r="AH1681" s="150"/>
      <c r="AI1681" s="150"/>
      <c r="AJ1681" s="150"/>
      <c r="AK1681" s="150"/>
      <c r="AL1681" s="150"/>
      <c r="AM1681" s="150"/>
      <c r="AN1681" s="150"/>
      <c r="AO1681" s="150"/>
      <c r="AP1681" s="150"/>
      <c r="AQ1681" s="150"/>
      <c r="AR1681" s="150"/>
      <c r="AS1681" s="150"/>
      <c r="AT1681" s="150"/>
      <c r="AU1681" s="150"/>
      <c r="AV1681" s="150"/>
      <c r="AW1681" s="150"/>
      <c r="AX1681" s="150"/>
      <c r="AY1681" s="150"/>
      <c r="AZ1681" s="150"/>
      <c r="BA1681" s="150"/>
      <c r="BB1681" s="150"/>
      <c r="BC1681" s="150"/>
      <c r="BD1681" s="150"/>
      <c r="BE1681" s="150"/>
      <c r="BF1681" s="150"/>
      <c r="BG1681" s="150"/>
      <c r="BH1681" s="150"/>
    </row>
    <row r="1682" spans="1:60" outlineLevel="1" x14ac:dyDescent="0.2">
      <c r="A1682" s="176">
        <v>638</v>
      </c>
      <c r="B1682" s="177" t="s">
        <v>2323</v>
      </c>
      <c r="C1682" s="185" t="s">
        <v>2313</v>
      </c>
      <c r="D1682" s="178" t="s">
        <v>1556</v>
      </c>
      <c r="E1682" s="179">
        <v>28</v>
      </c>
      <c r="F1682" s="180"/>
      <c r="G1682" s="181">
        <f t="shared" si="98"/>
        <v>0</v>
      </c>
      <c r="H1682" s="180"/>
      <c r="I1682" s="181">
        <f t="shared" si="99"/>
        <v>0</v>
      </c>
      <c r="J1682" s="180"/>
      <c r="K1682" s="181">
        <f t="shared" si="100"/>
        <v>0</v>
      </c>
      <c r="L1682" s="181">
        <v>21</v>
      </c>
      <c r="M1682" s="181">
        <f t="shared" si="101"/>
        <v>0</v>
      </c>
      <c r="N1682" s="181">
        <v>0</v>
      </c>
      <c r="O1682" s="181">
        <f t="shared" si="102"/>
        <v>0</v>
      </c>
      <c r="P1682" s="181">
        <v>0</v>
      </c>
      <c r="Q1682" s="181">
        <f t="shared" si="103"/>
        <v>0</v>
      </c>
      <c r="R1682" s="181"/>
      <c r="S1682" s="181" t="s">
        <v>240</v>
      </c>
      <c r="T1682" s="182" t="s">
        <v>218</v>
      </c>
      <c r="U1682" s="160">
        <v>0</v>
      </c>
      <c r="V1682" s="160">
        <f t="shared" si="104"/>
        <v>0</v>
      </c>
      <c r="W1682" s="160"/>
      <c r="X1682" s="150"/>
      <c r="Y1682" s="150"/>
      <c r="Z1682" s="150"/>
      <c r="AA1682" s="150"/>
      <c r="AB1682" s="150"/>
      <c r="AC1682" s="150"/>
      <c r="AD1682" s="150"/>
      <c r="AE1682" s="150"/>
      <c r="AF1682" s="150"/>
      <c r="AG1682" s="150" t="s">
        <v>279</v>
      </c>
      <c r="AH1682" s="150"/>
      <c r="AI1682" s="150"/>
      <c r="AJ1682" s="150"/>
      <c r="AK1682" s="150"/>
      <c r="AL1682" s="150"/>
      <c r="AM1682" s="150"/>
      <c r="AN1682" s="150"/>
      <c r="AO1682" s="150"/>
      <c r="AP1682" s="150"/>
      <c r="AQ1682" s="150"/>
      <c r="AR1682" s="150"/>
      <c r="AS1682" s="150"/>
      <c r="AT1682" s="150"/>
      <c r="AU1682" s="150"/>
      <c r="AV1682" s="150"/>
      <c r="AW1682" s="150"/>
      <c r="AX1682" s="150"/>
      <c r="AY1682" s="150"/>
      <c r="AZ1682" s="150"/>
      <c r="BA1682" s="150"/>
      <c r="BB1682" s="150"/>
      <c r="BC1682" s="150"/>
      <c r="BD1682" s="150"/>
      <c r="BE1682" s="150"/>
      <c r="BF1682" s="150"/>
      <c r="BG1682" s="150"/>
      <c r="BH1682" s="150"/>
    </row>
    <row r="1683" spans="1:60" outlineLevel="1" x14ac:dyDescent="0.2">
      <c r="A1683" s="176">
        <v>639</v>
      </c>
      <c r="B1683" s="177" t="s">
        <v>2324</v>
      </c>
      <c r="C1683" s="185" t="s">
        <v>2315</v>
      </c>
      <c r="D1683" s="178" t="s">
        <v>285</v>
      </c>
      <c r="E1683" s="179">
        <v>50</v>
      </c>
      <c r="F1683" s="180"/>
      <c r="G1683" s="181">
        <f t="shared" si="98"/>
        <v>0</v>
      </c>
      <c r="H1683" s="180"/>
      <c r="I1683" s="181">
        <f t="shared" si="99"/>
        <v>0</v>
      </c>
      <c r="J1683" s="180"/>
      <c r="K1683" s="181">
        <f t="shared" si="100"/>
        <v>0</v>
      </c>
      <c r="L1683" s="181">
        <v>21</v>
      </c>
      <c r="M1683" s="181">
        <f t="shared" si="101"/>
        <v>0</v>
      </c>
      <c r="N1683" s="181">
        <v>0</v>
      </c>
      <c r="O1683" s="181">
        <f t="shared" si="102"/>
        <v>0</v>
      </c>
      <c r="P1683" s="181">
        <v>0</v>
      </c>
      <c r="Q1683" s="181">
        <f t="shared" si="103"/>
        <v>0</v>
      </c>
      <c r="R1683" s="181"/>
      <c r="S1683" s="181" t="s">
        <v>240</v>
      </c>
      <c r="T1683" s="182" t="s">
        <v>218</v>
      </c>
      <c r="U1683" s="160">
        <v>0</v>
      </c>
      <c r="V1683" s="160">
        <f t="shared" si="104"/>
        <v>0</v>
      </c>
      <c r="W1683" s="160"/>
      <c r="X1683" s="150"/>
      <c r="Y1683" s="150"/>
      <c r="Z1683" s="150"/>
      <c r="AA1683" s="150"/>
      <c r="AB1683" s="150"/>
      <c r="AC1683" s="150"/>
      <c r="AD1683" s="150"/>
      <c r="AE1683" s="150"/>
      <c r="AF1683" s="150"/>
      <c r="AG1683" s="150" t="s">
        <v>279</v>
      </c>
      <c r="AH1683" s="150"/>
      <c r="AI1683" s="150"/>
      <c r="AJ1683" s="150"/>
      <c r="AK1683" s="150"/>
      <c r="AL1683" s="150"/>
      <c r="AM1683" s="150"/>
      <c r="AN1683" s="150"/>
      <c r="AO1683" s="150"/>
      <c r="AP1683" s="150"/>
      <c r="AQ1683" s="150"/>
      <c r="AR1683" s="150"/>
      <c r="AS1683" s="150"/>
      <c r="AT1683" s="150"/>
      <c r="AU1683" s="150"/>
      <c r="AV1683" s="150"/>
      <c r="AW1683" s="150"/>
      <c r="AX1683" s="150"/>
      <c r="AY1683" s="150"/>
      <c r="AZ1683" s="150"/>
      <c r="BA1683" s="150"/>
      <c r="BB1683" s="150"/>
      <c r="BC1683" s="150"/>
      <c r="BD1683" s="150"/>
      <c r="BE1683" s="150"/>
      <c r="BF1683" s="150"/>
      <c r="BG1683" s="150"/>
      <c r="BH1683" s="150"/>
    </row>
    <row r="1684" spans="1:60" outlineLevel="1" x14ac:dyDescent="0.2">
      <c r="A1684" s="176">
        <v>640</v>
      </c>
      <c r="B1684" s="177" t="s">
        <v>2325</v>
      </c>
      <c r="C1684" s="185" t="s">
        <v>2317</v>
      </c>
      <c r="D1684" s="178" t="s">
        <v>285</v>
      </c>
      <c r="E1684" s="179">
        <v>52</v>
      </c>
      <c r="F1684" s="180"/>
      <c r="G1684" s="181">
        <f t="shared" si="98"/>
        <v>0</v>
      </c>
      <c r="H1684" s="180"/>
      <c r="I1684" s="181">
        <f t="shared" si="99"/>
        <v>0</v>
      </c>
      <c r="J1684" s="180"/>
      <c r="K1684" s="181">
        <f t="shared" si="100"/>
        <v>0</v>
      </c>
      <c r="L1684" s="181">
        <v>21</v>
      </c>
      <c r="M1684" s="181">
        <f t="shared" si="101"/>
        <v>0</v>
      </c>
      <c r="N1684" s="181">
        <v>0</v>
      </c>
      <c r="O1684" s="181">
        <f t="shared" si="102"/>
        <v>0</v>
      </c>
      <c r="P1684" s="181">
        <v>0</v>
      </c>
      <c r="Q1684" s="181">
        <f t="shared" si="103"/>
        <v>0</v>
      </c>
      <c r="R1684" s="181"/>
      <c r="S1684" s="181" t="s">
        <v>240</v>
      </c>
      <c r="T1684" s="182" t="s">
        <v>218</v>
      </c>
      <c r="U1684" s="160">
        <v>0</v>
      </c>
      <c r="V1684" s="160">
        <f t="shared" si="104"/>
        <v>0</v>
      </c>
      <c r="W1684" s="160"/>
      <c r="X1684" s="150"/>
      <c r="Y1684" s="150"/>
      <c r="Z1684" s="150"/>
      <c r="AA1684" s="150"/>
      <c r="AB1684" s="150"/>
      <c r="AC1684" s="150"/>
      <c r="AD1684" s="150"/>
      <c r="AE1684" s="150"/>
      <c r="AF1684" s="150"/>
      <c r="AG1684" s="150" t="s">
        <v>818</v>
      </c>
      <c r="AH1684" s="150"/>
      <c r="AI1684" s="150"/>
      <c r="AJ1684" s="150"/>
      <c r="AK1684" s="150"/>
      <c r="AL1684" s="150"/>
      <c r="AM1684" s="150"/>
      <c r="AN1684" s="150"/>
      <c r="AO1684" s="150"/>
      <c r="AP1684" s="150"/>
      <c r="AQ1684" s="150"/>
      <c r="AR1684" s="150"/>
      <c r="AS1684" s="150"/>
      <c r="AT1684" s="150"/>
      <c r="AU1684" s="150"/>
      <c r="AV1684" s="150"/>
      <c r="AW1684" s="150"/>
      <c r="AX1684" s="150"/>
      <c r="AY1684" s="150"/>
      <c r="AZ1684" s="150"/>
      <c r="BA1684" s="150"/>
      <c r="BB1684" s="150"/>
      <c r="BC1684" s="150"/>
      <c r="BD1684" s="150"/>
      <c r="BE1684" s="150"/>
      <c r="BF1684" s="150"/>
      <c r="BG1684" s="150"/>
      <c r="BH1684" s="150"/>
    </row>
    <row r="1685" spans="1:60" x14ac:dyDescent="0.2">
      <c r="A1685" s="163" t="s">
        <v>211</v>
      </c>
      <c r="B1685" s="164" t="s">
        <v>175</v>
      </c>
      <c r="C1685" s="184" t="s">
        <v>176</v>
      </c>
      <c r="D1685" s="165"/>
      <c r="E1685" s="166"/>
      <c r="F1685" s="167"/>
      <c r="G1685" s="167">
        <f>SUMIF(AG1686:AG1689,"&lt;&gt;NOR",G1686:G1689)</f>
        <v>0</v>
      </c>
      <c r="H1685" s="167"/>
      <c r="I1685" s="167">
        <f>SUM(I1686:I1689)</f>
        <v>0</v>
      </c>
      <c r="J1685" s="167"/>
      <c r="K1685" s="167">
        <f>SUM(K1686:K1689)</f>
        <v>0</v>
      </c>
      <c r="L1685" s="167"/>
      <c r="M1685" s="167">
        <f>SUM(M1686:M1689)</f>
        <v>0</v>
      </c>
      <c r="N1685" s="167"/>
      <c r="O1685" s="167">
        <f>SUM(O1686:O1689)</f>
        <v>0</v>
      </c>
      <c r="P1685" s="167"/>
      <c r="Q1685" s="167">
        <f>SUM(Q1686:Q1689)</f>
        <v>0</v>
      </c>
      <c r="R1685" s="167"/>
      <c r="S1685" s="167"/>
      <c r="T1685" s="168"/>
      <c r="U1685" s="162"/>
      <c r="V1685" s="162">
        <f>SUM(V1686:V1689)</f>
        <v>0</v>
      </c>
      <c r="W1685" s="162"/>
      <c r="AG1685" t="s">
        <v>212</v>
      </c>
    </row>
    <row r="1686" spans="1:60" ht="22.5" outlineLevel="1" x14ac:dyDescent="0.2">
      <c r="A1686" s="176">
        <v>641</v>
      </c>
      <c r="B1686" s="177" t="s">
        <v>2326</v>
      </c>
      <c r="C1686" s="185" t="s">
        <v>2327</v>
      </c>
      <c r="D1686" s="178" t="s">
        <v>2322</v>
      </c>
      <c r="E1686" s="179">
        <v>1</v>
      </c>
      <c r="F1686" s="180"/>
      <c r="G1686" s="181">
        <f>ROUND(E1686*F1686,2)</f>
        <v>0</v>
      </c>
      <c r="H1686" s="180"/>
      <c r="I1686" s="181">
        <f>ROUND(E1686*H1686,2)</f>
        <v>0</v>
      </c>
      <c r="J1686" s="180"/>
      <c r="K1686" s="181">
        <f>ROUND(E1686*J1686,2)</f>
        <v>0</v>
      </c>
      <c r="L1686" s="181">
        <v>21</v>
      </c>
      <c r="M1686" s="181">
        <f>G1686*(1+L1686/100)</f>
        <v>0</v>
      </c>
      <c r="N1686" s="181">
        <v>0</v>
      </c>
      <c r="O1686" s="181">
        <f>ROUND(E1686*N1686,2)</f>
        <v>0</v>
      </c>
      <c r="P1686" s="181">
        <v>0</v>
      </c>
      <c r="Q1686" s="181">
        <f>ROUND(E1686*P1686,2)</f>
        <v>0</v>
      </c>
      <c r="R1686" s="181"/>
      <c r="S1686" s="181" t="s">
        <v>240</v>
      </c>
      <c r="T1686" s="182" t="s">
        <v>218</v>
      </c>
      <c r="U1686" s="160">
        <v>0</v>
      </c>
      <c r="V1686" s="160">
        <f>ROUND(E1686*U1686,2)</f>
        <v>0</v>
      </c>
      <c r="W1686" s="160"/>
      <c r="X1686" s="150"/>
      <c r="Y1686" s="150"/>
      <c r="Z1686" s="150"/>
      <c r="AA1686" s="150"/>
      <c r="AB1686" s="150"/>
      <c r="AC1686" s="150"/>
      <c r="AD1686" s="150"/>
      <c r="AE1686" s="150"/>
      <c r="AF1686" s="150"/>
      <c r="AG1686" s="150" t="s">
        <v>279</v>
      </c>
      <c r="AH1686" s="150"/>
      <c r="AI1686" s="150"/>
      <c r="AJ1686" s="150"/>
      <c r="AK1686" s="150"/>
      <c r="AL1686" s="150"/>
      <c r="AM1686" s="150"/>
      <c r="AN1686" s="150"/>
      <c r="AO1686" s="150"/>
      <c r="AP1686" s="150"/>
      <c r="AQ1686" s="150"/>
      <c r="AR1686" s="150"/>
      <c r="AS1686" s="150"/>
      <c r="AT1686" s="150"/>
      <c r="AU1686" s="150"/>
      <c r="AV1686" s="150"/>
      <c r="AW1686" s="150"/>
      <c r="AX1686" s="150"/>
      <c r="AY1686" s="150"/>
      <c r="AZ1686" s="150"/>
      <c r="BA1686" s="150"/>
      <c r="BB1686" s="150"/>
      <c r="BC1686" s="150"/>
      <c r="BD1686" s="150"/>
      <c r="BE1686" s="150"/>
      <c r="BF1686" s="150"/>
      <c r="BG1686" s="150"/>
      <c r="BH1686" s="150"/>
    </row>
    <row r="1687" spans="1:60" outlineLevel="1" x14ac:dyDescent="0.2">
      <c r="A1687" s="176">
        <v>642</v>
      </c>
      <c r="B1687" s="177" t="s">
        <v>2328</v>
      </c>
      <c r="C1687" s="185" t="s">
        <v>2329</v>
      </c>
      <c r="D1687" s="178" t="s">
        <v>291</v>
      </c>
      <c r="E1687" s="179">
        <v>15</v>
      </c>
      <c r="F1687" s="180"/>
      <c r="G1687" s="181">
        <f>ROUND(E1687*F1687,2)</f>
        <v>0</v>
      </c>
      <c r="H1687" s="180"/>
      <c r="I1687" s="181">
        <f>ROUND(E1687*H1687,2)</f>
        <v>0</v>
      </c>
      <c r="J1687" s="180"/>
      <c r="K1687" s="181">
        <f>ROUND(E1687*J1687,2)</f>
        <v>0</v>
      </c>
      <c r="L1687" s="181">
        <v>21</v>
      </c>
      <c r="M1687" s="181">
        <f>G1687*(1+L1687/100)</f>
        <v>0</v>
      </c>
      <c r="N1687" s="181">
        <v>0</v>
      </c>
      <c r="O1687" s="181">
        <f>ROUND(E1687*N1687,2)</f>
        <v>0</v>
      </c>
      <c r="P1687" s="181">
        <v>0</v>
      </c>
      <c r="Q1687" s="181">
        <f>ROUND(E1687*P1687,2)</f>
        <v>0</v>
      </c>
      <c r="R1687" s="181"/>
      <c r="S1687" s="181" t="s">
        <v>240</v>
      </c>
      <c r="T1687" s="182" t="s">
        <v>218</v>
      </c>
      <c r="U1687" s="160">
        <v>0</v>
      </c>
      <c r="V1687" s="160">
        <f>ROUND(E1687*U1687,2)</f>
        <v>0</v>
      </c>
      <c r="W1687" s="160"/>
      <c r="X1687" s="150"/>
      <c r="Y1687" s="150"/>
      <c r="Z1687" s="150"/>
      <c r="AA1687" s="150"/>
      <c r="AB1687" s="150"/>
      <c r="AC1687" s="150"/>
      <c r="AD1687" s="150"/>
      <c r="AE1687" s="150"/>
      <c r="AF1687" s="150"/>
      <c r="AG1687" s="150" t="s">
        <v>279</v>
      </c>
      <c r="AH1687" s="150"/>
      <c r="AI1687" s="150"/>
      <c r="AJ1687" s="150"/>
      <c r="AK1687" s="150"/>
      <c r="AL1687" s="150"/>
      <c r="AM1687" s="150"/>
      <c r="AN1687" s="150"/>
      <c r="AO1687" s="150"/>
      <c r="AP1687" s="150"/>
      <c r="AQ1687" s="150"/>
      <c r="AR1687" s="150"/>
      <c r="AS1687" s="150"/>
      <c r="AT1687" s="150"/>
      <c r="AU1687" s="150"/>
      <c r="AV1687" s="150"/>
      <c r="AW1687" s="150"/>
      <c r="AX1687" s="150"/>
      <c r="AY1687" s="150"/>
      <c r="AZ1687" s="150"/>
      <c r="BA1687" s="150"/>
      <c r="BB1687" s="150"/>
      <c r="BC1687" s="150"/>
      <c r="BD1687" s="150"/>
      <c r="BE1687" s="150"/>
      <c r="BF1687" s="150"/>
      <c r="BG1687" s="150"/>
      <c r="BH1687" s="150"/>
    </row>
    <row r="1688" spans="1:60" outlineLevel="1" x14ac:dyDescent="0.2">
      <c r="A1688" s="176">
        <v>643</v>
      </c>
      <c r="B1688" s="177" t="s">
        <v>2330</v>
      </c>
      <c r="C1688" s="185" t="s">
        <v>2331</v>
      </c>
      <c r="D1688" s="178" t="s">
        <v>1556</v>
      </c>
      <c r="E1688" s="179">
        <v>80</v>
      </c>
      <c r="F1688" s="180"/>
      <c r="G1688" s="181">
        <f>ROUND(E1688*F1688,2)</f>
        <v>0</v>
      </c>
      <c r="H1688" s="180"/>
      <c r="I1688" s="181">
        <f>ROUND(E1688*H1688,2)</f>
        <v>0</v>
      </c>
      <c r="J1688" s="180"/>
      <c r="K1688" s="181">
        <f>ROUND(E1688*J1688,2)</f>
        <v>0</v>
      </c>
      <c r="L1688" s="181">
        <v>21</v>
      </c>
      <c r="M1688" s="181">
        <f>G1688*(1+L1688/100)</f>
        <v>0</v>
      </c>
      <c r="N1688" s="181">
        <v>0</v>
      </c>
      <c r="O1688" s="181">
        <f>ROUND(E1688*N1688,2)</f>
        <v>0</v>
      </c>
      <c r="P1688" s="181">
        <v>0</v>
      </c>
      <c r="Q1688" s="181">
        <f>ROUND(E1688*P1688,2)</f>
        <v>0</v>
      </c>
      <c r="R1688" s="181"/>
      <c r="S1688" s="181" t="s">
        <v>240</v>
      </c>
      <c r="T1688" s="182" t="s">
        <v>218</v>
      </c>
      <c r="U1688" s="160">
        <v>0</v>
      </c>
      <c r="V1688" s="160">
        <f>ROUND(E1688*U1688,2)</f>
        <v>0</v>
      </c>
      <c r="W1688" s="160"/>
      <c r="X1688" s="150"/>
      <c r="Y1688" s="150"/>
      <c r="Z1688" s="150"/>
      <c r="AA1688" s="150"/>
      <c r="AB1688" s="150"/>
      <c r="AC1688" s="150"/>
      <c r="AD1688" s="150"/>
      <c r="AE1688" s="150"/>
      <c r="AF1688" s="150"/>
      <c r="AG1688" s="150" t="s">
        <v>279</v>
      </c>
      <c r="AH1688" s="150"/>
      <c r="AI1688" s="150"/>
      <c r="AJ1688" s="150"/>
      <c r="AK1688" s="150"/>
      <c r="AL1688" s="150"/>
      <c r="AM1688" s="150"/>
      <c r="AN1688" s="150"/>
      <c r="AO1688" s="150"/>
      <c r="AP1688" s="150"/>
      <c r="AQ1688" s="150"/>
      <c r="AR1688" s="150"/>
      <c r="AS1688" s="150"/>
      <c r="AT1688" s="150"/>
      <c r="AU1688" s="150"/>
      <c r="AV1688" s="150"/>
      <c r="AW1688" s="150"/>
      <c r="AX1688" s="150"/>
      <c r="AY1688" s="150"/>
      <c r="AZ1688" s="150"/>
      <c r="BA1688" s="150"/>
      <c r="BB1688" s="150"/>
      <c r="BC1688" s="150"/>
      <c r="BD1688" s="150"/>
      <c r="BE1688" s="150"/>
      <c r="BF1688" s="150"/>
      <c r="BG1688" s="150"/>
      <c r="BH1688" s="150"/>
    </row>
    <row r="1689" spans="1:60" outlineLevel="1" x14ac:dyDescent="0.2">
      <c r="A1689" s="176">
        <v>644</v>
      </c>
      <c r="B1689" s="177" t="s">
        <v>2332</v>
      </c>
      <c r="C1689" s="185" t="s">
        <v>2333</v>
      </c>
      <c r="D1689" s="178" t="s">
        <v>285</v>
      </c>
      <c r="E1689" s="179">
        <v>10</v>
      </c>
      <c r="F1689" s="180"/>
      <c r="G1689" s="181">
        <f>ROUND(E1689*F1689,2)</f>
        <v>0</v>
      </c>
      <c r="H1689" s="180"/>
      <c r="I1689" s="181">
        <f>ROUND(E1689*H1689,2)</f>
        <v>0</v>
      </c>
      <c r="J1689" s="180"/>
      <c r="K1689" s="181">
        <f>ROUND(E1689*J1689,2)</f>
        <v>0</v>
      </c>
      <c r="L1689" s="181">
        <v>21</v>
      </c>
      <c r="M1689" s="181">
        <f>G1689*(1+L1689/100)</f>
        <v>0</v>
      </c>
      <c r="N1689" s="181">
        <v>0</v>
      </c>
      <c r="O1689" s="181">
        <f>ROUND(E1689*N1689,2)</f>
        <v>0</v>
      </c>
      <c r="P1689" s="181">
        <v>0</v>
      </c>
      <c r="Q1689" s="181">
        <f>ROUND(E1689*P1689,2)</f>
        <v>0</v>
      </c>
      <c r="R1689" s="181"/>
      <c r="S1689" s="181" t="s">
        <v>240</v>
      </c>
      <c r="T1689" s="182" t="s">
        <v>218</v>
      </c>
      <c r="U1689" s="160">
        <v>0</v>
      </c>
      <c r="V1689" s="160">
        <f>ROUND(E1689*U1689,2)</f>
        <v>0</v>
      </c>
      <c r="W1689" s="160"/>
      <c r="X1689" s="150"/>
      <c r="Y1689" s="150"/>
      <c r="Z1689" s="150"/>
      <c r="AA1689" s="150"/>
      <c r="AB1689" s="150"/>
      <c r="AC1689" s="150"/>
      <c r="AD1689" s="150"/>
      <c r="AE1689" s="150"/>
      <c r="AF1689" s="150"/>
      <c r="AG1689" s="150" t="s">
        <v>279</v>
      </c>
      <c r="AH1689" s="150"/>
      <c r="AI1689" s="150"/>
      <c r="AJ1689" s="150"/>
      <c r="AK1689" s="150"/>
      <c r="AL1689" s="150"/>
      <c r="AM1689" s="150"/>
      <c r="AN1689" s="150"/>
      <c r="AO1689" s="150"/>
      <c r="AP1689" s="150"/>
      <c r="AQ1689" s="150"/>
      <c r="AR1689" s="150"/>
      <c r="AS1689" s="150"/>
      <c r="AT1689" s="150"/>
      <c r="AU1689" s="150"/>
      <c r="AV1689" s="150"/>
      <c r="AW1689" s="150"/>
      <c r="AX1689" s="150"/>
      <c r="AY1689" s="150"/>
      <c r="AZ1689" s="150"/>
      <c r="BA1689" s="150"/>
      <c r="BB1689" s="150"/>
      <c r="BC1689" s="150"/>
      <c r="BD1689" s="150"/>
      <c r="BE1689" s="150"/>
      <c r="BF1689" s="150"/>
      <c r="BG1689" s="150"/>
      <c r="BH1689" s="150"/>
    </row>
    <row r="1690" spans="1:60" x14ac:dyDescent="0.2">
      <c r="A1690" s="163" t="s">
        <v>211</v>
      </c>
      <c r="B1690" s="164" t="s">
        <v>177</v>
      </c>
      <c r="C1690" s="184" t="s">
        <v>178</v>
      </c>
      <c r="D1690" s="165"/>
      <c r="E1690" s="166"/>
      <c r="F1690" s="167"/>
      <c r="G1690" s="167">
        <f>SUMIF(AG1691:AG1694,"&lt;&gt;NOR",G1691:G1694)</f>
        <v>0</v>
      </c>
      <c r="H1690" s="167"/>
      <c r="I1690" s="167">
        <f>SUM(I1691:I1694)</f>
        <v>0</v>
      </c>
      <c r="J1690" s="167"/>
      <c r="K1690" s="167">
        <f>SUM(K1691:K1694)</f>
        <v>0</v>
      </c>
      <c r="L1690" s="167"/>
      <c r="M1690" s="167">
        <f>SUM(M1691:M1694)</f>
        <v>0</v>
      </c>
      <c r="N1690" s="167"/>
      <c r="O1690" s="167">
        <f>SUM(O1691:O1694)</f>
        <v>0</v>
      </c>
      <c r="P1690" s="167"/>
      <c r="Q1690" s="167">
        <f>SUM(Q1691:Q1694)</f>
        <v>0</v>
      </c>
      <c r="R1690" s="167"/>
      <c r="S1690" s="167"/>
      <c r="T1690" s="168"/>
      <c r="U1690" s="162"/>
      <c r="V1690" s="162">
        <f>SUM(V1691:V1694)</f>
        <v>0</v>
      </c>
      <c r="W1690" s="162"/>
      <c r="AG1690" t="s">
        <v>212</v>
      </c>
    </row>
    <row r="1691" spans="1:60" ht="22.5" outlineLevel="1" x14ac:dyDescent="0.2">
      <c r="A1691" s="176">
        <v>645</v>
      </c>
      <c r="B1691" s="177" t="s">
        <v>2334</v>
      </c>
      <c r="C1691" s="185" t="s">
        <v>2327</v>
      </c>
      <c r="D1691" s="178" t="s">
        <v>2322</v>
      </c>
      <c r="E1691" s="179">
        <v>1</v>
      </c>
      <c r="F1691" s="180"/>
      <c r="G1691" s="181">
        <f>ROUND(E1691*F1691,2)</f>
        <v>0</v>
      </c>
      <c r="H1691" s="180"/>
      <c r="I1691" s="181">
        <f>ROUND(E1691*H1691,2)</f>
        <v>0</v>
      </c>
      <c r="J1691" s="180"/>
      <c r="K1691" s="181">
        <f>ROUND(E1691*J1691,2)</f>
        <v>0</v>
      </c>
      <c r="L1691" s="181">
        <v>21</v>
      </c>
      <c r="M1691" s="181">
        <f>G1691*(1+L1691/100)</f>
        <v>0</v>
      </c>
      <c r="N1691" s="181">
        <v>0</v>
      </c>
      <c r="O1691" s="181">
        <f>ROUND(E1691*N1691,2)</f>
        <v>0</v>
      </c>
      <c r="P1691" s="181">
        <v>0</v>
      </c>
      <c r="Q1691" s="181">
        <f>ROUND(E1691*P1691,2)</f>
        <v>0</v>
      </c>
      <c r="R1691" s="181"/>
      <c r="S1691" s="181" t="s">
        <v>240</v>
      </c>
      <c r="T1691" s="182" t="s">
        <v>218</v>
      </c>
      <c r="U1691" s="160">
        <v>0</v>
      </c>
      <c r="V1691" s="160">
        <f>ROUND(E1691*U1691,2)</f>
        <v>0</v>
      </c>
      <c r="W1691" s="160"/>
      <c r="X1691" s="150"/>
      <c r="Y1691" s="150"/>
      <c r="Z1691" s="150"/>
      <c r="AA1691" s="150"/>
      <c r="AB1691" s="150"/>
      <c r="AC1691" s="150"/>
      <c r="AD1691" s="150"/>
      <c r="AE1691" s="150"/>
      <c r="AF1691" s="150"/>
      <c r="AG1691" s="150" t="s">
        <v>279</v>
      </c>
      <c r="AH1691" s="150"/>
      <c r="AI1691" s="150"/>
      <c r="AJ1691" s="150"/>
      <c r="AK1691" s="150"/>
      <c r="AL1691" s="150"/>
      <c r="AM1691" s="150"/>
      <c r="AN1691" s="150"/>
      <c r="AO1691" s="150"/>
      <c r="AP1691" s="150"/>
      <c r="AQ1691" s="150"/>
      <c r="AR1691" s="150"/>
      <c r="AS1691" s="150"/>
      <c r="AT1691" s="150"/>
      <c r="AU1691" s="150"/>
      <c r="AV1691" s="150"/>
      <c r="AW1691" s="150"/>
      <c r="AX1691" s="150"/>
      <c r="AY1691" s="150"/>
      <c r="AZ1691" s="150"/>
      <c r="BA1691" s="150"/>
      <c r="BB1691" s="150"/>
      <c r="BC1691" s="150"/>
      <c r="BD1691" s="150"/>
      <c r="BE1691" s="150"/>
      <c r="BF1691" s="150"/>
      <c r="BG1691" s="150"/>
      <c r="BH1691" s="150"/>
    </row>
    <row r="1692" spans="1:60" outlineLevel="1" x14ac:dyDescent="0.2">
      <c r="A1692" s="176">
        <v>646</v>
      </c>
      <c r="B1692" s="177" t="s">
        <v>2335</v>
      </c>
      <c r="C1692" s="185" t="s">
        <v>2329</v>
      </c>
      <c r="D1692" s="178" t="s">
        <v>291</v>
      </c>
      <c r="E1692" s="179">
        <v>15</v>
      </c>
      <c r="F1692" s="180"/>
      <c r="G1692" s="181">
        <f>ROUND(E1692*F1692,2)</f>
        <v>0</v>
      </c>
      <c r="H1692" s="180"/>
      <c r="I1692" s="181">
        <f>ROUND(E1692*H1692,2)</f>
        <v>0</v>
      </c>
      <c r="J1692" s="180"/>
      <c r="K1692" s="181">
        <f>ROUND(E1692*J1692,2)</f>
        <v>0</v>
      </c>
      <c r="L1692" s="181">
        <v>21</v>
      </c>
      <c r="M1692" s="181">
        <f>G1692*(1+L1692/100)</f>
        <v>0</v>
      </c>
      <c r="N1692" s="181">
        <v>0</v>
      </c>
      <c r="O1692" s="181">
        <f>ROUND(E1692*N1692,2)</f>
        <v>0</v>
      </c>
      <c r="P1692" s="181">
        <v>0</v>
      </c>
      <c r="Q1692" s="181">
        <f>ROUND(E1692*P1692,2)</f>
        <v>0</v>
      </c>
      <c r="R1692" s="181"/>
      <c r="S1692" s="181" t="s">
        <v>240</v>
      </c>
      <c r="T1692" s="182" t="s">
        <v>218</v>
      </c>
      <c r="U1692" s="160">
        <v>0</v>
      </c>
      <c r="V1692" s="160">
        <f>ROUND(E1692*U1692,2)</f>
        <v>0</v>
      </c>
      <c r="W1692" s="160"/>
      <c r="X1692" s="150"/>
      <c r="Y1692" s="150"/>
      <c r="Z1692" s="150"/>
      <c r="AA1692" s="150"/>
      <c r="AB1692" s="150"/>
      <c r="AC1692" s="150"/>
      <c r="AD1692" s="150"/>
      <c r="AE1692" s="150"/>
      <c r="AF1692" s="150"/>
      <c r="AG1692" s="150" t="s">
        <v>279</v>
      </c>
      <c r="AH1692" s="150"/>
      <c r="AI1692" s="150"/>
      <c r="AJ1692" s="150"/>
      <c r="AK1692" s="150"/>
      <c r="AL1692" s="150"/>
      <c r="AM1692" s="150"/>
      <c r="AN1692" s="150"/>
      <c r="AO1692" s="150"/>
      <c r="AP1692" s="150"/>
      <c r="AQ1692" s="150"/>
      <c r="AR1692" s="150"/>
      <c r="AS1692" s="150"/>
      <c r="AT1692" s="150"/>
      <c r="AU1692" s="150"/>
      <c r="AV1692" s="150"/>
      <c r="AW1692" s="150"/>
      <c r="AX1692" s="150"/>
      <c r="AY1692" s="150"/>
      <c r="AZ1692" s="150"/>
      <c r="BA1692" s="150"/>
      <c r="BB1692" s="150"/>
      <c r="BC1692" s="150"/>
      <c r="BD1692" s="150"/>
      <c r="BE1692" s="150"/>
      <c r="BF1692" s="150"/>
      <c r="BG1692" s="150"/>
      <c r="BH1692" s="150"/>
    </row>
    <row r="1693" spans="1:60" outlineLevel="1" x14ac:dyDescent="0.2">
      <c r="A1693" s="176">
        <v>647</v>
      </c>
      <c r="B1693" s="177" t="s">
        <v>2336</v>
      </c>
      <c r="C1693" s="185" t="s">
        <v>2337</v>
      </c>
      <c r="D1693" s="178" t="s">
        <v>1556</v>
      </c>
      <c r="E1693" s="179">
        <v>80</v>
      </c>
      <c r="F1693" s="180"/>
      <c r="G1693" s="181">
        <f>ROUND(E1693*F1693,2)</f>
        <v>0</v>
      </c>
      <c r="H1693" s="180"/>
      <c r="I1693" s="181">
        <f>ROUND(E1693*H1693,2)</f>
        <v>0</v>
      </c>
      <c r="J1693" s="180"/>
      <c r="K1693" s="181">
        <f>ROUND(E1693*J1693,2)</f>
        <v>0</v>
      </c>
      <c r="L1693" s="181">
        <v>21</v>
      </c>
      <c r="M1693" s="181">
        <f>G1693*(1+L1693/100)</f>
        <v>0</v>
      </c>
      <c r="N1693" s="181">
        <v>0</v>
      </c>
      <c r="O1693" s="181">
        <f>ROUND(E1693*N1693,2)</f>
        <v>0</v>
      </c>
      <c r="P1693" s="181">
        <v>0</v>
      </c>
      <c r="Q1693" s="181">
        <f>ROUND(E1693*P1693,2)</f>
        <v>0</v>
      </c>
      <c r="R1693" s="181"/>
      <c r="S1693" s="181" t="s">
        <v>240</v>
      </c>
      <c r="T1693" s="182" t="s">
        <v>218</v>
      </c>
      <c r="U1693" s="160">
        <v>0</v>
      </c>
      <c r="V1693" s="160">
        <f>ROUND(E1693*U1693,2)</f>
        <v>0</v>
      </c>
      <c r="W1693" s="160"/>
      <c r="X1693" s="150"/>
      <c r="Y1693" s="150"/>
      <c r="Z1693" s="150"/>
      <c r="AA1693" s="150"/>
      <c r="AB1693" s="150"/>
      <c r="AC1693" s="150"/>
      <c r="AD1693" s="150"/>
      <c r="AE1693" s="150"/>
      <c r="AF1693" s="150"/>
      <c r="AG1693" s="150" t="s">
        <v>279</v>
      </c>
      <c r="AH1693" s="150"/>
      <c r="AI1693" s="150"/>
      <c r="AJ1693" s="150"/>
      <c r="AK1693" s="150"/>
      <c r="AL1693" s="150"/>
      <c r="AM1693" s="150"/>
      <c r="AN1693" s="150"/>
      <c r="AO1693" s="150"/>
      <c r="AP1693" s="150"/>
      <c r="AQ1693" s="150"/>
      <c r="AR1693" s="150"/>
      <c r="AS1693" s="150"/>
      <c r="AT1693" s="150"/>
      <c r="AU1693" s="150"/>
      <c r="AV1693" s="150"/>
      <c r="AW1693" s="150"/>
      <c r="AX1693" s="150"/>
      <c r="AY1693" s="150"/>
      <c r="AZ1693" s="150"/>
      <c r="BA1693" s="150"/>
      <c r="BB1693" s="150"/>
      <c r="BC1693" s="150"/>
      <c r="BD1693" s="150"/>
      <c r="BE1693" s="150"/>
      <c r="BF1693" s="150"/>
      <c r="BG1693" s="150"/>
      <c r="BH1693" s="150"/>
    </row>
    <row r="1694" spans="1:60" outlineLevel="1" x14ac:dyDescent="0.2">
      <c r="A1694" s="176">
        <v>648</v>
      </c>
      <c r="B1694" s="177" t="s">
        <v>2338</v>
      </c>
      <c r="C1694" s="185" t="s">
        <v>2333</v>
      </c>
      <c r="D1694" s="178" t="s">
        <v>285</v>
      </c>
      <c r="E1694" s="179">
        <v>10</v>
      </c>
      <c r="F1694" s="180"/>
      <c r="G1694" s="181">
        <f>ROUND(E1694*F1694,2)</f>
        <v>0</v>
      </c>
      <c r="H1694" s="180"/>
      <c r="I1694" s="181">
        <f>ROUND(E1694*H1694,2)</f>
        <v>0</v>
      </c>
      <c r="J1694" s="180"/>
      <c r="K1694" s="181">
        <f>ROUND(E1694*J1694,2)</f>
        <v>0</v>
      </c>
      <c r="L1694" s="181">
        <v>21</v>
      </c>
      <c r="M1694" s="181">
        <f>G1694*(1+L1694/100)</f>
        <v>0</v>
      </c>
      <c r="N1694" s="181">
        <v>0</v>
      </c>
      <c r="O1694" s="181">
        <f>ROUND(E1694*N1694,2)</f>
        <v>0</v>
      </c>
      <c r="P1694" s="181">
        <v>0</v>
      </c>
      <c r="Q1694" s="181">
        <f>ROUND(E1694*P1694,2)</f>
        <v>0</v>
      </c>
      <c r="R1694" s="181"/>
      <c r="S1694" s="181" t="s">
        <v>240</v>
      </c>
      <c r="T1694" s="182" t="s">
        <v>218</v>
      </c>
      <c r="U1694" s="160">
        <v>0</v>
      </c>
      <c r="V1694" s="160">
        <f>ROUND(E1694*U1694,2)</f>
        <v>0</v>
      </c>
      <c r="W1694" s="160"/>
      <c r="X1694" s="150"/>
      <c r="Y1694" s="150"/>
      <c r="Z1694" s="150"/>
      <c r="AA1694" s="150"/>
      <c r="AB1694" s="150"/>
      <c r="AC1694" s="150"/>
      <c r="AD1694" s="150"/>
      <c r="AE1694" s="150"/>
      <c r="AF1694" s="150"/>
      <c r="AG1694" s="150" t="s">
        <v>279</v>
      </c>
      <c r="AH1694" s="150"/>
      <c r="AI1694" s="150"/>
      <c r="AJ1694" s="150"/>
      <c r="AK1694" s="150"/>
      <c r="AL1694" s="150"/>
      <c r="AM1694" s="150"/>
      <c r="AN1694" s="150"/>
      <c r="AO1694" s="150"/>
      <c r="AP1694" s="150"/>
      <c r="AQ1694" s="150"/>
      <c r="AR1694" s="150"/>
      <c r="AS1694" s="150"/>
      <c r="AT1694" s="150"/>
      <c r="AU1694" s="150"/>
      <c r="AV1694" s="150"/>
      <c r="AW1694" s="150"/>
      <c r="AX1694" s="150"/>
      <c r="AY1694" s="150"/>
      <c r="AZ1694" s="150"/>
      <c r="BA1694" s="150"/>
      <c r="BB1694" s="150"/>
      <c r="BC1694" s="150"/>
      <c r="BD1694" s="150"/>
      <c r="BE1694" s="150"/>
      <c r="BF1694" s="150"/>
      <c r="BG1694" s="150"/>
      <c r="BH1694" s="150"/>
    </row>
    <row r="1695" spans="1:60" x14ac:dyDescent="0.2">
      <c r="A1695" s="163" t="s">
        <v>211</v>
      </c>
      <c r="B1695" s="164" t="s">
        <v>179</v>
      </c>
      <c r="C1695" s="184" t="s">
        <v>180</v>
      </c>
      <c r="D1695" s="165"/>
      <c r="E1695" s="166"/>
      <c r="F1695" s="167"/>
      <c r="G1695" s="167">
        <f>SUMIF(AG1696:AG1712,"&lt;&gt;NOR",G1696:G1712)</f>
        <v>0</v>
      </c>
      <c r="H1695" s="167"/>
      <c r="I1695" s="167">
        <f>SUM(I1696:I1712)</f>
        <v>0</v>
      </c>
      <c r="J1695" s="167"/>
      <c r="K1695" s="167">
        <f>SUM(K1696:K1712)</f>
        <v>0</v>
      </c>
      <c r="L1695" s="167"/>
      <c r="M1695" s="167">
        <f>SUM(M1696:M1712)</f>
        <v>0</v>
      </c>
      <c r="N1695" s="167"/>
      <c r="O1695" s="167">
        <f>SUM(O1696:O1712)</f>
        <v>0</v>
      </c>
      <c r="P1695" s="167"/>
      <c r="Q1695" s="167">
        <f>SUM(Q1696:Q1712)</f>
        <v>0</v>
      </c>
      <c r="R1695" s="167"/>
      <c r="S1695" s="167"/>
      <c r="T1695" s="168"/>
      <c r="U1695" s="162"/>
      <c r="V1695" s="162">
        <f>SUM(V1696:V1712)</f>
        <v>0</v>
      </c>
      <c r="W1695" s="162"/>
      <c r="AG1695" t="s">
        <v>212</v>
      </c>
    </row>
    <row r="1696" spans="1:60" outlineLevel="1" x14ac:dyDescent="0.2">
      <c r="A1696" s="176">
        <v>649</v>
      </c>
      <c r="B1696" s="177" t="s">
        <v>2339</v>
      </c>
      <c r="C1696" s="185" t="s">
        <v>2340</v>
      </c>
      <c r="D1696" s="178" t="s">
        <v>285</v>
      </c>
      <c r="E1696" s="179">
        <v>10</v>
      </c>
      <c r="F1696" s="180"/>
      <c r="G1696" s="181">
        <f t="shared" ref="G1696:G1712" si="105">ROUND(E1696*F1696,2)</f>
        <v>0</v>
      </c>
      <c r="H1696" s="180"/>
      <c r="I1696" s="181">
        <f t="shared" ref="I1696:I1712" si="106">ROUND(E1696*H1696,2)</f>
        <v>0</v>
      </c>
      <c r="J1696" s="180"/>
      <c r="K1696" s="181">
        <f t="shared" ref="K1696:K1712" si="107">ROUND(E1696*J1696,2)</f>
        <v>0</v>
      </c>
      <c r="L1696" s="181">
        <v>21</v>
      </c>
      <c r="M1696" s="181">
        <f t="shared" ref="M1696:M1712" si="108">G1696*(1+L1696/100)</f>
        <v>0</v>
      </c>
      <c r="N1696" s="181">
        <v>0</v>
      </c>
      <c r="O1696" s="181">
        <f t="shared" ref="O1696:O1712" si="109">ROUND(E1696*N1696,2)</f>
        <v>0</v>
      </c>
      <c r="P1696" s="181">
        <v>0</v>
      </c>
      <c r="Q1696" s="181">
        <f t="shared" ref="Q1696:Q1712" si="110">ROUND(E1696*P1696,2)</f>
        <v>0</v>
      </c>
      <c r="R1696" s="181"/>
      <c r="S1696" s="181" t="s">
        <v>240</v>
      </c>
      <c r="T1696" s="182" t="s">
        <v>218</v>
      </c>
      <c r="U1696" s="160">
        <v>0</v>
      </c>
      <c r="V1696" s="160">
        <f t="shared" ref="V1696:V1712" si="111">ROUND(E1696*U1696,2)</f>
        <v>0</v>
      </c>
      <c r="W1696" s="160"/>
      <c r="X1696" s="150"/>
      <c r="Y1696" s="150"/>
      <c r="Z1696" s="150"/>
      <c r="AA1696" s="150"/>
      <c r="AB1696" s="150"/>
      <c r="AC1696" s="150"/>
      <c r="AD1696" s="150"/>
      <c r="AE1696" s="150"/>
      <c r="AF1696" s="150"/>
      <c r="AG1696" s="150" t="s">
        <v>279</v>
      </c>
      <c r="AH1696" s="150"/>
      <c r="AI1696" s="150"/>
      <c r="AJ1696" s="150"/>
      <c r="AK1696" s="150"/>
      <c r="AL1696" s="150"/>
      <c r="AM1696" s="150"/>
      <c r="AN1696" s="150"/>
      <c r="AO1696" s="150"/>
      <c r="AP1696" s="150"/>
      <c r="AQ1696" s="150"/>
      <c r="AR1696" s="150"/>
      <c r="AS1696" s="150"/>
      <c r="AT1696" s="150"/>
      <c r="AU1696" s="150"/>
      <c r="AV1696" s="150"/>
      <c r="AW1696" s="150"/>
      <c r="AX1696" s="150"/>
      <c r="AY1696" s="150"/>
      <c r="AZ1696" s="150"/>
      <c r="BA1696" s="150"/>
      <c r="BB1696" s="150"/>
      <c r="BC1696" s="150"/>
      <c r="BD1696" s="150"/>
      <c r="BE1696" s="150"/>
      <c r="BF1696" s="150"/>
      <c r="BG1696" s="150"/>
      <c r="BH1696" s="150"/>
    </row>
    <row r="1697" spans="1:60" ht="22.5" outlineLevel="1" x14ac:dyDescent="0.2">
      <c r="A1697" s="176">
        <v>650</v>
      </c>
      <c r="B1697" s="177" t="s">
        <v>2341</v>
      </c>
      <c r="C1697" s="185" t="s">
        <v>2342</v>
      </c>
      <c r="D1697" s="178" t="s">
        <v>291</v>
      </c>
      <c r="E1697" s="179">
        <v>20</v>
      </c>
      <c r="F1697" s="180"/>
      <c r="G1697" s="181">
        <f t="shared" si="105"/>
        <v>0</v>
      </c>
      <c r="H1697" s="180"/>
      <c r="I1697" s="181">
        <f t="shared" si="106"/>
        <v>0</v>
      </c>
      <c r="J1697" s="180"/>
      <c r="K1697" s="181">
        <f t="shared" si="107"/>
        <v>0</v>
      </c>
      <c r="L1697" s="181">
        <v>21</v>
      </c>
      <c r="M1697" s="181">
        <f t="shared" si="108"/>
        <v>0</v>
      </c>
      <c r="N1697" s="181">
        <v>0</v>
      </c>
      <c r="O1697" s="181">
        <f t="shared" si="109"/>
        <v>0</v>
      </c>
      <c r="P1697" s="181">
        <v>0</v>
      </c>
      <c r="Q1697" s="181">
        <f t="shared" si="110"/>
        <v>0</v>
      </c>
      <c r="R1697" s="181"/>
      <c r="S1697" s="181" t="s">
        <v>240</v>
      </c>
      <c r="T1697" s="182" t="s">
        <v>218</v>
      </c>
      <c r="U1697" s="160">
        <v>0</v>
      </c>
      <c r="V1697" s="160">
        <f t="shared" si="111"/>
        <v>0</v>
      </c>
      <c r="W1697" s="160"/>
      <c r="X1697" s="150"/>
      <c r="Y1697" s="150"/>
      <c r="Z1697" s="150"/>
      <c r="AA1697" s="150"/>
      <c r="AB1697" s="150"/>
      <c r="AC1697" s="150"/>
      <c r="AD1697" s="150"/>
      <c r="AE1697" s="150"/>
      <c r="AF1697" s="150"/>
      <c r="AG1697" s="150" t="s">
        <v>279</v>
      </c>
      <c r="AH1697" s="150"/>
      <c r="AI1697" s="150"/>
      <c r="AJ1697" s="150"/>
      <c r="AK1697" s="150"/>
      <c r="AL1697" s="150"/>
      <c r="AM1697" s="150"/>
      <c r="AN1697" s="150"/>
      <c r="AO1697" s="150"/>
      <c r="AP1697" s="150"/>
      <c r="AQ1697" s="150"/>
      <c r="AR1697" s="150"/>
      <c r="AS1697" s="150"/>
      <c r="AT1697" s="150"/>
      <c r="AU1697" s="150"/>
      <c r="AV1697" s="150"/>
      <c r="AW1697" s="150"/>
      <c r="AX1697" s="150"/>
      <c r="AY1697" s="150"/>
      <c r="AZ1697" s="150"/>
      <c r="BA1697" s="150"/>
      <c r="BB1697" s="150"/>
      <c r="BC1697" s="150"/>
      <c r="BD1697" s="150"/>
      <c r="BE1697" s="150"/>
      <c r="BF1697" s="150"/>
      <c r="BG1697" s="150"/>
      <c r="BH1697" s="150"/>
    </row>
    <row r="1698" spans="1:60" ht="22.5" outlineLevel="1" x14ac:dyDescent="0.2">
      <c r="A1698" s="176">
        <v>651</v>
      </c>
      <c r="B1698" s="177" t="s">
        <v>2343</v>
      </c>
      <c r="C1698" s="185" t="s">
        <v>2344</v>
      </c>
      <c r="D1698" s="178" t="s">
        <v>291</v>
      </c>
      <c r="E1698" s="179">
        <v>20</v>
      </c>
      <c r="F1698" s="180"/>
      <c r="G1698" s="181">
        <f t="shared" si="105"/>
        <v>0</v>
      </c>
      <c r="H1698" s="180"/>
      <c r="I1698" s="181">
        <f t="shared" si="106"/>
        <v>0</v>
      </c>
      <c r="J1698" s="180"/>
      <c r="K1698" s="181">
        <f t="shared" si="107"/>
        <v>0</v>
      </c>
      <c r="L1698" s="181">
        <v>21</v>
      </c>
      <c r="M1698" s="181">
        <f t="shared" si="108"/>
        <v>0</v>
      </c>
      <c r="N1698" s="181">
        <v>0</v>
      </c>
      <c r="O1698" s="181">
        <f t="shared" si="109"/>
        <v>0</v>
      </c>
      <c r="P1698" s="181">
        <v>0</v>
      </c>
      <c r="Q1698" s="181">
        <f t="shared" si="110"/>
        <v>0</v>
      </c>
      <c r="R1698" s="181"/>
      <c r="S1698" s="181" t="s">
        <v>240</v>
      </c>
      <c r="T1698" s="182" t="s">
        <v>218</v>
      </c>
      <c r="U1698" s="160">
        <v>0</v>
      </c>
      <c r="V1698" s="160">
        <f t="shared" si="111"/>
        <v>0</v>
      </c>
      <c r="W1698" s="160"/>
      <c r="X1698" s="150"/>
      <c r="Y1698" s="150"/>
      <c r="Z1698" s="150"/>
      <c r="AA1698" s="150"/>
      <c r="AB1698" s="150"/>
      <c r="AC1698" s="150"/>
      <c r="AD1698" s="150"/>
      <c r="AE1698" s="150"/>
      <c r="AF1698" s="150"/>
      <c r="AG1698" s="150" t="s">
        <v>279</v>
      </c>
      <c r="AH1698" s="150"/>
      <c r="AI1698" s="150"/>
      <c r="AJ1698" s="150"/>
      <c r="AK1698" s="150"/>
      <c r="AL1698" s="150"/>
      <c r="AM1698" s="150"/>
      <c r="AN1698" s="150"/>
      <c r="AO1698" s="150"/>
      <c r="AP1698" s="150"/>
      <c r="AQ1698" s="150"/>
      <c r="AR1698" s="150"/>
      <c r="AS1698" s="150"/>
      <c r="AT1698" s="150"/>
      <c r="AU1698" s="150"/>
      <c r="AV1698" s="150"/>
      <c r="AW1698" s="150"/>
      <c r="AX1698" s="150"/>
      <c r="AY1698" s="150"/>
      <c r="AZ1698" s="150"/>
      <c r="BA1698" s="150"/>
      <c r="BB1698" s="150"/>
      <c r="BC1698" s="150"/>
      <c r="BD1698" s="150"/>
      <c r="BE1698" s="150"/>
      <c r="BF1698" s="150"/>
      <c r="BG1698" s="150"/>
      <c r="BH1698" s="150"/>
    </row>
    <row r="1699" spans="1:60" ht="22.5" outlineLevel="1" x14ac:dyDescent="0.2">
      <c r="A1699" s="176">
        <v>652</v>
      </c>
      <c r="B1699" s="177" t="s">
        <v>2345</v>
      </c>
      <c r="C1699" s="185" t="s">
        <v>2346</v>
      </c>
      <c r="D1699" s="178" t="s">
        <v>291</v>
      </c>
      <c r="E1699" s="179">
        <v>540</v>
      </c>
      <c r="F1699" s="180"/>
      <c r="G1699" s="181">
        <f t="shared" si="105"/>
        <v>0</v>
      </c>
      <c r="H1699" s="180"/>
      <c r="I1699" s="181">
        <f t="shared" si="106"/>
        <v>0</v>
      </c>
      <c r="J1699" s="180"/>
      <c r="K1699" s="181">
        <f t="shared" si="107"/>
        <v>0</v>
      </c>
      <c r="L1699" s="181">
        <v>21</v>
      </c>
      <c r="M1699" s="181">
        <f t="shared" si="108"/>
        <v>0</v>
      </c>
      <c r="N1699" s="181">
        <v>0</v>
      </c>
      <c r="O1699" s="181">
        <f t="shared" si="109"/>
        <v>0</v>
      </c>
      <c r="P1699" s="181">
        <v>0</v>
      </c>
      <c r="Q1699" s="181">
        <f t="shared" si="110"/>
        <v>0</v>
      </c>
      <c r="R1699" s="181"/>
      <c r="S1699" s="181" t="s">
        <v>240</v>
      </c>
      <c r="T1699" s="182" t="s">
        <v>218</v>
      </c>
      <c r="U1699" s="160">
        <v>0</v>
      </c>
      <c r="V1699" s="160">
        <f t="shared" si="111"/>
        <v>0</v>
      </c>
      <c r="W1699" s="160"/>
      <c r="X1699" s="150"/>
      <c r="Y1699" s="150"/>
      <c r="Z1699" s="150"/>
      <c r="AA1699" s="150"/>
      <c r="AB1699" s="150"/>
      <c r="AC1699" s="150"/>
      <c r="AD1699" s="150"/>
      <c r="AE1699" s="150"/>
      <c r="AF1699" s="150"/>
      <c r="AG1699" s="150" t="s">
        <v>279</v>
      </c>
      <c r="AH1699" s="150"/>
      <c r="AI1699" s="150"/>
      <c r="AJ1699" s="150"/>
      <c r="AK1699" s="150"/>
      <c r="AL1699" s="150"/>
      <c r="AM1699" s="150"/>
      <c r="AN1699" s="150"/>
      <c r="AO1699" s="150"/>
      <c r="AP1699" s="150"/>
      <c r="AQ1699" s="150"/>
      <c r="AR1699" s="150"/>
      <c r="AS1699" s="150"/>
      <c r="AT1699" s="150"/>
      <c r="AU1699" s="150"/>
      <c r="AV1699" s="150"/>
      <c r="AW1699" s="150"/>
      <c r="AX1699" s="150"/>
      <c r="AY1699" s="150"/>
      <c r="AZ1699" s="150"/>
      <c r="BA1699" s="150"/>
      <c r="BB1699" s="150"/>
      <c r="BC1699" s="150"/>
      <c r="BD1699" s="150"/>
      <c r="BE1699" s="150"/>
      <c r="BF1699" s="150"/>
      <c r="BG1699" s="150"/>
      <c r="BH1699" s="150"/>
    </row>
    <row r="1700" spans="1:60" ht="22.5" outlineLevel="1" x14ac:dyDescent="0.2">
      <c r="A1700" s="176">
        <v>653</v>
      </c>
      <c r="B1700" s="177" t="s">
        <v>2347</v>
      </c>
      <c r="C1700" s="185" t="s">
        <v>2348</v>
      </c>
      <c r="D1700" s="178" t="s">
        <v>291</v>
      </c>
      <c r="E1700" s="179">
        <v>380</v>
      </c>
      <c r="F1700" s="180"/>
      <c r="G1700" s="181">
        <f t="shared" si="105"/>
        <v>0</v>
      </c>
      <c r="H1700" s="180"/>
      <c r="I1700" s="181">
        <f t="shared" si="106"/>
        <v>0</v>
      </c>
      <c r="J1700" s="180"/>
      <c r="K1700" s="181">
        <f t="shared" si="107"/>
        <v>0</v>
      </c>
      <c r="L1700" s="181">
        <v>21</v>
      </c>
      <c r="M1700" s="181">
        <f t="shared" si="108"/>
        <v>0</v>
      </c>
      <c r="N1700" s="181">
        <v>0</v>
      </c>
      <c r="O1700" s="181">
        <f t="shared" si="109"/>
        <v>0</v>
      </c>
      <c r="P1700" s="181">
        <v>0</v>
      </c>
      <c r="Q1700" s="181">
        <f t="shared" si="110"/>
        <v>0</v>
      </c>
      <c r="R1700" s="181"/>
      <c r="S1700" s="181" t="s">
        <v>240</v>
      </c>
      <c r="T1700" s="182" t="s">
        <v>218</v>
      </c>
      <c r="U1700" s="160">
        <v>0</v>
      </c>
      <c r="V1700" s="160">
        <f t="shared" si="111"/>
        <v>0</v>
      </c>
      <c r="W1700" s="160"/>
      <c r="X1700" s="150"/>
      <c r="Y1700" s="150"/>
      <c r="Z1700" s="150"/>
      <c r="AA1700" s="150"/>
      <c r="AB1700" s="150"/>
      <c r="AC1700" s="150"/>
      <c r="AD1700" s="150"/>
      <c r="AE1700" s="150"/>
      <c r="AF1700" s="150"/>
      <c r="AG1700" s="150" t="s">
        <v>279</v>
      </c>
      <c r="AH1700" s="150"/>
      <c r="AI1700" s="150"/>
      <c r="AJ1700" s="150"/>
      <c r="AK1700" s="150"/>
      <c r="AL1700" s="150"/>
      <c r="AM1700" s="150"/>
      <c r="AN1700" s="150"/>
      <c r="AO1700" s="150"/>
      <c r="AP1700" s="150"/>
      <c r="AQ1700" s="150"/>
      <c r="AR1700" s="150"/>
      <c r="AS1700" s="150"/>
      <c r="AT1700" s="150"/>
      <c r="AU1700" s="150"/>
      <c r="AV1700" s="150"/>
      <c r="AW1700" s="150"/>
      <c r="AX1700" s="150"/>
      <c r="AY1700" s="150"/>
      <c r="AZ1700" s="150"/>
      <c r="BA1700" s="150"/>
      <c r="BB1700" s="150"/>
      <c r="BC1700" s="150"/>
      <c r="BD1700" s="150"/>
      <c r="BE1700" s="150"/>
      <c r="BF1700" s="150"/>
      <c r="BG1700" s="150"/>
      <c r="BH1700" s="150"/>
    </row>
    <row r="1701" spans="1:60" ht="22.5" outlineLevel="1" x14ac:dyDescent="0.2">
      <c r="A1701" s="176">
        <v>654</v>
      </c>
      <c r="B1701" s="177" t="s">
        <v>2349</v>
      </c>
      <c r="C1701" s="185" t="s">
        <v>2350</v>
      </c>
      <c r="D1701" s="178" t="s">
        <v>291</v>
      </c>
      <c r="E1701" s="179">
        <v>200</v>
      </c>
      <c r="F1701" s="180"/>
      <c r="G1701" s="181">
        <f t="shared" si="105"/>
        <v>0</v>
      </c>
      <c r="H1701" s="180"/>
      <c r="I1701" s="181">
        <f t="shared" si="106"/>
        <v>0</v>
      </c>
      <c r="J1701" s="180"/>
      <c r="K1701" s="181">
        <f t="shared" si="107"/>
        <v>0</v>
      </c>
      <c r="L1701" s="181">
        <v>21</v>
      </c>
      <c r="M1701" s="181">
        <f t="shared" si="108"/>
        <v>0</v>
      </c>
      <c r="N1701" s="181">
        <v>0</v>
      </c>
      <c r="O1701" s="181">
        <f t="shared" si="109"/>
        <v>0</v>
      </c>
      <c r="P1701" s="181">
        <v>0</v>
      </c>
      <c r="Q1701" s="181">
        <f t="shared" si="110"/>
        <v>0</v>
      </c>
      <c r="R1701" s="181"/>
      <c r="S1701" s="181" t="s">
        <v>240</v>
      </c>
      <c r="T1701" s="182" t="s">
        <v>218</v>
      </c>
      <c r="U1701" s="160">
        <v>0</v>
      </c>
      <c r="V1701" s="160">
        <f t="shared" si="111"/>
        <v>0</v>
      </c>
      <c r="W1701" s="160"/>
      <c r="X1701" s="150"/>
      <c r="Y1701" s="150"/>
      <c r="Z1701" s="150"/>
      <c r="AA1701" s="150"/>
      <c r="AB1701" s="150"/>
      <c r="AC1701" s="150"/>
      <c r="AD1701" s="150"/>
      <c r="AE1701" s="150"/>
      <c r="AF1701" s="150"/>
      <c r="AG1701" s="150" t="s">
        <v>279</v>
      </c>
      <c r="AH1701" s="150"/>
      <c r="AI1701" s="150"/>
      <c r="AJ1701" s="150"/>
      <c r="AK1701" s="150"/>
      <c r="AL1701" s="150"/>
      <c r="AM1701" s="150"/>
      <c r="AN1701" s="150"/>
      <c r="AO1701" s="150"/>
      <c r="AP1701" s="150"/>
      <c r="AQ1701" s="150"/>
      <c r="AR1701" s="150"/>
      <c r="AS1701" s="150"/>
      <c r="AT1701" s="150"/>
      <c r="AU1701" s="150"/>
      <c r="AV1701" s="150"/>
      <c r="AW1701" s="150"/>
      <c r="AX1701" s="150"/>
      <c r="AY1701" s="150"/>
      <c r="AZ1701" s="150"/>
      <c r="BA1701" s="150"/>
      <c r="BB1701" s="150"/>
      <c r="BC1701" s="150"/>
      <c r="BD1701" s="150"/>
      <c r="BE1701" s="150"/>
      <c r="BF1701" s="150"/>
      <c r="BG1701" s="150"/>
      <c r="BH1701" s="150"/>
    </row>
    <row r="1702" spans="1:60" ht="22.5" outlineLevel="1" x14ac:dyDescent="0.2">
      <c r="A1702" s="176">
        <v>655</v>
      </c>
      <c r="B1702" s="177" t="s">
        <v>2351</v>
      </c>
      <c r="C1702" s="185" t="s">
        <v>2352</v>
      </c>
      <c r="D1702" s="178" t="s">
        <v>291</v>
      </c>
      <c r="E1702" s="179">
        <v>200</v>
      </c>
      <c r="F1702" s="180"/>
      <c r="G1702" s="181">
        <f t="shared" si="105"/>
        <v>0</v>
      </c>
      <c r="H1702" s="180"/>
      <c r="I1702" s="181">
        <f t="shared" si="106"/>
        <v>0</v>
      </c>
      <c r="J1702" s="180"/>
      <c r="K1702" s="181">
        <f t="shared" si="107"/>
        <v>0</v>
      </c>
      <c r="L1702" s="181">
        <v>21</v>
      </c>
      <c r="M1702" s="181">
        <f t="shared" si="108"/>
        <v>0</v>
      </c>
      <c r="N1702" s="181">
        <v>0</v>
      </c>
      <c r="O1702" s="181">
        <f t="shared" si="109"/>
        <v>0</v>
      </c>
      <c r="P1702" s="181">
        <v>0</v>
      </c>
      <c r="Q1702" s="181">
        <f t="shared" si="110"/>
        <v>0</v>
      </c>
      <c r="R1702" s="181"/>
      <c r="S1702" s="181" t="s">
        <v>240</v>
      </c>
      <c r="T1702" s="182" t="s">
        <v>218</v>
      </c>
      <c r="U1702" s="160">
        <v>0</v>
      </c>
      <c r="V1702" s="160">
        <f t="shared" si="111"/>
        <v>0</v>
      </c>
      <c r="W1702" s="160"/>
      <c r="X1702" s="150"/>
      <c r="Y1702" s="150"/>
      <c r="Z1702" s="150"/>
      <c r="AA1702" s="150"/>
      <c r="AB1702" s="150"/>
      <c r="AC1702" s="150"/>
      <c r="AD1702" s="150"/>
      <c r="AE1702" s="150"/>
      <c r="AF1702" s="150"/>
      <c r="AG1702" s="150" t="s">
        <v>279</v>
      </c>
      <c r="AH1702" s="150"/>
      <c r="AI1702" s="150"/>
      <c r="AJ1702" s="150"/>
      <c r="AK1702" s="150"/>
      <c r="AL1702" s="150"/>
      <c r="AM1702" s="150"/>
      <c r="AN1702" s="150"/>
      <c r="AO1702" s="150"/>
      <c r="AP1702" s="150"/>
      <c r="AQ1702" s="150"/>
      <c r="AR1702" s="150"/>
      <c r="AS1702" s="150"/>
      <c r="AT1702" s="150"/>
      <c r="AU1702" s="150"/>
      <c r="AV1702" s="150"/>
      <c r="AW1702" s="150"/>
      <c r="AX1702" s="150"/>
      <c r="AY1702" s="150"/>
      <c r="AZ1702" s="150"/>
      <c r="BA1702" s="150"/>
      <c r="BB1702" s="150"/>
      <c r="BC1702" s="150"/>
      <c r="BD1702" s="150"/>
      <c r="BE1702" s="150"/>
      <c r="BF1702" s="150"/>
      <c r="BG1702" s="150"/>
      <c r="BH1702" s="150"/>
    </row>
    <row r="1703" spans="1:60" ht="22.5" outlineLevel="1" x14ac:dyDescent="0.2">
      <c r="A1703" s="176">
        <v>656</v>
      </c>
      <c r="B1703" s="177" t="s">
        <v>2353</v>
      </c>
      <c r="C1703" s="185" t="s">
        <v>2354</v>
      </c>
      <c r="D1703" s="178" t="s">
        <v>291</v>
      </c>
      <c r="E1703" s="179">
        <v>100</v>
      </c>
      <c r="F1703" s="180"/>
      <c r="G1703" s="181">
        <f t="shared" si="105"/>
        <v>0</v>
      </c>
      <c r="H1703" s="180"/>
      <c r="I1703" s="181">
        <f t="shared" si="106"/>
        <v>0</v>
      </c>
      <c r="J1703" s="180"/>
      <c r="K1703" s="181">
        <f t="shared" si="107"/>
        <v>0</v>
      </c>
      <c r="L1703" s="181">
        <v>21</v>
      </c>
      <c r="M1703" s="181">
        <f t="shared" si="108"/>
        <v>0</v>
      </c>
      <c r="N1703" s="181">
        <v>0</v>
      </c>
      <c r="O1703" s="181">
        <f t="shared" si="109"/>
        <v>0</v>
      </c>
      <c r="P1703" s="181">
        <v>0</v>
      </c>
      <c r="Q1703" s="181">
        <f t="shared" si="110"/>
        <v>0</v>
      </c>
      <c r="R1703" s="181"/>
      <c r="S1703" s="181" t="s">
        <v>240</v>
      </c>
      <c r="T1703" s="182" t="s">
        <v>218</v>
      </c>
      <c r="U1703" s="160">
        <v>0</v>
      </c>
      <c r="V1703" s="160">
        <f t="shared" si="111"/>
        <v>0</v>
      </c>
      <c r="W1703" s="160"/>
      <c r="X1703" s="150"/>
      <c r="Y1703" s="150"/>
      <c r="Z1703" s="150"/>
      <c r="AA1703" s="150"/>
      <c r="AB1703" s="150"/>
      <c r="AC1703" s="150"/>
      <c r="AD1703" s="150"/>
      <c r="AE1703" s="150"/>
      <c r="AF1703" s="150"/>
      <c r="AG1703" s="150" t="s">
        <v>279</v>
      </c>
      <c r="AH1703" s="150"/>
      <c r="AI1703" s="150"/>
      <c r="AJ1703" s="150"/>
      <c r="AK1703" s="150"/>
      <c r="AL1703" s="150"/>
      <c r="AM1703" s="150"/>
      <c r="AN1703" s="150"/>
      <c r="AO1703" s="150"/>
      <c r="AP1703" s="150"/>
      <c r="AQ1703" s="150"/>
      <c r="AR1703" s="150"/>
      <c r="AS1703" s="150"/>
      <c r="AT1703" s="150"/>
      <c r="AU1703" s="150"/>
      <c r="AV1703" s="150"/>
      <c r="AW1703" s="150"/>
      <c r="AX1703" s="150"/>
      <c r="AY1703" s="150"/>
      <c r="AZ1703" s="150"/>
      <c r="BA1703" s="150"/>
      <c r="BB1703" s="150"/>
      <c r="BC1703" s="150"/>
      <c r="BD1703" s="150"/>
      <c r="BE1703" s="150"/>
      <c r="BF1703" s="150"/>
      <c r="BG1703" s="150"/>
      <c r="BH1703" s="150"/>
    </row>
    <row r="1704" spans="1:60" ht="22.5" outlineLevel="1" x14ac:dyDescent="0.2">
      <c r="A1704" s="176">
        <v>657</v>
      </c>
      <c r="B1704" s="177" t="s">
        <v>2355</v>
      </c>
      <c r="C1704" s="185" t="s">
        <v>2356</v>
      </c>
      <c r="D1704" s="178" t="s">
        <v>291</v>
      </c>
      <c r="E1704" s="179">
        <v>125</v>
      </c>
      <c r="F1704" s="180"/>
      <c r="G1704" s="181">
        <f t="shared" si="105"/>
        <v>0</v>
      </c>
      <c r="H1704" s="180"/>
      <c r="I1704" s="181">
        <f t="shared" si="106"/>
        <v>0</v>
      </c>
      <c r="J1704" s="180"/>
      <c r="K1704" s="181">
        <f t="shared" si="107"/>
        <v>0</v>
      </c>
      <c r="L1704" s="181">
        <v>21</v>
      </c>
      <c r="M1704" s="181">
        <f t="shared" si="108"/>
        <v>0</v>
      </c>
      <c r="N1704" s="181">
        <v>0</v>
      </c>
      <c r="O1704" s="181">
        <f t="shared" si="109"/>
        <v>0</v>
      </c>
      <c r="P1704" s="181">
        <v>0</v>
      </c>
      <c r="Q1704" s="181">
        <f t="shared" si="110"/>
        <v>0</v>
      </c>
      <c r="R1704" s="181"/>
      <c r="S1704" s="181" t="s">
        <v>240</v>
      </c>
      <c r="T1704" s="182" t="s">
        <v>218</v>
      </c>
      <c r="U1704" s="160">
        <v>0</v>
      </c>
      <c r="V1704" s="160">
        <f t="shared" si="111"/>
        <v>0</v>
      </c>
      <c r="W1704" s="160"/>
      <c r="X1704" s="150"/>
      <c r="Y1704" s="150"/>
      <c r="Z1704" s="150"/>
      <c r="AA1704" s="150"/>
      <c r="AB1704" s="150"/>
      <c r="AC1704" s="150"/>
      <c r="AD1704" s="150"/>
      <c r="AE1704" s="150"/>
      <c r="AF1704" s="150"/>
      <c r="AG1704" s="150" t="s">
        <v>279</v>
      </c>
      <c r="AH1704" s="150"/>
      <c r="AI1704" s="150"/>
      <c r="AJ1704" s="150"/>
      <c r="AK1704" s="150"/>
      <c r="AL1704" s="150"/>
      <c r="AM1704" s="150"/>
      <c r="AN1704" s="150"/>
      <c r="AO1704" s="150"/>
      <c r="AP1704" s="150"/>
      <c r="AQ1704" s="150"/>
      <c r="AR1704" s="150"/>
      <c r="AS1704" s="150"/>
      <c r="AT1704" s="150"/>
      <c r="AU1704" s="150"/>
      <c r="AV1704" s="150"/>
      <c r="AW1704" s="150"/>
      <c r="AX1704" s="150"/>
      <c r="AY1704" s="150"/>
      <c r="AZ1704" s="150"/>
      <c r="BA1704" s="150"/>
      <c r="BB1704" s="150"/>
      <c r="BC1704" s="150"/>
      <c r="BD1704" s="150"/>
      <c r="BE1704" s="150"/>
      <c r="BF1704" s="150"/>
      <c r="BG1704" s="150"/>
      <c r="BH1704" s="150"/>
    </row>
    <row r="1705" spans="1:60" ht="22.5" outlineLevel="1" x14ac:dyDescent="0.2">
      <c r="A1705" s="176">
        <v>658</v>
      </c>
      <c r="B1705" s="177" t="s">
        <v>2357</v>
      </c>
      <c r="C1705" s="185" t="s">
        <v>2358</v>
      </c>
      <c r="D1705" s="178" t="s">
        <v>291</v>
      </c>
      <c r="E1705" s="179">
        <v>80</v>
      </c>
      <c r="F1705" s="180"/>
      <c r="G1705" s="181">
        <f t="shared" si="105"/>
        <v>0</v>
      </c>
      <c r="H1705" s="180"/>
      <c r="I1705" s="181">
        <f t="shared" si="106"/>
        <v>0</v>
      </c>
      <c r="J1705" s="180"/>
      <c r="K1705" s="181">
        <f t="shared" si="107"/>
        <v>0</v>
      </c>
      <c r="L1705" s="181">
        <v>21</v>
      </c>
      <c r="M1705" s="181">
        <f t="shared" si="108"/>
        <v>0</v>
      </c>
      <c r="N1705" s="181">
        <v>0</v>
      </c>
      <c r="O1705" s="181">
        <f t="shared" si="109"/>
        <v>0</v>
      </c>
      <c r="P1705" s="181">
        <v>0</v>
      </c>
      <c r="Q1705" s="181">
        <f t="shared" si="110"/>
        <v>0</v>
      </c>
      <c r="R1705" s="181"/>
      <c r="S1705" s="181" t="s">
        <v>240</v>
      </c>
      <c r="T1705" s="182" t="s">
        <v>218</v>
      </c>
      <c r="U1705" s="160">
        <v>0</v>
      </c>
      <c r="V1705" s="160">
        <f t="shared" si="111"/>
        <v>0</v>
      </c>
      <c r="W1705" s="160"/>
      <c r="X1705" s="150"/>
      <c r="Y1705" s="150"/>
      <c r="Z1705" s="150"/>
      <c r="AA1705" s="150"/>
      <c r="AB1705" s="150"/>
      <c r="AC1705" s="150"/>
      <c r="AD1705" s="150"/>
      <c r="AE1705" s="150"/>
      <c r="AF1705" s="150"/>
      <c r="AG1705" s="150" t="s">
        <v>279</v>
      </c>
      <c r="AH1705" s="150"/>
      <c r="AI1705" s="150"/>
      <c r="AJ1705" s="150"/>
      <c r="AK1705" s="150"/>
      <c r="AL1705" s="150"/>
      <c r="AM1705" s="150"/>
      <c r="AN1705" s="150"/>
      <c r="AO1705" s="150"/>
      <c r="AP1705" s="150"/>
      <c r="AQ1705" s="150"/>
      <c r="AR1705" s="150"/>
      <c r="AS1705" s="150"/>
      <c r="AT1705" s="150"/>
      <c r="AU1705" s="150"/>
      <c r="AV1705" s="150"/>
      <c r="AW1705" s="150"/>
      <c r="AX1705" s="150"/>
      <c r="AY1705" s="150"/>
      <c r="AZ1705" s="150"/>
      <c r="BA1705" s="150"/>
      <c r="BB1705" s="150"/>
      <c r="BC1705" s="150"/>
      <c r="BD1705" s="150"/>
      <c r="BE1705" s="150"/>
      <c r="BF1705" s="150"/>
      <c r="BG1705" s="150"/>
      <c r="BH1705" s="150"/>
    </row>
    <row r="1706" spans="1:60" ht="22.5" outlineLevel="1" x14ac:dyDescent="0.2">
      <c r="A1706" s="176">
        <v>659</v>
      </c>
      <c r="B1706" s="177" t="s">
        <v>2359</v>
      </c>
      <c r="C1706" s="185" t="s">
        <v>2360</v>
      </c>
      <c r="D1706" s="178" t="s">
        <v>291</v>
      </c>
      <c r="E1706" s="179">
        <v>540</v>
      </c>
      <c r="F1706" s="180"/>
      <c r="G1706" s="181">
        <f t="shared" si="105"/>
        <v>0</v>
      </c>
      <c r="H1706" s="180"/>
      <c r="I1706" s="181">
        <f t="shared" si="106"/>
        <v>0</v>
      </c>
      <c r="J1706" s="180"/>
      <c r="K1706" s="181">
        <f t="shared" si="107"/>
        <v>0</v>
      </c>
      <c r="L1706" s="181">
        <v>21</v>
      </c>
      <c r="M1706" s="181">
        <f t="shared" si="108"/>
        <v>0</v>
      </c>
      <c r="N1706" s="181">
        <v>0</v>
      </c>
      <c r="O1706" s="181">
        <f t="shared" si="109"/>
        <v>0</v>
      </c>
      <c r="P1706" s="181">
        <v>0</v>
      </c>
      <c r="Q1706" s="181">
        <f t="shared" si="110"/>
        <v>0</v>
      </c>
      <c r="R1706" s="181"/>
      <c r="S1706" s="181" t="s">
        <v>240</v>
      </c>
      <c r="T1706" s="182" t="s">
        <v>218</v>
      </c>
      <c r="U1706" s="160">
        <v>0</v>
      </c>
      <c r="V1706" s="160">
        <f t="shared" si="111"/>
        <v>0</v>
      </c>
      <c r="W1706" s="160"/>
      <c r="X1706" s="150"/>
      <c r="Y1706" s="150"/>
      <c r="Z1706" s="150"/>
      <c r="AA1706" s="150"/>
      <c r="AB1706" s="150"/>
      <c r="AC1706" s="150"/>
      <c r="AD1706" s="150"/>
      <c r="AE1706" s="150"/>
      <c r="AF1706" s="150"/>
      <c r="AG1706" s="150" t="s">
        <v>279</v>
      </c>
      <c r="AH1706" s="150"/>
      <c r="AI1706" s="150"/>
      <c r="AJ1706" s="150"/>
      <c r="AK1706" s="150"/>
      <c r="AL1706" s="150"/>
      <c r="AM1706" s="150"/>
      <c r="AN1706" s="150"/>
      <c r="AO1706" s="150"/>
      <c r="AP1706" s="150"/>
      <c r="AQ1706" s="150"/>
      <c r="AR1706" s="150"/>
      <c r="AS1706" s="150"/>
      <c r="AT1706" s="150"/>
      <c r="AU1706" s="150"/>
      <c r="AV1706" s="150"/>
      <c r="AW1706" s="150"/>
      <c r="AX1706" s="150"/>
      <c r="AY1706" s="150"/>
      <c r="AZ1706" s="150"/>
      <c r="BA1706" s="150"/>
      <c r="BB1706" s="150"/>
      <c r="BC1706" s="150"/>
      <c r="BD1706" s="150"/>
      <c r="BE1706" s="150"/>
      <c r="BF1706" s="150"/>
      <c r="BG1706" s="150"/>
      <c r="BH1706" s="150"/>
    </row>
    <row r="1707" spans="1:60" ht="22.5" outlineLevel="1" x14ac:dyDescent="0.2">
      <c r="A1707" s="176">
        <v>660</v>
      </c>
      <c r="B1707" s="177" t="s">
        <v>2361</v>
      </c>
      <c r="C1707" s="185" t="s">
        <v>2362</v>
      </c>
      <c r="D1707" s="178" t="s">
        <v>291</v>
      </c>
      <c r="E1707" s="179">
        <v>300</v>
      </c>
      <c r="F1707" s="180"/>
      <c r="G1707" s="181">
        <f t="shared" si="105"/>
        <v>0</v>
      </c>
      <c r="H1707" s="180"/>
      <c r="I1707" s="181">
        <f t="shared" si="106"/>
        <v>0</v>
      </c>
      <c r="J1707" s="180"/>
      <c r="K1707" s="181">
        <f t="shared" si="107"/>
        <v>0</v>
      </c>
      <c r="L1707" s="181">
        <v>21</v>
      </c>
      <c r="M1707" s="181">
        <f t="shared" si="108"/>
        <v>0</v>
      </c>
      <c r="N1707" s="181">
        <v>0</v>
      </c>
      <c r="O1707" s="181">
        <f t="shared" si="109"/>
        <v>0</v>
      </c>
      <c r="P1707" s="181">
        <v>0</v>
      </c>
      <c r="Q1707" s="181">
        <f t="shared" si="110"/>
        <v>0</v>
      </c>
      <c r="R1707" s="181"/>
      <c r="S1707" s="181" t="s">
        <v>240</v>
      </c>
      <c r="T1707" s="182" t="s">
        <v>218</v>
      </c>
      <c r="U1707" s="160">
        <v>0</v>
      </c>
      <c r="V1707" s="160">
        <f t="shared" si="111"/>
        <v>0</v>
      </c>
      <c r="W1707" s="160"/>
      <c r="X1707" s="150"/>
      <c r="Y1707" s="150"/>
      <c r="Z1707" s="150"/>
      <c r="AA1707" s="150"/>
      <c r="AB1707" s="150"/>
      <c r="AC1707" s="150"/>
      <c r="AD1707" s="150"/>
      <c r="AE1707" s="150"/>
      <c r="AF1707" s="150"/>
      <c r="AG1707" s="150" t="s">
        <v>279</v>
      </c>
      <c r="AH1707" s="150"/>
      <c r="AI1707" s="150"/>
      <c r="AJ1707" s="150"/>
      <c r="AK1707" s="150"/>
      <c r="AL1707" s="150"/>
      <c r="AM1707" s="150"/>
      <c r="AN1707" s="150"/>
      <c r="AO1707" s="150"/>
      <c r="AP1707" s="150"/>
      <c r="AQ1707" s="150"/>
      <c r="AR1707" s="150"/>
      <c r="AS1707" s="150"/>
      <c r="AT1707" s="150"/>
      <c r="AU1707" s="150"/>
      <c r="AV1707" s="150"/>
      <c r="AW1707" s="150"/>
      <c r="AX1707" s="150"/>
      <c r="AY1707" s="150"/>
      <c r="AZ1707" s="150"/>
      <c r="BA1707" s="150"/>
      <c r="BB1707" s="150"/>
      <c r="BC1707" s="150"/>
      <c r="BD1707" s="150"/>
      <c r="BE1707" s="150"/>
      <c r="BF1707" s="150"/>
      <c r="BG1707" s="150"/>
      <c r="BH1707" s="150"/>
    </row>
    <row r="1708" spans="1:60" ht="22.5" outlineLevel="1" x14ac:dyDescent="0.2">
      <c r="A1708" s="176">
        <v>661</v>
      </c>
      <c r="B1708" s="177" t="s">
        <v>2363</v>
      </c>
      <c r="C1708" s="185" t="s">
        <v>2364</v>
      </c>
      <c r="D1708" s="178" t="s">
        <v>291</v>
      </c>
      <c r="E1708" s="179">
        <v>540</v>
      </c>
      <c r="F1708" s="180"/>
      <c r="G1708" s="181">
        <f t="shared" si="105"/>
        <v>0</v>
      </c>
      <c r="H1708" s="180"/>
      <c r="I1708" s="181">
        <f t="shared" si="106"/>
        <v>0</v>
      </c>
      <c r="J1708" s="180"/>
      <c r="K1708" s="181">
        <f t="shared" si="107"/>
        <v>0</v>
      </c>
      <c r="L1708" s="181">
        <v>21</v>
      </c>
      <c r="M1708" s="181">
        <f t="shared" si="108"/>
        <v>0</v>
      </c>
      <c r="N1708" s="181">
        <v>0</v>
      </c>
      <c r="O1708" s="181">
        <f t="shared" si="109"/>
        <v>0</v>
      </c>
      <c r="P1708" s="181">
        <v>0</v>
      </c>
      <c r="Q1708" s="181">
        <f t="shared" si="110"/>
        <v>0</v>
      </c>
      <c r="R1708" s="181"/>
      <c r="S1708" s="181" t="s">
        <v>240</v>
      </c>
      <c r="T1708" s="182" t="s">
        <v>218</v>
      </c>
      <c r="U1708" s="160">
        <v>0</v>
      </c>
      <c r="V1708" s="160">
        <f t="shared" si="111"/>
        <v>0</v>
      </c>
      <c r="W1708" s="160"/>
      <c r="X1708" s="150"/>
      <c r="Y1708" s="150"/>
      <c r="Z1708" s="150"/>
      <c r="AA1708" s="150"/>
      <c r="AB1708" s="150"/>
      <c r="AC1708" s="150"/>
      <c r="AD1708" s="150"/>
      <c r="AE1708" s="150"/>
      <c r="AF1708" s="150"/>
      <c r="AG1708" s="150" t="s">
        <v>279</v>
      </c>
      <c r="AH1708" s="150"/>
      <c r="AI1708" s="150"/>
      <c r="AJ1708" s="150"/>
      <c r="AK1708" s="150"/>
      <c r="AL1708" s="150"/>
      <c r="AM1708" s="150"/>
      <c r="AN1708" s="150"/>
      <c r="AO1708" s="150"/>
      <c r="AP1708" s="150"/>
      <c r="AQ1708" s="150"/>
      <c r="AR1708" s="150"/>
      <c r="AS1708" s="150"/>
      <c r="AT1708" s="150"/>
      <c r="AU1708" s="150"/>
      <c r="AV1708" s="150"/>
      <c r="AW1708" s="150"/>
      <c r="AX1708" s="150"/>
      <c r="AY1708" s="150"/>
      <c r="AZ1708" s="150"/>
      <c r="BA1708" s="150"/>
      <c r="BB1708" s="150"/>
      <c r="BC1708" s="150"/>
      <c r="BD1708" s="150"/>
      <c r="BE1708" s="150"/>
      <c r="BF1708" s="150"/>
      <c r="BG1708" s="150"/>
      <c r="BH1708" s="150"/>
    </row>
    <row r="1709" spans="1:60" ht="22.5" outlineLevel="1" x14ac:dyDescent="0.2">
      <c r="A1709" s="176">
        <v>662</v>
      </c>
      <c r="B1709" s="177" t="s">
        <v>2365</v>
      </c>
      <c r="C1709" s="185" t="s">
        <v>2366</v>
      </c>
      <c r="D1709" s="178" t="s">
        <v>291</v>
      </c>
      <c r="E1709" s="179">
        <v>680</v>
      </c>
      <c r="F1709" s="180"/>
      <c r="G1709" s="181">
        <f t="shared" si="105"/>
        <v>0</v>
      </c>
      <c r="H1709" s="180"/>
      <c r="I1709" s="181">
        <f t="shared" si="106"/>
        <v>0</v>
      </c>
      <c r="J1709" s="180"/>
      <c r="K1709" s="181">
        <f t="shared" si="107"/>
        <v>0</v>
      </c>
      <c r="L1709" s="181">
        <v>21</v>
      </c>
      <c r="M1709" s="181">
        <f t="shared" si="108"/>
        <v>0</v>
      </c>
      <c r="N1709" s="181">
        <v>0</v>
      </c>
      <c r="O1709" s="181">
        <f t="shared" si="109"/>
        <v>0</v>
      </c>
      <c r="P1709" s="181">
        <v>0</v>
      </c>
      <c r="Q1709" s="181">
        <f t="shared" si="110"/>
        <v>0</v>
      </c>
      <c r="R1709" s="181"/>
      <c r="S1709" s="181" t="s">
        <v>240</v>
      </c>
      <c r="T1709" s="182" t="s">
        <v>218</v>
      </c>
      <c r="U1709" s="160">
        <v>0</v>
      </c>
      <c r="V1709" s="160">
        <f t="shared" si="111"/>
        <v>0</v>
      </c>
      <c r="W1709" s="160"/>
      <c r="X1709" s="150"/>
      <c r="Y1709" s="150"/>
      <c r="Z1709" s="150"/>
      <c r="AA1709" s="150"/>
      <c r="AB1709" s="150"/>
      <c r="AC1709" s="150"/>
      <c r="AD1709" s="150"/>
      <c r="AE1709" s="150"/>
      <c r="AF1709" s="150"/>
      <c r="AG1709" s="150" t="s">
        <v>279</v>
      </c>
      <c r="AH1709" s="150"/>
      <c r="AI1709" s="150"/>
      <c r="AJ1709" s="150"/>
      <c r="AK1709" s="150"/>
      <c r="AL1709" s="150"/>
      <c r="AM1709" s="150"/>
      <c r="AN1709" s="150"/>
      <c r="AO1709" s="150"/>
      <c r="AP1709" s="150"/>
      <c r="AQ1709" s="150"/>
      <c r="AR1709" s="150"/>
      <c r="AS1709" s="150"/>
      <c r="AT1709" s="150"/>
      <c r="AU1709" s="150"/>
      <c r="AV1709" s="150"/>
      <c r="AW1709" s="150"/>
      <c r="AX1709" s="150"/>
      <c r="AY1709" s="150"/>
      <c r="AZ1709" s="150"/>
      <c r="BA1709" s="150"/>
      <c r="BB1709" s="150"/>
      <c r="BC1709" s="150"/>
      <c r="BD1709" s="150"/>
      <c r="BE1709" s="150"/>
      <c r="BF1709" s="150"/>
      <c r="BG1709" s="150"/>
      <c r="BH1709" s="150"/>
    </row>
    <row r="1710" spans="1:60" ht="22.5" outlineLevel="1" x14ac:dyDescent="0.2">
      <c r="A1710" s="176">
        <v>663</v>
      </c>
      <c r="B1710" s="177" t="s">
        <v>2367</v>
      </c>
      <c r="C1710" s="185" t="s">
        <v>2368</v>
      </c>
      <c r="D1710" s="178" t="s">
        <v>291</v>
      </c>
      <c r="E1710" s="179">
        <v>80</v>
      </c>
      <c r="F1710" s="180"/>
      <c r="G1710" s="181">
        <f t="shared" si="105"/>
        <v>0</v>
      </c>
      <c r="H1710" s="180"/>
      <c r="I1710" s="181">
        <f t="shared" si="106"/>
        <v>0</v>
      </c>
      <c r="J1710" s="180"/>
      <c r="K1710" s="181">
        <f t="shared" si="107"/>
        <v>0</v>
      </c>
      <c r="L1710" s="181">
        <v>21</v>
      </c>
      <c r="M1710" s="181">
        <f t="shared" si="108"/>
        <v>0</v>
      </c>
      <c r="N1710" s="181">
        <v>0</v>
      </c>
      <c r="O1710" s="181">
        <f t="shared" si="109"/>
        <v>0</v>
      </c>
      <c r="P1710" s="181">
        <v>0</v>
      </c>
      <c r="Q1710" s="181">
        <f t="shared" si="110"/>
        <v>0</v>
      </c>
      <c r="R1710" s="181"/>
      <c r="S1710" s="181" t="s">
        <v>240</v>
      </c>
      <c r="T1710" s="182" t="s">
        <v>218</v>
      </c>
      <c r="U1710" s="160">
        <v>0</v>
      </c>
      <c r="V1710" s="160">
        <f t="shared" si="111"/>
        <v>0</v>
      </c>
      <c r="W1710" s="160"/>
      <c r="X1710" s="150"/>
      <c r="Y1710" s="150"/>
      <c r="Z1710" s="150"/>
      <c r="AA1710" s="150"/>
      <c r="AB1710" s="150"/>
      <c r="AC1710" s="150"/>
      <c r="AD1710" s="150"/>
      <c r="AE1710" s="150"/>
      <c r="AF1710" s="150"/>
      <c r="AG1710" s="150" t="s">
        <v>279</v>
      </c>
      <c r="AH1710" s="150"/>
      <c r="AI1710" s="150"/>
      <c r="AJ1710" s="150"/>
      <c r="AK1710" s="150"/>
      <c r="AL1710" s="150"/>
      <c r="AM1710" s="150"/>
      <c r="AN1710" s="150"/>
      <c r="AO1710" s="150"/>
      <c r="AP1710" s="150"/>
      <c r="AQ1710" s="150"/>
      <c r="AR1710" s="150"/>
      <c r="AS1710" s="150"/>
      <c r="AT1710" s="150"/>
      <c r="AU1710" s="150"/>
      <c r="AV1710" s="150"/>
      <c r="AW1710" s="150"/>
      <c r="AX1710" s="150"/>
      <c r="AY1710" s="150"/>
      <c r="AZ1710" s="150"/>
      <c r="BA1710" s="150"/>
      <c r="BB1710" s="150"/>
      <c r="BC1710" s="150"/>
      <c r="BD1710" s="150"/>
      <c r="BE1710" s="150"/>
      <c r="BF1710" s="150"/>
      <c r="BG1710" s="150"/>
      <c r="BH1710" s="150"/>
    </row>
    <row r="1711" spans="1:60" ht="22.5" outlineLevel="1" x14ac:dyDescent="0.2">
      <c r="A1711" s="176">
        <v>664</v>
      </c>
      <c r="B1711" s="177" t="s">
        <v>2369</v>
      </c>
      <c r="C1711" s="185" t="s">
        <v>2370</v>
      </c>
      <c r="D1711" s="178" t="s">
        <v>291</v>
      </c>
      <c r="E1711" s="179">
        <v>300</v>
      </c>
      <c r="F1711" s="180"/>
      <c r="G1711" s="181">
        <f t="shared" si="105"/>
        <v>0</v>
      </c>
      <c r="H1711" s="180"/>
      <c r="I1711" s="181">
        <f t="shared" si="106"/>
        <v>0</v>
      </c>
      <c r="J1711" s="180"/>
      <c r="K1711" s="181">
        <f t="shared" si="107"/>
        <v>0</v>
      </c>
      <c r="L1711" s="181">
        <v>21</v>
      </c>
      <c r="M1711" s="181">
        <f t="shared" si="108"/>
        <v>0</v>
      </c>
      <c r="N1711" s="181">
        <v>0</v>
      </c>
      <c r="O1711" s="181">
        <f t="shared" si="109"/>
        <v>0</v>
      </c>
      <c r="P1711" s="181">
        <v>0</v>
      </c>
      <c r="Q1711" s="181">
        <f t="shared" si="110"/>
        <v>0</v>
      </c>
      <c r="R1711" s="181"/>
      <c r="S1711" s="181" t="s">
        <v>240</v>
      </c>
      <c r="T1711" s="182" t="s">
        <v>218</v>
      </c>
      <c r="U1711" s="160">
        <v>0</v>
      </c>
      <c r="V1711" s="160">
        <f t="shared" si="111"/>
        <v>0</v>
      </c>
      <c r="W1711" s="160"/>
      <c r="X1711" s="150"/>
      <c r="Y1711" s="150"/>
      <c r="Z1711" s="150"/>
      <c r="AA1711" s="150"/>
      <c r="AB1711" s="150"/>
      <c r="AC1711" s="150"/>
      <c r="AD1711" s="150"/>
      <c r="AE1711" s="150"/>
      <c r="AF1711" s="150"/>
      <c r="AG1711" s="150" t="s">
        <v>279</v>
      </c>
      <c r="AH1711" s="150"/>
      <c r="AI1711" s="150"/>
      <c r="AJ1711" s="150"/>
      <c r="AK1711" s="150"/>
      <c r="AL1711" s="150"/>
      <c r="AM1711" s="150"/>
      <c r="AN1711" s="150"/>
      <c r="AO1711" s="150"/>
      <c r="AP1711" s="150"/>
      <c r="AQ1711" s="150"/>
      <c r="AR1711" s="150"/>
      <c r="AS1711" s="150"/>
      <c r="AT1711" s="150"/>
      <c r="AU1711" s="150"/>
      <c r="AV1711" s="150"/>
      <c r="AW1711" s="150"/>
      <c r="AX1711" s="150"/>
      <c r="AY1711" s="150"/>
      <c r="AZ1711" s="150"/>
      <c r="BA1711" s="150"/>
      <c r="BB1711" s="150"/>
      <c r="BC1711" s="150"/>
      <c r="BD1711" s="150"/>
      <c r="BE1711" s="150"/>
      <c r="BF1711" s="150"/>
      <c r="BG1711" s="150"/>
      <c r="BH1711" s="150"/>
    </row>
    <row r="1712" spans="1:60" ht="22.5" outlineLevel="1" x14ac:dyDescent="0.2">
      <c r="A1712" s="176">
        <v>665</v>
      </c>
      <c r="B1712" s="177" t="s">
        <v>2371</v>
      </c>
      <c r="C1712" s="185" t="s">
        <v>2372</v>
      </c>
      <c r="D1712" s="178" t="s">
        <v>291</v>
      </c>
      <c r="E1712" s="179">
        <v>325</v>
      </c>
      <c r="F1712" s="180"/>
      <c r="G1712" s="181">
        <f t="shared" si="105"/>
        <v>0</v>
      </c>
      <c r="H1712" s="180"/>
      <c r="I1712" s="181">
        <f t="shared" si="106"/>
        <v>0</v>
      </c>
      <c r="J1712" s="180"/>
      <c r="K1712" s="181">
        <f t="shared" si="107"/>
        <v>0</v>
      </c>
      <c r="L1712" s="181">
        <v>21</v>
      </c>
      <c r="M1712" s="181">
        <f t="shared" si="108"/>
        <v>0</v>
      </c>
      <c r="N1712" s="181">
        <v>0</v>
      </c>
      <c r="O1712" s="181">
        <f t="shared" si="109"/>
        <v>0</v>
      </c>
      <c r="P1712" s="181">
        <v>0</v>
      </c>
      <c r="Q1712" s="181">
        <f t="shared" si="110"/>
        <v>0</v>
      </c>
      <c r="R1712" s="181"/>
      <c r="S1712" s="181" t="s">
        <v>240</v>
      </c>
      <c r="T1712" s="182" t="s">
        <v>218</v>
      </c>
      <c r="U1712" s="160">
        <v>0</v>
      </c>
      <c r="V1712" s="160">
        <f t="shared" si="111"/>
        <v>0</v>
      </c>
      <c r="W1712" s="160"/>
      <c r="X1712" s="150"/>
      <c r="Y1712" s="150"/>
      <c r="Z1712" s="150"/>
      <c r="AA1712" s="150"/>
      <c r="AB1712" s="150"/>
      <c r="AC1712" s="150"/>
      <c r="AD1712" s="150"/>
      <c r="AE1712" s="150"/>
      <c r="AF1712" s="150"/>
      <c r="AG1712" s="150" t="s">
        <v>279</v>
      </c>
      <c r="AH1712" s="150"/>
      <c r="AI1712" s="150"/>
      <c r="AJ1712" s="150"/>
      <c r="AK1712" s="150"/>
      <c r="AL1712" s="150"/>
      <c r="AM1712" s="150"/>
      <c r="AN1712" s="150"/>
      <c r="AO1712" s="150"/>
      <c r="AP1712" s="150"/>
      <c r="AQ1712" s="150"/>
      <c r="AR1712" s="150"/>
      <c r="AS1712" s="150"/>
      <c r="AT1712" s="150"/>
      <c r="AU1712" s="150"/>
      <c r="AV1712" s="150"/>
      <c r="AW1712" s="150"/>
      <c r="AX1712" s="150"/>
      <c r="AY1712" s="150"/>
      <c r="AZ1712" s="150"/>
      <c r="BA1712" s="150"/>
      <c r="BB1712" s="150"/>
      <c r="BC1712" s="150"/>
      <c r="BD1712" s="150"/>
      <c r="BE1712" s="150"/>
      <c r="BF1712" s="150"/>
      <c r="BG1712" s="150"/>
      <c r="BH1712" s="150"/>
    </row>
    <row r="1713" spans="1:60" x14ac:dyDescent="0.2">
      <c r="A1713" s="163" t="s">
        <v>211</v>
      </c>
      <c r="B1713" s="164" t="s">
        <v>181</v>
      </c>
      <c r="C1713" s="184" t="s">
        <v>182</v>
      </c>
      <c r="D1713" s="165"/>
      <c r="E1713" s="166"/>
      <c r="F1713" s="167"/>
      <c r="G1713" s="167">
        <f>SUMIF(AG1714:AG1721,"&lt;&gt;NOR",G1714:G1721)</f>
        <v>0</v>
      </c>
      <c r="H1713" s="167"/>
      <c r="I1713" s="167">
        <f>SUM(I1714:I1721)</f>
        <v>0</v>
      </c>
      <c r="J1713" s="167"/>
      <c r="K1713" s="167">
        <f>SUM(K1714:K1721)</f>
        <v>0</v>
      </c>
      <c r="L1713" s="167"/>
      <c r="M1713" s="167">
        <f>SUM(M1714:M1721)</f>
        <v>0</v>
      </c>
      <c r="N1713" s="167"/>
      <c r="O1713" s="167">
        <f>SUM(O1714:O1721)</f>
        <v>0</v>
      </c>
      <c r="P1713" s="167"/>
      <c r="Q1713" s="167">
        <f>SUM(Q1714:Q1721)</f>
        <v>0</v>
      </c>
      <c r="R1713" s="167"/>
      <c r="S1713" s="167"/>
      <c r="T1713" s="168"/>
      <c r="U1713" s="162"/>
      <c r="V1713" s="162">
        <f>SUM(V1714:V1721)</f>
        <v>0</v>
      </c>
      <c r="W1713" s="162"/>
      <c r="AG1713" t="s">
        <v>212</v>
      </c>
    </row>
    <row r="1714" spans="1:60" outlineLevel="1" x14ac:dyDescent="0.2">
      <c r="A1714" s="176">
        <v>666</v>
      </c>
      <c r="B1714" s="177" t="s">
        <v>2373</v>
      </c>
      <c r="C1714" s="185" t="s">
        <v>2374</v>
      </c>
      <c r="D1714" s="178" t="s">
        <v>363</v>
      </c>
      <c r="E1714" s="179">
        <v>542.69833000000006</v>
      </c>
      <c r="F1714" s="180"/>
      <c r="G1714" s="181">
        <f t="shared" ref="G1714:G1721" si="112">ROUND(E1714*F1714,2)</f>
        <v>0</v>
      </c>
      <c r="H1714" s="180"/>
      <c r="I1714" s="181">
        <f t="shared" ref="I1714:I1721" si="113">ROUND(E1714*H1714,2)</f>
        <v>0</v>
      </c>
      <c r="J1714" s="180"/>
      <c r="K1714" s="181">
        <f t="shared" ref="K1714:K1721" si="114">ROUND(E1714*J1714,2)</f>
        <v>0</v>
      </c>
      <c r="L1714" s="181">
        <v>21</v>
      </c>
      <c r="M1714" s="181">
        <f t="shared" ref="M1714:M1721" si="115">G1714*(1+L1714/100)</f>
        <v>0</v>
      </c>
      <c r="N1714" s="181">
        <v>0</v>
      </c>
      <c r="O1714" s="181">
        <f t="shared" ref="O1714:O1721" si="116">ROUND(E1714*N1714,2)</f>
        <v>0</v>
      </c>
      <c r="P1714" s="181">
        <v>0</v>
      </c>
      <c r="Q1714" s="181">
        <f t="shared" ref="Q1714:Q1721" si="117">ROUND(E1714*P1714,2)</f>
        <v>0</v>
      </c>
      <c r="R1714" s="181"/>
      <c r="S1714" s="181" t="s">
        <v>217</v>
      </c>
      <c r="T1714" s="182" t="s">
        <v>218</v>
      </c>
      <c r="U1714" s="160">
        <v>0</v>
      </c>
      <c r="V1714" s="160">
        <f t="shared" ref="V1714:V1721" si="118">ROUND(E1714*U1714,2)</f>
        <v>0</v>
      </c>
      <c r="W1714" s="160"/>
      <c r="X1714" s="150"/>
      <c r="Y1714" s="150"/>
      <c r="Z1714" s="150"/>
      <c r="AA1714" s="150"/>
      <c r="AB1714" s="150"/>
      <c r="AC1714" s="150"/>
      <c r="AD1714" s="150"/>
      <c r="AE1714" s="150"/>
      <c r="AF1714" s="150"/>
      <c r="AG1714" s="150" t="s">
        <v>224</v>
      </c>
      <c r="AH1714" s="150"/>
      <c r="AI1714" s="150"/>
      <c r="AJ1714" s="150"/>
      <c r="AK1714" s="150"/>
      <c r="AL1714" s="150"/>
      <c r="AM1714" s="150"/>
      <c r="AN1714" s="150"/>
      <c r="AO1714" s="150"/>
      <c r="AP1714" s="150"/>
      <c r="AQ1714" s="150"/>
      <c r="AR1714" s="150"/>
      <c r="AS1714" s="150"/>
      <c r="AT1714" s="150"/>
      <c r="AU1714" s="150"/>
      <c r="AV1714" s="150"/>
      <c r="AW1714" s="150"/>
      <c r="AX1714" s="150"/>
      <c r="AY1714" s="150"/>
      <c r="AZ1714" s="150"/>
      <c r="BA1714" s="150"/>
      <c r="BB1714" s="150"/>
      <c r="BC1714" s="150"/>
      <c r="BD1714" s="150"/>
      <c r="BE1714" s="150"/>
      <c r="BF1714" s="150"/>
      <c r="BG1714" s="150"/>
      <c r="BH1714" s="150"/>
    </row>
    <row r="1715" spans="1:60" ht="22.5" outlineLevel="1" x14ac:dyDescent="0.2">
      <c r="A1715" s="176">
        <v>667</v>
      </c>
      <c r="B1715" s="177" t="s">
        <v>2375</v>
      </c>
      <c r="C1715" s="185" t="s">
        <v>2376</v>
      </c>
      <c r="D1715" s="178" t="s">
        <v>363</v>
      </c>
      <c r="E1715" s="179">
        <v>271.34910000000002</v>
      </c>
      <c r="F1715" s="180"/>
      <c r="G1715" s="181">
        <f t="shared" si="112"/>
        <v>0</v>
      </c>
      <c r="H1715" s="180"/>
      <c r="I1715" s="181">
        <f t="shared" si="113"/>
        <v>0</v>
      </c>
      <c r="J1715" s="180"/>
      <c r="K1715" s="181">
        <f t="shared" si="114"/>
        <v>0</v>
      </c>
      <c r="L1715" s="181">
        <v>21</v>
      </c>
      <c r="M1715" s="181">
        <f t="shared" si="115"/>
        <v>0</v>
      </c>
      <c r="N1715" s="181">
        <v>0</v>
      </c>
      <c r="O1715" s="181">
        <f t="shared" si="116"/>
        <v>0</v>
      </c>
      <c r="P1715" s="181">
        <v>0</v>
      </c>
      <c r="Q1715" s="181">
        <f t="shared" si="117"/>
        <v>0</v>
      </c>
      <c r="R1715" s="181"/>
      <c r="S1715" s="181" t="s">
        <v>217</v>
      </c>
      <c r="T1715" s="182" t="s">
        <v>218</v>
      </c>
      <c r="U1715" s="160">
        <v>0</v>
      </c>
      <c r="V1715" s="160">
        <f t="shared" si="118"/>
        <v>0</v>
      </c>
      <c r="W1715" s="160"/>
      <c r="X1715" s="150"/>
      <c r="Y1715" s="150"/>
      <c r="Z1715" s="150"/>
      <c r="AA1715" s="150"/>
      <c r="AB1715" s="150"/>
      <c r="AC1715" s="150"/>
      <c r="AD1715" s="150"/>
      <c r="AE1715" s="150"/>
      <c r="AF1715" s="150"/>
      <c r="AG1715" s="150" t="s">
        <v>224</v>
      </c>
      <c r="AH1715" s="150"/>
      <c r="AI1715" s="150"/>
      <c r="AJ1715" s="150"/>
      <c r="AK1715" s="150"/>
      <c r="AL1715" s="150"/>
      <c r="AM1715" s="150"/>
      <c r="AN1715" s="150"/>
      <c r="AO1715" s="150"/>
      <c r="AP1715" s="150"/>
      <c r="AQ1715" s="150"/>
      <c r="AR1715" s="150"/>
      <c r="AS1715" s="150"/>
      <c r="AT1715" s="150"/>
      <c r="AU1715" s="150"/>
      <c r="AV1715" s="150"/>
      <c r="AW1715" s="150"/>
      <c r="AX1715" s="150"/>
      <c r="AY1715" s="150"/>
      <c r="AZ1715" s="150"/>
      <c r="BA1715" s="150"/>
      <c r="BB1715" s="150"/>
      <c r="BC1715" s="150"/>
      <c r="BD1715" s="150"/>
      <c r="BE1715" s="150"/>
      <c r="BF1715" s="150"/>
      <c r="BG1715" s="150"/>
      <c r="BH1715" s="150"/>
    </row>
    <row r="1716" spans="1:60" outlineLevel="1" x14ac:dyDescent="0.2">
      <c r="A1716" s="176">
        <v>668</v>
      </c>
      <c r="B1716" s="177" t="s">
        <v>2377</v>
      </c>
      <c r="C1716" s="185" t="s">
        <v>2378</v>
      </c>
      <c r="D1716" s="178" t="s">
        <v>363</v>
      </c>
      <c r="E1716" s="179">
        <v>542.69830000000002</v>
      </c>
      <c r="F1716" s="180"/>
      <c r="G1716" s="181">
        <f t="shared" si="112"/>
        <v>0</v>
      </c>
      <c r="H1716" s="180"/>
      <c r="I1716" s="181">
        <f t="shared" si="113"/>
        <v>0</v>
      </c>
      <c r="J1716" s="180"/>
      <c r="K1716" s="181">
        <f t="shared" si="114"/>
        <v>0</v>
      </c>
      <c r="L1716" s="181">
        <v>21</v>
      </c>
      <c r="M1716" s="181">
        <f t="shared" si="115"/>
        <v>0</v>
      </c>
      <c r="N1716" s="181">
        <v>0</v>
      </c>
      <c r="O1716" s="181">
        <f t="shared" si="116"/>
        <v>0</v>
      </c>
      <c r="P1716" s="181">
        <v>0</v>
      </c>
      <c r="Q1716" s="181">
        <f t="shared" si="117"/>
        <v>0</v>
      </c>
      <c r="R1716" s="181"/>
      <c r="S1716" s="181" t="s">
        <v>217</v>
      </c>
      <c r="T1716" s="182" t="s">
        <v>218</v>
      </c>
      <c r="U1716" s="160">
        <v>0</v>
      </c>
      <c r="V1716" s="160">
        <f t="shared" si="118"/>
        <v>0</v>
      </c>
      <c r="W1716" s="160"/>
      <c r="X1716" s="150"/>
      <c r="Y1716" s="150"/>
      <c r="Z1716" s="150"/>
      <c r="AA1716" s="150"/>
      <c r="AB1716" s="150"/>
      <c r="AC1716" s="150"/>
      <c r="AD1716" s="150"/>
      <c r="AE1716" s="150"/>
      <c r="AF1716" s="150"/>
      <c r="AG1716" s="150" t="s">
        <v>224</v>
      </c>
      <c r="AH1716" s="150"/>
      <c r="AI1716" s="150"/>
      <c r="AJ1716" s="150"/>
      <c r="AK1716" s="150"/>
      <c r="AL1716" s="150"/>
      <c r="AM1716" s="150"/>
      <c r="AN1716" s="150"/>
      <c r="AO1716" s="150"/>
      <c r="AP1716" s="150"/>
      <c r="AQ1716" s="150"/>
      <c r="AR1716" s="150"/>
      <c r="AS1716" s="150"/>
      <c r="AT1716" s="150"/>
      <c r="AU1716" s="150"/>
      <c r="AV1716" s="150"/>
      <c r="AW1716" s="150"/>
      <c r="AX1716" s="150"/>
      <c r="AY1716" s="150"/>
      <c r="AZ1716" s="150"/>
      <c r="BA1716" s="150"/>
      <c r="BB1716" s="150"/>
      <c r="BC1716" s="150"/>
      <c r="BD1716" s="150"/>
      <c r="BE1716" s="150"/>
      <c r="BF1716" s="150"/>
      <c r="BG1716" s="150"/>
      <c r="BH1716" s="150"/>
    </row>
    <row r="1717" spans="1:60" ht="22.5" outlineLevel="1" x14ac:dyDescent="0.2">
      <c r="A1717" s="176">
        <v>669</v>
      </c>
      <c r="B1717" s="177" t="s">
        <v>2379</v>
      </c>
      <c r="C1717" s="185" t="s">
        <v>2380</v>
      </c>
      <c r="D1717" s="178" t="s">
        <v>363</v>
      </c>
      <c r="E1717" s="179">
        <v>5426.9830000000002</v>
      </c>
      <c r="F1717" s="180"/>
      <c r="G1717" s="181">
        <f t="shared" si="112"/>
        <v>0</v>
      </c>
      <c r="H1717" s="180"/>
      <c r="I1717" s="181">
        <f t="shared" si="113"/>
        <v>0</v>
      </c>
      <c r="J1717" s="180"/>
      <c r="K1717" s="181">
        <f t="shared" si="114"/>
        <v>0</v>
      </c>
      <c r="L1717" s="181">
        <v>21</v>
      </c>
      <c r="M1717" s="181">
        <f t="shared" si="115"/>
        <v>0</v>
      </c>
      <c r="N1717" s="181">
        <v>0</v>
      </c>
      <c r="O1717" s="181">
        <f t="shared" si="116"/>
        <v>0</v>
      </c>
      <c r="P1717" s="181">
        <v>0</v>
      </c>
      <c r="Q1717" s="181">
        <f t="shared" si="117"/>
        <v>0</v>
      </c>
      <c r="R1717" s="181"/>
      <c r="S1717" s="181" t="s">
        <v>217</v>
      </c>
      <c r="T1717" s="182" t="s">
        <v>218</v>
      </c>
      <c r="U1717" s="160">
        <v>0</v>
      </c>
      <c r="V1717" s="160">
        <f t="shared" si="118"/>
        <v>0</v>
      </c>
      <c r="W1717" s="160"/>
      <c r="X1717" s="150"/>
      <c r="Y1717" s="150"/>
      <c r="Z1717" s="150"/>
      <c r="AA1717" s="150"/>
      <c r="AB1717" s="150"/>
      <c r="AC1717" s="150"/>
      <c r="AD1717" s="150"/>
      <c r="AE1717" s="150"/>
      <c r="AF1717" s="150"/>
      <c r="AG1717" s="150" t="s">
        <v>224</v>
      </c>
      <c r="AH1717" s="150"/>
      <c r="AI1717" s="150"/>
      <c r="AJ1717" s="150"/>
      <c r="AK1717" s="150"/>
      <c r="AL1717" s="150"/>
      <c r="AM1717" s="150"/>
      <c r="AN1717" s="150"/>
      <c r="AO1717" s="150"/>
      <c r="AP1717" s="150"/>
      <c r="AQ1717" s="150"/>
      <c r="AR1717" s="150"/>
      <c r="AS1717" s="150"/>
      <c r="AT1717" s="150"/>
      <c r="AU1717" s="150"/>
      <c r="AV1717" s="150"/>
      <c r="AW1717" s="150"/>
      <c r="AX1717" s="150"/>
      <c r="AY1717" s="150"/>
      <c r="AZ1717" s="150"/>
      <c r="BA1717" s="150"/>
      <c r="BB1717" s="150"/>
      <c r="BC1717" s="150"/>
      <c r="BD1717" s="150"/>
      <c r="BE1717" s="150"/>
      <c r="BF1717" s="150"/>
      <c r="BG1717" s="150"/>
      <c r="BH1717" s="150"/>
    </row>
    <row r="1718" spans="1:60" ht="22.5" outlineLevel="1" x14ac:dyDescent="0.2">
      <c r="A1718" s="176">
        <v>670</v>
      </c>
      <c r="B1718" s="177" t="s">
        <v>2381</v>
      </c>
      <c r="C1718" s="185" t="s">
        <v>2382</v>
      </c>
      <c r="D1718" s="178" t="s">
        <v>363</v>
      </c>
      <c r="E1718" s="179">
        <v>542.69830000000002</v>
      </c>
      <c r="F1718" s="180"/>
      <c r="G1718" s="181">
        <f t="shared" si="112"/>
        <v>0</v>
      </c>
      <c r="H1718" s="180"/>
      <c r="I1718" s="181">
        <f t="shared" si="113"/>
        <v>0</v>
      </c>
      <c r="J1718" s="180"/>
      <c r="K1718" s="181">
        <f t="shared" si="114"/>
        <v>0</v>
      </c>
      <c r="L1718" s="181">
        <v>21</v>
      </c>
      <c r="M1718" s="181">
        <f t="shared" si="115"/>
        <v>0</v>
      </c>
      <c r="N1718" s="181">
        <v>0</v>
      </c>
      <c r="O1718" s="181">
        <f t="shared" si="116"/>
        <v>0</v>
      </c>
      <c r="P1718" s="181">
        <v>0</v>
      </c>
      <c r="Q1718" s="181">
        <f t="shared" si="117"/>
        <v>0</v>
      </c>
      <c r="R1718" s="181"/>
      <c r="S1718" s="181" t="s">
        <v>217</v>
      </c>
      <c r="T1718" s="182" t="s">
        <v>218</v>
      </c>
      <c r="U1718" s="160">
        <v>0</v>
      </c>
      <c r="V1718" s="160">
        <f t="shared" si="118"/>
        <v>0</v>
      </c>
      <c r="W1718" s="160"/>
      <c r="X1718" s="150"/>
      <c r="Y1718" s="150"/>
      <c r="Z1718" s="150"/>
      <c r="AA1718" s="150"/>
      <c r="AB1718" s="150"/>
      <c r="AC1718" s="150"/>
      <c r="AD1718" s="150"/>
      <c r="AE1718" s="150"/>
      <c r="AF1718" s="150"/>
      <c r="AG1718" s="150" t="s">
        <v>224</v>
      </c>
      <c r="AH1718" s="150"/>
      <c r="AI1718" s="150"/>
      <c r="AJ1718" s="150"/>
      <c r="AK1718" s="150"/>
      <c r="AL1718" s="150"/>
      <c r="AM1718" s="150"/>
      <c r="AN1718" s="150"/>
      <c r="AO1718" s="150"/>
      <c r="AP1718" s="150"/>
      <c r="AQ1718" s="150"/>
      <c r="AR1718" s="150"/>
      <c r="AS1718" s="150"/>
      <c r="AT1718" s="150"/>
      <c r="AU1718" s="150"/>
      <c r="AV1718" s="150"/>
      <c r="AW1718" s="150"/>
      <c r="AX1718" s="150"/>
      <c r="AY1718" s="150"/>
      <c r="AZ1718" s="150"/>
      <c r="BA1718" s="150"/>
      <c r="BB1718" s="150"/>
      <c r="BC1718" s="150"/>
      <c r="BD1718" s="150"/>
      <c r="BE1718" s="150"/>
      <c r="BF1718" s="150"/>
      <c r="BG1718" s="150"/>
      <c r="BH1718" s="150"/>
    </row>
    <row r="1719" spans="1:60" ht="22.5" outlineLevel="1" x14ac:dyDescent="0.2">
      <c r="A1719" s="176">
        <v>671</v>
      </c>
      <c r="B1719" s="177" t="s">
        <v>2383</v>
      </c>
      <c r="C1719" s="185" t="s">
        <v>2384</v>
      </c>
      <c r="D1719" s="178" t="s">
        <v>363</v>
      </c>
      <c r="E1719" s="179">
        <v>1085.3966</v>
      </c>
      <c r="F1719" s="180"/>
      <c r="G1719" s="181">
        <f t="shared" si="112"/>
        <v>0</v>
      </c>
      <c r="H1719" s="180"/>
      <c r="I1719" s="181">
        <f t="shared" si="113"/>
        <v>0</v>
      </c>
      <c r="J1719" s="180"/>
      <c r="K1719" s="181">
        <f t="shared" si="114"/>
        <v>0</v>
      </c>
      <c r="L1719" s="181">
        <v>21</v>
      </c>
      <c r="M1719" s="181">
        <f t="shared" si="115"/>
        <v>0</v>
      </c>
      <c r="N1719" s="181">
        <v>0</v>
      </c>
      <c r="O1719" s="181">
        <f t="shared" si="116"/>
        <v>0</v>
      </c>
      <c r="P1719" s="181">
        <v>0</v>
      </c>
      <c r="Q1719" s="181">
        <f t="shared" si="117"/>
        <v>0</v>
      </c>
      <c r="R1719" s="181"/>
      <c r="S1719" s="181" t="s">
        <v>217</v>
      </c>
      <c r="T1719" s="182" t="s">
        <v>218</v>
      </c>
      <c r="U1719" s="160">
        <v>0</v>
      </c>
      <c r="V1719" s="160">
        <f t="shared" si="118"/>
        <v>0</v>
      </c>
      <c r="W1719" s="160"/>
      <c r="X1719" s="150"/>
      <c r="Y1719" s="150"/>
      <c r="Z1719" s="150"/>
      <c r="AA1719" s="150"/>
      <c r="AB1719" s="150"/>
      <c r="AC1719" s="150"/>
      <c r="AD1719" s="150"/>
      <c r="AE1719" s="150"/>
      <c r="AF1719" s="150"/>
      <c r="AG1719" s="150" t="s">
        <v>224</v>
      </c>
      <c r="AH1719" s="150"/>
      <c r="AI1719" s="150"/>
      <c r="AJ1719" s="150"/>
      <c r="AK1719" s="150"/>
      <c r="AL1719" s="150"/>
      <c r="AM1719" s="150"/>
      <c r="AN1719" s="150"/>
      <c r="AO1719" s="150"/>
      <c r="AP1719" s="150"/>
      <c r="AQ1719" s="150"/>
      <c r="AR1719" s="150"/>
      <c r="AS1719" s="150"/>
      <c r="AT1719" s="150"/>
      <c r="AU1719" s="150"/>
      <c r="AV1719" s="150"/>
      <c r="AW1719" s="150"/>
      <c r="AX1719" s="150"/>
      <c r="AY1719" s="150"/>
      <c r="AZ1719" s="150"/>
      <c r="BA1719" s="150"/>
      <c r="BB1719" s="150"/>
      <c r="BC1719" s="150"/>
      <c r="BD1719" s="150"/>
      <c r="BE1719" s="150"/>
      <c r="BF1719" s="150"/>
      <c r="BG1719" s="150"/>
      <c r="BH1719" s="150"/>
    </row>
    <row r="1720" spans="1:60" outlineLevel="1" x14ac:dyDescent="0.2">
      <c r="A1720" s="176">
        <v>672</v>
      </c>
      <c r="B1720" s="177" t="s">
        <v>2385</v>
      </c>
      <c r="C1720" s="185" t="s">
        <v>2386</v>
      </c>
      <c r="D1720" s="178" t="s">
        <v>363</v>
      </c>
      <c r="E1720" s="179">
        <v>542.69830000000002</v>
      </c>
      <c r="F1720" s="180"/>
      <c r="G1720" s="181">
        <f t="shared" si="112"/>
        <v>0</v>
      </c>
      <c r="H1720" s="180"/>
      <c r="I1720" s="181">
        <f t="shared" si="113"/>
        <v>0</v>
      </c>
      <c r="J1720" s="180"/>
      <c r="K1720" s="181">
        <f t="shared" si="114"/>
        <v>0</v>
      </c>
      <c r="L1720" s="181">
        <v>21</v>
      </c>
      <c r="M1720" s="181">
        <f t="shared" si="115"/>
        <v>0</v>
      </c>
      <c r="N1720" s="181">
        <v>0</v>
      </c>
      <c r="O1720" s="181">
        <f t="shared" si="116"/>
        <v>0</v>
      </c>
      <c r="P1720" s="181">
        <v>0</v>
      </c>
      <c r="Q1720" s="181">
        <f t="shared" si="117"/>
        <v>0</v>
      </c>
      <c r="R1720" s="181"/>
      <c r="S1720" s="181" t="s">
        <v>217</v>
      </c>
      <c r="T1720" s="182" t="s">
        <v>218</v>
      </c>
      <c r="U1720" s="160">
        <v>0</v>
      </c>
      <c r="V1720" s="160">
        <f t="shared" si="118"/>
        <v>0</v>
      </c>
      <c r="W1720" s="160"/>
      <c r="X1720" s="150"/>
      <c r="Y1720" s="150"/>
      <c r="Z1720" s="150"/>
      <c r="AA1720" s="150"/>
      <c r="AB1720" s="150"/>
      <c r="AC1720" s="150"/>
      <c r="AD1720" s="150"/>
      <c r="AE1720" s="150"/>
      <c r="AF1720" s="150"/>
      <c r="AG1720" s="150" t="s">
        <v>224</v>
      </c>
      <c r="AH1720" s="150"/>
      <c r="AI1720" s="150"/>
      <c r="AJ1720" s="150"/>
      <c r="AK1720" s="150"/>
      <c r="AL1720" s="150"/>
      <c r="AM1720" s="150"/>
      <c r="AN1720" s="150"/>
      <c r="AO1720" s="150"/>
      <c r="AP1720" s="150"/>
      <c r="AQ1720" s="150"/>
      <c r="AR1720" s="150"/>
      <c r="AS1720" s="150"/>
      <c r="AT1720" s="150"/>
      <c r="AU1720" s="150"/>
      <c r="AV1720" s="150"/>
      <c r="AW1720" s="150"/>
      <c r="AX1720" s="150"/>
      <c r="AY1720" s="150"/>
      <c r="AZ1720" s="150"/>
      <c r="BA1720" s="150"/>
      <c r="BB1720" s="150"/>
      <c r="BC1720" s="150"/>
      <c r="BD1720" s="150"/>
      <c r="BE1720" s="150"/>
      <c r="BF1720" s="150"/>
      <c r="BG1720" s="150"/>
      <c r="BH1720" s="150"/>
    </row>
    <row r="1721" spans="1:60" outlineLevel="1" x14ac:dyDescent="0.2">
      <c r="A1721" s="176">
        <v>673</v>
      </c>
      <c r="B1721" s="177" t="s">
        <v>2387</v>
      </c>
      <c r="C1721" s="185" t="s">
        <v>2388</v>
      </c>
      <c r="D1721" s="178" t="s">
        <v>363</v>
      </c>
      <c r="E1721" s="179">
        <v>542.69830000000002</v>
      </c>
      <c r="F1721" s="180"/>
      <c r="G1721" s="181">
        <f t="shared" si="112"/>
        <v>0</v>
      </c>
      <c r="H1721" s="180"/>
      <c r="I1721" s="181">
        <f t="shared" si="113"/>
        <v>0</v>
      </c>
      <c r="J1721" s="180"/>
      <c r="K1721" s="181">
        <f t="shared" si="114"/>
        <v>0</v>
      </c>
      <c r="L1721" s="181">
        <v>21</v>
      </c>
      <c r="M1721" s="181">
        <f t="shared" si="115"/>
        <v>0</v>
      </c>
      <c r="N1721" s="181">
        <v>0</v>
      </c>
      <c r="O1721" s="181">
        <f t="shared" si="116"/>
        <v>0</v>
      </c>
      <c r="P1721" s="181">
        <v>0</v>
      </c>
      <c r="Q1721" s="181">
        <f t="shared" si="117"/>
        <v>0</v>
      </c>
      <c r="R1721" s="181"/>
      <c r="S1721" s="181" t="s">
        <v>217</v>
      </c>
      <c r="T1721" s="182" t="s">
        <v>218</v>
      </c>
      <c r="U1721" s="160">
        <v>0</v>
      </c>
      <c r="V1721" s="160">
        <f t="shared" si="118"/>
        <v>0</v>
      </c>
      <c r="W1721" s="160"/>
      <c r="X1721" s="150"/>
      <c r="Y1721" s="150"/>
      <c r="Z1721" s="150"/>
      <c r="AA1721" s="150"/>
      <c r="AB1721" s="150"/>
      <c r="AC1721" s="150"/>
      <c r="AD1721" s="150"/>
      <c r="AE1721" s="150"/>
      <c r="AF1721" s="150"/>
      <c r="AG1721" s="150" t="s">
        <v>224</v>
      </c>
      <c r="AH1721" s="150"/>
      <c r="AI1721" s="150"/>
      <c r="AJ1721" s="150"/>
      <c r="AK1721" s="150"/>
      <c r="AL1721" s="150"/>
      <c r="AM1721" s="150"/>
      <c r="AN1721" s="150"/>
      <c r="AO1721" s="150"/>
      <c r="AP1721" s="150"/>
      <c r="AQ1721" s="150"/>
      <c r="AR1721" s="150"/>
      <c r="AS1721" s="150"/>
      <c r="AT1721" s="150"/>
      <c r="AU1721" s="150"/>
      <c r="AV1721" s="150"/>
      <c r="AW1721" s="150"/>
      <c r="AX1721" s="150"/>
      <c r="AY1721" s="150"/>
      <c r="AZ1721" s="150"/>
      <c r="BA1721" s="150"/>
      <c r="BB1721" s="150"/>
      <c r="BC1721" s="150"/>
      <c r="BD1721" s="150"/>
      <c r="BE1721" s="150"/>
      <c r="BF1721" s="150"/>
      <c r="BG1721" s="150"/>
      <c r="BH1721" s="150"/>
    </row>
    <row r="1722" spans="1:60" x14ac:dyDescent="0.2">
      <c r="A1722" s="163" t="s">
        <v>211</v>
      </c>
      <c r="B1722" s="164" t="s">
        <v>173</v>
      </c>
      <c r="C1722" s="184" t="s">
        <v>174</v>
      </c>
      <c r="D1722" s="165"/>
      <c r="E1722" s="166"/>
      <c r="F1722" s="167"/>
      <c r="G1722" s="167">
        <f>SUMIF(AG1723:AG1723,"&lt;&gt;NOR",G1723:G1723)</f>
        <v>0</v>
      </c>
      <c r="H1722" s="167"/>
      <c r="I1722" s="167">
        <f>SUM(I1723:I1723)</f>
        <v>0</v>
      </c>
      <c r="J1722" s="167"/>
      <c r="K1722" s="167">
        <f>SUM(K1723:K1723)</f>
        <v>0</v>
      </c>
      <c r="L1722" s="167"/>
      <c r="M1722" s="167">
        <f>SUM(M1723:M1723)</f>
        <v>0</v>
      </c>
      <c r="N1722" s="167"/>
      <c r="O1722" s="167">
        <f>SUM(O1723:O1723)</f>
        <v>0</v>
      </c>
      <c r="P1722" s="167"/>
      <c r="Q1722" s="167">
        <f>SUM(Q1723:Q1723)</f>
        <v>0</v>
      </c>
      <c r="R1722" s="167"/>
      <c r="S1722" s="167"/>
      <c r="T1722" s="168"/>
      <c r="U1722" s="162"/>
      <c r="V1722" s="162">
        <f>SUM(V1723:V1723)</f>
        <v>0</v>
      </c>
      <c r="W1722" s="162"/>
      <c r="AG1722" t="s">
        <v>212</v>
      </c>
    </row>
    <row r="1723" spans="1:60" ht="22.5" outlineLevel="1" x14ac:dyDescent="0.2">
      <c r="A1723" s="169">
        <v>674</v>
      </c>
      <c r="B1723" s="170" t="s">
        <v>2389</v>
      </c>
      <c r="C1723" s="186" t="s">
        <v>2390</v>
      </c>
      <c r="D1723" s="171" t="s">
        <v>285</v>
      </c>
      <c r="E1723" s="172">
        <v>15</v>
      </c>
      <c r="F1723" s="173"/>
      <c r="G1723" s="174">
        <f>ROUND(E1723*F1723,2)</f>
        <v>0</v>
      </c>
      <c r="H1723" s="173"/>
      <c r="I1723" s="174">
        <f>ROUND(E1723*H1723,2)</f>
        <v>0</v>
      </c>
      <c r="J1723" s="173"/>
      <c r="K1723" s="174">
        <f>ROUND(E1723*J1723,2)</f>
        <v>0</v>
      </c>
      <c r="L1723" s="174">
        <v>21</v>
      </c>
      <c r="M1723" s="174">
        <f>G1723*(1+L1723/100)</f>
        <v>0</v>
      </c>
      <c r="N1723" s="174">
        <v>0</v>
      </c>
      <c r="O1723" s="174">
        <f>ROUND(E1723*N1723,2)</f>
        <v>0</v>
      </c>
      <c r="P1723" s="174">
        <v>0</v>
      </c>
      <c r="Q1723" s="174">
        <f>ROUND(E1723*P1723,2)</f>
        <v>0</v>
      </c>
      <c r="R1723" s="174"/>
      <c r="S1723" s="174" t="s">
        <v>240</v>
      </c>
      <c r="T1723" s="175" t="s">
        <v>218</v>
      </c>
      <c r="U1723" s="160">
        <v>0</v>
      </c>
      <c r="V1723" s="160">
        <f>ROUND(E1723*U1723,2)</f>
        <v>0</v>
      </c>
      <c r="W1723" s="160"/>
      <c r="X1723" s="150"/>
      <c r="Y1723" s="150"/>
      <c r="Z1723" s="150"/>
      <c r="AA1723" s="150"/>
      <c r="AB1723" s="150"/>
      <c r="AC1723" s="150"/>
      <c r="AD1723" s="150"/>
      <c r="AE1723" s="150"/>
      <c r="AF1723" s="150"/>
      <c r="AG1723" s="150" t="s">
        <v>2391</v>
      </c>
      <c r="AH1723" s="150"/>
      <c r="AI1723" s="150"/>
      <c r="AJ1723" s="150"/>
      <c r="AK1723" s="150"/>
      <c r="AL1723" s="150"/>
      <c r="AM1723" s="150"/>
      <c r="AN1723" s="150"/>
      <c r="AO1723" s="150"/>
      <c r="AP1723" s="150"/>
      <c r="AQ1723" s="150"/>
      <c r="AR1723" s="150"/>
      <c r="AS1723" s="150"/>
      <c r="AT1723" s="150"/>
      <c r="AU1723" s="150"/>
      <c r="AV1723" s="150"/>
      <c r="AW1723" s="150"/>
      <c r="AX1723" s="150"/>
      <c r="AY1723" s="150"/>
      <c r="AZ1723" s="150"/>
      <c r="BA1723" s="150"/>
      <c r="BB1723" s="150"/>
      <c r="BC1723" s="150"/>
      <c r="BD1723" s="150"/>
      <c r="BE1723" s="150"/>
      <c r="BF1723" s="150"/>
      <c r="BG1723" s="150"/>
      <c r="BH1723" s="150"/>
    </row>
    <row r="1724" spans="1:60" x14ac:dyDescent="0.2">
      <c r="A1724" s="5"/>
      <c r="B1724" s="6"/>
      <c r="C1724" s="187"/>
      <c r="D1724" s="8"/>
      <c r="E1724" s="5"/>
      <c r="F1724" s="5"/>
      <c r="G1724" s="5"/>
      <c r="H1724" s="5"/>
      <c r="I1724" s="5"/>
      <c r="J1724" s="5"/>
      <c r="K1724" s="5"/>
      <c r="L1724" s="5"/>
      <c r="M1724" s="5"/>
      <c r="N1724" s="5"/>
      <c r="O1724" s="5"/>
      <c r="P1724" s="5"/>
      <c r="Q1724" s="5"/>
      <c r="R1724" s="5"/>
      <c r="S1724" s="5"/>
      <c r="T1724" s="5"/>
      <c r="U1724" s="5"/>
      <c r="V1724" s="5"/>
      <c r="W1724" s="5"/>
      <c r="AE1724">
        <v>15</v>
      </c>
      <c r="AF1724">
        <v>21</v>
      </c>
    </row>
    <row r="1725" spans="1:60" x14ac:dyDescent="0.2">
      <c r="A1725" s="153"/>
      <c r="B1725" s="154" t="s">
        <v>31</v>
      </c>
      <c r="C1725" s="188"/>
      <c r="D1725" s="155"/>
      <c r="E1725" s="156"/>
      <c r="F1725" s="156"/>
      <c r="G1725" s="183">
        <f>G8+G24+G26+G29+G67+G77+G143+G156+G204+G227+G306+G454+G560+G579+G623+G625+G644+G659+G760+G767+G769+G783+G821+G831+G846+G869+G883+G885+G889+G901+G912+G935+G1007+G1034+G1047+G1056+G1097+G1170+G1214+G1255+G1288+G1330+G1379+G1473+G1485+G1602+G1632+G1670+G1678+G1685+G1690+G1695+G1713+G1722</f>
        <v>0</v>
      </c>
      <c r="H1725" s="5"/>
      <c r="I1725" s="5"/>
      <c r="J1725" s="5"/>
      <c r="K1725" s="5"/>
      <c r="L1725" s="5"/>
      <c r="M1725" s="5"/>
      <c r="N1725" s="5"/>
      <c r="O1725" s="5"/>
      <c r="P1725" s="5"/>
      <c r="Q1725" s="5"/>
      <c r="R1725" s="5"/>
      <c r="S1725" s="5"/>
      <c r="T1725" s="5"/>
      <c r="U1725" s="5"/>
      <c r="V1725" s="5"/>
      <c r="W1725" s="5"/>
      <c r="AE1725">
        <f>SUMIF(L7:L1723,AE1724,G7:G1723)</f>
        <v>0</v>
      </c>
      <c r="AF1725">
        <f>SUMIF(L7:L1723,AF1724,G7:G1723)</f>
        <v>0</v>
      </c>
      <c r="AG1725" t="s">
        <v>255</v>
      </c>
    </row>
    <row r="1726" spans="1:60" x14ac:dyDescent="0.2">
      <c r="A1726" s="5"/>
      <c r="B1726" s="6"/>
      <c r="C1726" s="187"/>
      <c r="D1726" s="8"/>
      <c r="E1726" s="5"/>
      <c r="F1726" s="5"/>
      <c r="G1726" s="5"/>
      <c r="H1726" s="5"/>
      <c r="I1726" s="5"/>
      <c r="J1726" s="5"/>
      <c r="K1726" s="5"/>
      <c r="L1726" s="5"/>
      <c r="M1726" s="5"/>
      <c r="N1726" s="5"/>
      <c r="O1726" s="5"/>
      <c r="P1726" s="5"/>
      <c r="Q1726" s="5"/>
      <c r="R1726" s="5"/>
      <c r="S1726" s="5"/>
      <c r="T1726" s="5"/>
      <c r="U1726" s="5"/>
      <c r="V1726" s="5"/>
      <c r="W1726" s="5"/>
    </row>
    <row r="1727" spans="1:60" x14ac:dyDescent="0.2">
      <c r="A1727" s="5"/>
      <c r="B1727" s="6"/>
      <c r="C1727" s="187"/>
      <c r="D1727" s="8"/>
      <c r="E1727" s="5"/>
      <c r="F1727" s="5"/>
      <c r="G1727" s="5"/>
      <c r="H1727" s="5"/>
      <c r="I1727" s="5"/>
      <c r="J1727" s="5"/>
      <c r="K1727" s="5"/>
      <c r="L1727" s="5"/>
      <c r="M1727" s="5"/>
      <c r="N1727" s="5"/>
      <c r="O1727" s="5"/>
      <c r="P1727" s="5"/>
      <c r="Q1727" s="5"/>
      <c r="R1727" s="5"/>
      <c r="S1727" s="5"/>
      <c r="T1727" s="5"/>
      <c r="U1727" s="5"/>
      <c r="V1727" s="5"/>
      <c r="W1727" s="5"/>
    </row>
    <row r="1728" spans="1:60" x14ac:dyDescent="0.2">
      <c r="A1728" s="274" t="s">
        <v>256</v>
      </c>
      <c r="B1728" s="274"/>
      <c r="C1728" s="275"/>
      <c r="D1728" s="8"/>
      <c r="E1728" s="5"/>
      <c r="F1728" s="5"/>
      <c r="G1728" s="5"/>
      <c r="H1728" s="5"/>
      <c r="I1728" s="5"/>
      <c r="J1728" s="5"/>
      <c r="K1728" s="5"/>
      <c r="L1728" s="5"/>
      <c r="M1728" s="5"/>
      <c r="N1728" s="5"/>
      <c r="O1728" s="5"/>
      <c r="P1728" s="5"/>
      <c r="Q1728" s="5"/>
      <c r="R1728" s="5"/>
      <c r="S1728" s="5"/>
      <c r="T1728" s="5"/>
      <c r="U1728" s="5"/>
      <c r="V1728" s="5"/>
      <c r="W1728" s="5"/>
    </row>
    <row r="1729" spans="1:33" x14ac:dyDescent="0.2">
      <c r="A1729" s="255"/>
      <c r="B1729" s="256"/>
      <c r="C1729" s="257"/>
      <c r="D1729" s="256"/>
      <c r="E1729" s="256"/>
      <c r="F1729" s="256"/>
      <c r="G1729" s="258"/>
      <c r="H1729" s="5"/>
      <c r="I1729" s="5"/>
      <c r="J1729" s="5"/>
      <c r="K1729" s="5"/>
      <c r="L1729" s="5"/>
      <c r="M1729" s="5"/>
      <c r="N1729" s="5"/>
      <c r="O1729" s="5"/>
      <c r="P1729" s="5"/>
      <c r="Q1729" s="5"/>
      <c r="R1729" s="5"/>
      <c r="S1729" s="5"/>
      <c r="T1729" s="5"/>
      <c r="U1729" s="5"/>
      <c r="V1729" s="5"/>
      <c r="W1729" s="5"/>
      <c r="AG1729" t="s">
        <v>257</v>
      </c>
    </row>
    <row r="1730" spans="1:33" x14ac:dyDescent="0.2">
      <c r="A1730" s="259"/>
      <c r="B1730" s="260"/>
      <c r="C1730" s="261"/>
      <c r="D1730" s="260"/>
      <c r="E1730" s="260"/>
      <c r="F1730" s="260"/>
      <c r="G1730" s="262"/>
      <c r="H1730" s="5"/>
      <c r="I1730" s="5"/>
      <c r="J1730" s="5"/>
      <c r="K1730" s="5"/>
      <c r="L1730" s="5"/>
      <c r="M1730" s="5"/>
      <c r="N1730" s="5"/>
      <c r="O1730" s="5"/>
      <c r="P1730" s="5"/>
      <c r="Q1730" s="5"/>
      <c r="R1730" s="5"/>
      <c r="S1730" s="5"/>
      <c r="T1730" s="5"/>
      <c r="U1730" s="5"/>
      <c r="V1730" s="5"/>
      <c r="W1730" s="5"/>
    </row>
    <row r="1731" spans="1:33" x14ac:dyDescent="0.2">
      <c r="A1731" s="259"/>
      <c r="B1731" s="260"/>
      <c r="C1731" s="261"/>
      <c r="D1731" s="260"/>
      <c r="E1731" s="260"/>
      <c r="F1731" s="260"/>
      <c r="G1731" s="262"/>
      <c r="H1731" s="5"/>
      <c r="I1731" s="5"/>
      <c r="J1731" s="5"/>
      <c r="K1731" s="5"/>
      <c r="L1731" s="5"/>
      <c r="M1731" s="5"/>
      <c r="N1731" s="5"/>
      <c r="O1731" s="5"/>
      <c r="P1731" s="5"/>
      <c r="Q1731" s="5"/>
      <c r="R1731" s="5"/>
      <c r="S1731" s="5"/>
      <c r="T1731" s="5"/>
      <c r="U1731" s="5"/>
      <c r="V1731" s="5"/>
      <c r="W1731" s="5"/>
    </row>
    <row r="1732" spans="1:33" x14ac:dyDescent="0.2">
      <c r="A1732" s="259"/>
      <c r="B1732" s="260"/>
      <c r="C1732" s="261"/>
      <c r="D1732" s="260"/>
      <c r="E1732" s="260"/>
      <c r="F1732" s="260"/>
      <c r="G1732" s="262"/>
      <c r="H1732" s="5"/>
      <c r="I1732" s="5"/>
      <c r="J1732" s="5"/>
      <c r="K1732" s="5"/>
      <c r="L1732" s="5"/>
      <c r="M1732" s="5"/>
      <c r="N1732" s="5"/>
      <c r="O1732" s="5"/>
      <c r="P1732" s="5"/>
      <c r="Q1732" s="5"/>
      <c r="R1732" s="5"/>
      <c r="S1732" s="5"/>
      <c r="T1732" s="5"/>
      <c r="U1732" s="5"/>
      <c r="V1732" s="5"/>
      <c r="W1732" s="5"/>
    </row>
    <row r="1733" spans="1:33" x14ac:dyDescent="0.2">
      <c r="A1733" s="263"/>
      <c r="B1733" s="264"/>
      <c r="C1733" s="265"/>
      <c r="D1733" s="264"/>
      <c r="E1733" s="264"/>
      <c r="F1733" s="264"/>
      <c r="G1733" s="266"/>
      <c r="H1733" s="5"/>
      <c r="I1733" s="5"/>
      <c r="J1733" s="5"/>
      <c r="K1733" s="5"/>
      <c r="L1733" s="5"/>
      <c r="M1733" s="5"/>
      <c r="N1733" s="5"/>
      <c r="O1733" s="5"/>
      <c r="P1733" s="5"/>
      <c r="Q1733" s="5"/>
      <c r="R1733" s="5"/>
      <c r="S1733" s="5"/>
      <c r="T1733" s="5"/>
      <c r="U1733" s="5"/>
      <c r="V1733" s="5"/>
      <c r="W1733" s="5"/>
    </row>
    <row r="1734" spans="1:33" x14ac:dyDescent="0.2">
      <c r="A1734" s="5"/>
      <c r="B1734" s="6"/>
      <c r="C1734" s="187"/>
      <c r="D1734" s="8"/>
      <c r="E1734" s="5"/>
      <c r="F1734" s="5"/>
      <c r="G1734" s="5"/>
      <c r="H1734" s="5"/>
      <c r="I1734" s="5"/>
      <c r="J1734" s="5"/>
      <c r="K1734" s="5"/>
      <c r="L1734" s="5"/>
      <c r="M1734" s="5"/>
      <c r="N1734" s="5"/>
      <c r="O1734" s="5"/>
      <c r="P1734" s="5"/>
      <c r="Q1734" s="5"/>
      <c r="R1734" s="5"/>
      <c r="S1734" s="5"/>
      <c r="T1734" s="5"/>
      <c r="U1734" s="5"/>
      <c r="V1734" s="5"/>
      <c r="W1734" s="5"/>
    </row>
    <row r="1735" spans="1:33" x14ac:dyDescent="0.2">
      <c r="C1735" s="189"/>
      <c r="D1735" s="141"/>
      <c r="AG1735" t="s">
        <v>258</v>
      </c>
    </row>
    <row r="1736" spans="1:33" x14ac:dyDescent="0.2">
      <c r="D1736" s="141"/>
    </row>
    <row r="1737" spans="1:33" x14ac:dyDescent="0.2">
      <c r="D1737" s="141"/>
    </row>
    <row r="1738" spans="1:33" x14ac:dyDescent="0.2">
      <c r="D1738" s="141"/>
    </row>
    <row r="1739" spans="1:33" x14ac:dyDescent="0.2">
      <c r="D1739" s="141"/>
    </row>
    <row r="1740" spans="1:33" x14ac:dyDescent="0.2">
      <c r="D1740" s="141"/>
    </row>
    <row r="1741" spans="1:33" x14ac:dyDescent="0.2">
      <c r="D1741" s="141"/>
    </row>
    <row r="1742" spans="1:33" x14ac:dyDescent="0.2">
      <c r="D1742" s="141"/>
    </row>
    <row r="1743" spans="1:33" x14ac:dyDescent="0.2">
      <c r="D1743" s="141"/>
    </row>
    <row r="1744" spans="1:33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mergeCells count="6">
    <mergeCell ref="A1729:G1733"/>
    <mergeCell ref="A1:G1"/>
    <mergeCell ref="C2:G2"/>
    <mergeCell ref="C3:G3"/>
    <mergeCell ref="C4:G4"/>
    <mergeCell ref="A1728:C172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B2" sqref="B2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38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7" t="s">
        <v>7</v>
      </c>
      <c r="B1" s="267"/>
      <c r="C1" s="267"/>
      <c r="D1" s="267"/>
      <c r="E1" s="267"/>
      <c r="F1" s="267"/>
      <c r="G1" s="267"/>
      <c r="AG1" t="s">
        <v>186</v>
      </c>
    </row>
    <row r="2" spans="1:60" ht="24.95" customHeight="1" x14ac:dyDescent="0.2">
      <c r="A2" s="142" t="s">
        <v>8</v>
      </c>
      <c r="B2" s="77" t="s">
        <v>2660</v>
      </c>
      <c r="C2" s="268" t="s">
        <v>43</v>
      </c>
      <c r="D2" s="269"/>
      <c r="E2" s="269"/>
      <c r="F2" s="269"/>
      <c r="G2" s="270"/>
      <c r="AG2" t="s">
        <v>187</v>
      </c>
    </row>
    <row r="3" spans="1:60" ht="24.95" customHeight="1" x14ac:dyDescent="0.2">
      <c r="A3" s="142" t="s">
        <v>9</v>
      </c>
      <c r="B3" s="77" t="s">
        <v>51</v>
      </c>
      <c r="C3" s="268" t="s">
        <v>52</v>
      </c>
      <c r="D3" s="269"/>
      <c r="E3" s="269"/>
      <c r="F3" s="269"/>
      <c r="G3" s="270"/>
      <c r="AC3" s="89" t="s">
        <v>187</v>
      </c>
      <c r="AG3" t="s">
        <v>189</v>
      </c>
    </row>
    <row r="4" spans="1:60" ht="24.95" customHeight="1" x14ac:dyDescent="0.2">
      <c r="A4" s="143" t="s">
        <v>10</v>
      </c>
      <c r="B4" s="144" t="s">
        <v>53</v>
      </c>
      <c r="C4" s="271" t="s">
        <v>52</v>
      </c>
      <c r="D4" s="272"/>
      <c r="E4" s="272"/>
      <c r="F4" s="272"/>
      <c r="G4" s="273"/>
      <c r="AG4" t="s">
        <v>190</v>
      </c>
    </row>
    <row r="5" spans="1:60" x14ac:dyDescent="0.2">
      <c r="D5" s="141"/>
    </row>
    <row r="6" spans="1:60" ht="38.25" x14ac:dyDescent="0.2">
      <c r="A6" s="146" t="s">
        <v>191</v>
      </c>
      <c r="B6" s="148" t="s">
        <v>192</v>
      </c>
      <c r="C6" s="148" t="s">
        <v>193</v>
      </c>
      <c r="D6" s="147" t="s">
        <v>194</v>
      </c>
      <c r="E6" s="146" t="s">
        <v>195</v>
      </c>
      <c r="F6" s="145" t="s">
        <v>196</v>
      </c>
      <c r="G6" s="146" t="s">
        <v>31</v>
      </c>
      <c r="H6" s="149" t="s">
        <v>32</v>
      </c>
      <c r="I6" s="149" t="s">
        <v>197</v>
      </c>
      <c r="J6" s="149" t="s">
        <v>33</v>
      </c>
      <c r="K6" s="149" t="s">
        <v>198</v>
      </c>
      <c r="L6" s="149" t="s">
        <v>199</v>
      </c>
      <c r="M6" s="149" t="s">
        <v>200</v>
      </c>
      <c r="N6" s="149" t="s">
        <v>201</v>
      </c>
      <c r="O6" s="149" t="s">
        <v>202</v>
      </c>
      <c r="P6" s="149" t="s">
        <v>203</v>
      </c>
      <c r="Q6" s="149" t="s">
        <v>204</v>
      </c>
      <c r="R6" s="149" t="s">
        <v>205</v>
      </c>
      <c r="S6" s="149" t="s">
        <v>206</v>
      </c>
      <c r="T6" s="149" t="s">
        <v>207</v>
      </c>
      <c r="U6" s="149" t="s">
        <v>208</v>
      </c>
      <c r="V6" s="149" t="s">
        <v>209</v>
      </c>
      <c r="W6" s="149" t="s">
        <v>210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3" t="s">
        <v>211</v>
      </c>
      <c r="B8" s="164" t="s">
        <v>61</v>
      </c>
      <c r="C8" s="184" t="s">
        <v>62</v>
      </c>
      <c r="D8" s="165"/>
      <c r="E8" s="166"/>
      <c r="F8" s="167"/>
      <c r="G8" s="167">
        <f>SUMIF(AG9:AG34,"&lt;&gt;NOR",G9:G34)</f>
        <v>0</v>
      </c>
      <c r="H8" s="167"/>
      <c r="I8" s="167">
        <f>SUM(I9:I34)</f>
        <v>0</v>
      </c>
      <c r="J8" s="167"/>
      <c r="K8" s="167">
        <f>SUM(K9:K34)</f>
        <v>0</v>
      </c>
      <c r="L8" s="167"/>
      <c r="M8" s="167">
        <f>SUM(M9:M34)</f>
        <v>0</v>
      </c>
      <c r="N8" s="167"/>
      <c r="O8" s="167">
        <f>SUM(O9:O34)</f>
        <v>0</v>
      </c>
      <c r="P8" s="167"/>
      <c r="Q8" s="167">
        <f>SUM(Q9:Q34)</f>
        <v>0</v>
      </c>
      <c r="R8" s="167"/>
      <c r="S8" s="167"/>
      <c r="T8" s="168"/>
      <c r="U8" s="162"/>
      <c r="V8" s="162">
        <f>SUM(V9:V34)</f>
        <v>0</v>
      </c>
      <c r="W8" s="162"/>
      <c r="AG8" t="s">
        <v>212</v>
      </c>
    </row>
    <row r="9" spans="1:60" ht="22.5" outlineLevel="1" x14ac:dyDescent="0.2">
      <c r="A9" s="169">
        <v>1</v>
      </c>
      <c r="B9" s="170" t="s">
        <v>2392</v>
      </c>
      <c r="C9" s="186" t="s">
        <v>2393</v>
      </c>
      <c r="D9" s="171" t="s">
        <v>261</v>
      </c>
      <c r="E9" s="172">
        <v>168.31100000000001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74">
        <v>0</v>
      </c>
      <c r="O9" s="174">
        <f>ROUND(E9*N9,2)</f>
        <v>0</v>
      </c>
      <c r="P9" s="174">
        <v>0</v>
      </c>
      <c r="Q9" s="174">
        <f>ROUND(E9*P9,2)</f>
        <v>0</v>
      </c>
      <c r="R9" s="174"/>
      <c r="S9" s="174" t="s">
        <v>217</v>
      </c>
      <c r="T9" s="175" t="s">
        <v>218</v>
      </c>
      <c r="U9" s="160">
        <v>0</v>
      </c>
      <c r="V9" s="160">
        <f>ROUND(E9*U9,2)</f>
        <v>0</v>
      </c>
      <c r="W9" s="160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262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57"/>
      <c r="B10" s="158"/>
      <c r="C10" s="201" t="s">
        <v>2394</v>
      </c>
      <c r="D10" s="190"/>
      <c r="E10" s="191">
        <v>46.59</v>
      </c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264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57"/>
      <c r="B11" s="158"/>
      <c r="C11" s="201" t="s">
        <v>2395</v>
      </c>
      <c r="D11" s="190"/>
      <c r="E11" s="191">
        <v>2.31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264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57"/>
      <c r="B12" s="158"/>
      <c r="C12" s="201" t="s">
        <v>2396</v>
      </c>
      <c r="D12" s="190"/>
      <c r="E12" s="191">
        <v>81.400000000000006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264</v>
      </c>
      <c r="AH12" s="150">
        <v>0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57"/>
      <c r="B13" s="158"/>
      <c r="C13" s="201" t="s">
        <v>2397</v>
      </c>
      <c r="D13" s="190"/>
      <c r="E13" s="191">
        <v>38.020000000000003</v>
      </c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264</v>
      </c>
      <c r="AH13" s="150">
        <v>0</v>
      </c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ht="22.5" outlineLevel="1" x14ac:dyDescent="0.2">
      <c r="A14" s="169">
        <v>2</v>
      </c>
      <c r="B14" s="170" t="s">
        <v>266</v>
      </c>
      <c r="C14" s="186" t="s">
        <v>267</v>
      </c>
      <c r="D14" s="171" t="s">
        <v>261</v>
      </c>
      <c r="E14" s="172">
        <v>168.31100000000001</v>
      </c>
      <c r="F14" s="173"/>
      <c r="G14" s="174">
        <f>ROUND(E14*F14,2)</f>
        <v>0</v>
      </c>
      <c r="H14" s="173"/>
      <c r="I14" s="174">
        <f>ROUND(E14*H14,2)</f>
        <v>0</v>
      </c>
      <c r="J14" s="173"/>
      <c r="K14" s="174">
        <f>ROUND(E14*J14,2)</f>
        <v>0</v>
      </c>
      <c r="L14" s="174">
        <v>21</v>
      </c>
      <c r="M14" s="174">
        <f>G14*(1+L14/100)</f>
        <v>0</v>
      </c>
      <c r="N14" s="174">
        <v>0</v>
      </c>
      <c r="O14" s="174">
        <f>ROUND(E14*N14,2)</f>
        <v>0</v>
      </c>
      <c r="P14" s="174">
        <v>0</v>
      </c>
      <c r="Q14" s="174">
        <f>ROUND(E14*P14,2)</f>
        <v>0</v>
      </c>
      <c r="R14" s="174"/>
      <c r="S14" s="174" t="s">
        <v>217</v>
      </c>
      <c r="T14" s="175" t="s">
        <v>218</v>
      </c>
      <c r="U14" s="160">
        <v>0</v>
      </c>
      <c r="V14" s="160">
        <f>ROUND(E14*U14,2)</f>
        <v>0</v>
      </c>
      <c r="W14" s="160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262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57"/>
      <c r="B15" s="158"/>
      <c r="C15" s="201" t="s">
        <v>2398</v>
      </c>
      <c r="D15" s="190"/>
      <c r="E15" s="191">
        <v>168.31</v>
      </c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264</v>
      </c>
      <c r="AH15" s="150">
        <v>0</v>
      </c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ht="33.75" outlineLevel="1" x14ac:dyDescent="0.2">
      <c r="A16" s="169">
        <v>3</v>
      </c>
      <c r="B16" s="170" t="s">
        <v>268</v>
      </c>
      <c r="C16" s="186" t="s">
        <v>269</v>
      </c>
      <c r="D16" s="171" t="s">
        <v>261</v>
      </c>
      <c r="E16" s="172">
        <v>1683.11</v>
      </c>
      <c r="F16" s="173"/>
      <c r="G16" s="174">
        <f>ROUND(E16*F16,2)</f>
        <v>0</v>
      </c>
      <c r="H16" s="173"/>
      <c r="I16" s="174">
        <f>ROUND(E16*H16,2)</f>
        <v>0</v>
      </c>
      <c r="J16" s="173"/>
      <c r="K16" s="174">
        <f>ROUND(E16*J16,2)</f>
        <v>0</v>
      </c>
      <c r="L16" s="174">
        <v>21</v>
      </c>
      <c r="M16" s="174">
        <f>G16*(1+L16/100)</f>
        <v>0</v>
      </c>
      <c r="N16" s="174">
        <v>0</v>
      </c>
      <c r="O16" s="174">
        <f>ROUND(E16*N16,2)</f>
        <v>0</v>
      </c>
      <c r="P16" s="174">
        <v>0</v>
      </c>
      <c r="Q16" s="174">
        <f>ROUND(E16*P16,2)</f>
        <v>0</v>
      </c>
      <c r="R16" s="174"/>
      <c r="S16" s="174" t="s">
        <v>217</v>
      </c>
      <c r="T16" s="175" t="s">
        <v>218</v>
      </c>
      <c r="U16" s="160">
        <v>0</v>
      </c>
      <c r="V16" s="160">
        <f>ROUND(E16*U16,2)</f>
        <v>0</v>
      </c>
      <c r="W16" s="160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262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57"/>
      <c r="B17" s="158"/>
      <c r="C17" s="201" t="s">
        <v>2399</v>
      </c>
      <c r="D17" s="190"/>
      <c r="E17" s="191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264</v>
      </c>
      <c r="AH17" s="150">
        <v>0</v>
      </c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57"/>
      <c r="B18" s="158"/>
      <c r="C18" s="201" t="s">
        <v>2400</v>
      </c>
      <c r="D18" s="190"/>
      <c r="E18" s="191">
        <v>1683.11</v>
      </c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264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ht="22.5" outlineLevel="1" x14ac:dyDescent="0.2">
      <c r="A19" s="169">
        <v>4</v>
      </c>
      <c r="B19" s="170" t="s">
        <v>275</v>
      </c>
      <c r="C19" s="186" t="s">
        <v>276</v>
      </c>
      <c r="D19" s="171" t="s">
        <v>261</v>
      </c>
      <c r="E19" s="172">
        <v>168.31100000000001</v>
      </c>
      <c r="F19" s="173"/>
      <c r="G19" s="174">
        <f>ROUND(E19*F19,2)</f>
        <v>0</v>
      </c>
      <c r="H19" s="173"/>
      <c r="I19" s="174">
        <f>ROUND(E19*H19,2)</f>
        <v>0</v>
      </c>
      <c r="J19" s="173"/>
      <c r="K19" s="174">
        <f>ROUND(E19*J19,2)</f>
        <v>0</v>
      </c>
      <c r="L19" s="174">
        <v>21</v>
      </c>
      <c r="M19" s="174">
        <f>G19*(1+L19/100)</f>
        <v>0</v>
      </c>
      <c r="N19" s="174">
        <v>0</v>
      </c>
      <c r="O19" s="174">
        <f>ROUND(E19*N19,2)</f>
        <v>0</v>
      </c>
      <c r="P19" s="174">
        <v>0</v>
      </c>
      <c r="Q19" s="174">
        <f>ROUND(E19*P19,2)</f>
        <v>0</v>
      </c>
      <c r="R19" s="174"/>
      <c r="S19" s="174" t="s">
        <v>217</v>
      </c>
      <c r="T19" s="175" t="s">
        <v>218</v>
      </c>
      <c r="U19" s="160">
        <v>0</v>
      </c>
      <c r="V19" s="160">
        <f>ROUND(E19*U19,2)</f>
        <v>0</v>
      </c>
      <c r="W19" s="160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262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57"/>
      <c r="B20" s="158"/>
      <c r="C20" s="201" t="s">
        <v>2401</v>
      </c>
      <c r="D20" s="190"/>
      <c r="E20" s="191">
        <v>168.31</v>
      </c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264</v>
      </c>
      <c r="AH20" s="150">
        <v>0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69">
        <v>5</v>
      </c>
      <c r="B21" s="170" t="s">
        <v>277</v>
      </c>
      <c r="C21" s="186" t="s">
        <v>278</v>
      </c>
      <c r="D21" s="171" t="s">
        <v>261</v>
      </c>
      <c r="E21" s="172">
        <v>168.31100000000001</v>
      </c>
      <c r="F21" s="173"/>
      <c r="G21" s="174">
        <f>ROUND(E21*F21,2)</f>
        <v>0</v>
      </c>
      <c r="H21" s="173"/>
      <c r="I21" s="174">
        <f>ROUND(E21*H21,2)</f>
        <v>0</v>
      </c>
      <c r="J21" s="173"/>
      <c r="K21" s="174">
        <f>ROUND(E21*J21,2)</f>
        <v>0</v>
      </c>
      <c r="L21" s="174">
        <v>21</v>
      </c>
      <c r="M21" s="174">
        <f>G21*(1+L21/100)</f>
        <v>0</v>
      </c>
      <c r="N21" s="174">
        <v>0</v>
      </c>
      <c r="O21" s="174">
        <f>ROUND(E21*N21,2)</f>
        <v>0</v>
      </c>
      <c r="P21" s="174">
        <v>0</v>
      </c>
      <c r="Q21" s="174">
        <f>ROUND(E21*P21,2)</f>
        <v>0</v>
      </c>
      <c r="R21" s="174"/>
      <c r="S21" s="174" t="s">
        <v>240</v>
      </c>
      <c r="T21" s="175" t="s">
        <v>218</v>
      </c>
      <c r="U21" s="160">
        <v>0</v>
      </c>
      <c r="V21" s="160">
        <f>ROUND(E21*U21,2)</f>
        <v>0</v>
      </c>
      <c r="W21" s="160"/>
      <c r="X21" s="150"/>
      <c r="Y21" s="150"/>
      <c r="Z21" s="150"/>
      <c r="AA21" s="150"/>
      <c r="AB21" s="150"/>
      <c r="AC21" s="150"/>
      <c r="AD21" s="150"/>
      <c r="AE21" s="150"/>
      <c r="AF21" s="150"/>
      <c r="AG21" s="150" t="s">
        <v>279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57"/>
      <c r="B22" s="158"/>
      <c r="C22" s="201" t="s">
        <v>2401</v>
      </c>
      <c r="D22" s="190"/>
      <c r="E22" s="191">
        <v>168.31</v>
      </c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264</v>
      </c>
      <c r="AH22" s="150">
        <v>0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ht="22.5" outlineLevel="1" x14ac:dyDescent="0.2">
      <c r="A23" s="169">
        <v>6</v>
      </c>
      <c r="B23" s="170" t="s">
        <v>2402</v>
      </c>
      <c r="C23" s="186" t="s">
        <v>2403</v>
      </c>
      <c r="D23" s="171" t="s">
        <v>261</v>
      </c>
      <c r="E23" s="172">
        <v>109.8</v>
      </c>
      <c r="F23" s="173"/>
      <c r="G23" s="174">
        <f>ROUND(E23*F23,2)</f>
        <v>0</v>
      </c>
      <c r="H23" s="173"/>
      <c r="I23" s="174">
        <f>ROUND(E23*H23,2)</f>
        <v>0</v>
      </c>
      <c r="J23" s="173"/>
      <c r="K23" s="174">
        <f>ROUND(E23*J23,2)</f>
        <v>0</v>
      </c>
      <c r="L23" s="174">
        <v>21</v>
      </c>
      <c r="M23" s="174">
        <f>G23*(1+L23/100)</f>
        <v>0</v>
      </c>
      <c r="N23" s="174">
        <v>0</v>
      </c>
      <c r="O23" s="174">
        <f>ROUND(E23*N23,2)</f>
        <v>0</v>
      </c>
      <c r="P23" s="174">
        <v>0</v>
      </c>
      <c r="Q23" s="174">
        <f>ROUND(E23*P23,2)</f>
        <v>0</v>
      </c>
      <c r="R23" s="174"/>
      <c r="S23" s="174" t="s">
        <v>217</v>
      </c>
      <c r="T23" s="175" t="s">
        <v>218</v>
      </c>
      <c r="U23" s="160">
        <v>0</v>
      </c>
      <c r="V23" s="160">
        <f>ROUND(E23*U23,2)</f>
        <v>0</v>
      </c>
      <c r="W23" s="160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262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57"/>
      <c r="B24" s="158"/>
      <c r="C24" s="201" t="s">
        <v>2404</v>
      </c>
      <c r="D24" s="190"/>
      <c r="E24" s="191">
        <v>49.8</v>
      </c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50"/>
      <c r="Y24" s="150"/>
      <c r="Z24" s="150"/>
      <c r="AA24" s="150"/>
      <c r="AB24" s="150"/>
      <c r="AC24" s="150"/>
      <c r="AD24" s="150"/>
      <c r="AE24" s="150"/>
      <c r="AF24" s="150"/>
      <c r="AG24" s="150" t="s">
        <v>264</v>
      </c>
      <c r="AH24" s="150">
        <v>0</v>
      </c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57"/>
      <c r="B25" s="158"/>
      <c r="C25" s="201" t="s">
        <v>2405</v>
      </c>
      <c r="D25" s="190"/>
      <c r="E25" s="191">
        <v>60</v>
      </c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264</v>
      </c>
      <c r="AH25" s="150">
        <v>0</v>
      </c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ht="22.5" outlineLevel="1" x14ac:dyDescent="0.2">
      <c r="A26" s="169">
        <v>7</v>
      </c>
      <c r="B26" s="170" t="s">
        <v>283</v>
      </c>
      <c r="C26" s="186" t="s">
        <v>284</v>
      </c>
      <c r="D26" s="171" t="s">
        <v>285</v>
      </c>
      <c r="E26" s="172">
        <v>235.4</v>
      </c>
      <c r="F26" s="173"/>
      <c r="G26" s="174">
        <f>ROUND(E26*F26,2)</f>
        <v>0</v>
      </c>
      <c r="H26" s="173"/>
      <c r="I26" s="174">
        <f>ROUND(E26*H26,2)</f>
        <v>0</v>
      </c>
      <c r="J26" s="173"/>
      <c r="K26" s="174">
        <f>ROUND(E26*J26,2)</f>
        <v>0</v>
      </c>
      <c r="L26" s="174">
        <v>21</v>
      </c>
      <c r="M26" s="174">
        <f>G26*(1+L26/100)</f>
        <v>0</v>
      </c>
      <c r="N26" s="174">
        <v>0</v>
      </c>
      <c r="O26" s="174">
        <f>ROUND(E26*N26,2)</f>
        <v>0</v>
      </c>
      <c r="P26" s="174">
        <v>0</v>
      </c>
      <c r="Q26" s="174">
        <f>ROUND(E26*P26,2)</f>
        <v>0</v>
      </c>
      <c r="R26" s="174"/>
      <c r="S26" s="174" t="s">
        <v>217</v>
      </c>
      <c r="T26" s="175" t="s">
        <v>218</v>
      </c>
      <c r="U26" s="160">
        <v>0</v>
      </c>
      <c r="V26" s="160">
        <f>ROUND(E26*U26,2)</f>
        <v>0</v>
      </c>
      <c r="W26" s="160"/>
      <c r="X26" s="150"/>
      <c r="Y26" s="150"/>
      <c r="Z26" s="150"/>
      <c r="AA26" s="150"/>
      <c r="AB26" s="150"/>
      <c r="AC26" s="150"/>
      <c r="AD26" s="150"/>
      <c r="AE26" s="150"/>
      <c r="AF26" s="150"/>
      <c r="AG26" s="150" t="s">
        <v>262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57"/>
      <c r="B27" s="158"/>
      <c r="C27" s="201" t="s">
        <v>2406</v>
      </c>
      <c r="D27" s="190"/>
      <c r="E27" s="191">
        <v>133.1</v>
      </c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50"/>
      <c r="Y27" s="150"/>
      <c r="Z27" s="150"/>
      <c r="AA27" s="150"/>
      <c r="AB27" s="150"/>
      <c r="AC27" s="150"/>
      <c r="AD27" s="150"/>
      <c r="AE27" s="150"/>
      <c r="AF27" s="150"/>
      <c r="AG27" s="150" t="s">
        <v>264</v>
      </c>
      <c r="AH27" s="150">
        <v>0</v>
      </c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57"/>
      <c r="B28" s="158"/>
      <c r="C28" s="201" t="s">
        <v>2407</v>
      </c>
      <c r="D28" s="190"/>
      <c r="E28" s="191">
        <v>6.6</v>
      </c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264</v>
      </c>
      <c r="AH28" s="150">
        <v>0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57"/>
      <c r="B29" s="158"/>
      <c r="C29" s="201" t="s">
        <v>2408</v>
      </c>
      <c r="D29" s="190"/>
      <c r="E29" s="191">
        <v>81.400000000000006</v>
      </c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50"/>
      <c r="Y29" s="150"/>
      <c r="Z29" s="150"/>
      <c r="AA29" s="150"/>
      <c r="AB29" s="150"/>
      <c r="AC29" s="150"/>
      <c r="AD29" s="150"/>
      <c r="AE29" s="150"/>
      <c r="AF29" s="150"/>
      <c r="AG29" s="150" t="s">
        <v>264</v>
      </c>
      <c r="AH29" s="150">
        <v>0</v>
      </c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57"/>
      <c r="B30" s="158"/>
      <c r="C30" s="201" t="s">
        <v>2409</v>
      </c>
      <c r="D30" s="190"/>
      <c r="E30" s="191">
        <v>14.3</v>
      </c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50"/>
      <c r="Y30" s="150"/>
      <c r="Z30" s="150"/>
      <c r="AA30" s="150"/>
      <c r="AB30" s="150"/>
      <c r="AC30" s="150"/>
      <c r="AD30" s="150"/>
      <c r="AE30" s="150"/>
      <c r="AF30" s="150"/>
      <c r="AG30" s="150" t="s">
        <v>264</v>
      </c>
      <c r="AH30" s="150">
        <v>0</v>
      </c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69">
        <v>8</v>
      </c>
      <c r="B31" s="170" t="s">
        <v>287</v>
      </c>
      <c r="C31" s="186" t="s">
        <v>288</v>
      </c>
      <c r="D31" s="171" t="s">
        <v>261</v>
      </c>
      <c r="E31" s="172">
        <v>168.31100000000001</v>
      </c>
      <c r="F31" s="173"/>
      <c r="G31" s="174">
        <f>ROUND(E31*F31,2)</f>
        <v>0</v>
      </c>
      <c r="H31" s="173"/>
      <c r="I31" s="174">
        <f>ROUND(E31*H31,2)</f>
        <v>0</v>
      </c>
      <c r="J31" s="173"/>
      <c r="K31" s="174">
        <f>ROUND(E31*J31,2)</f>
        <v>0</v>
      </c>
      <c r="L31" s="174">
        <v>21</v>
      </c>
      <c r="M31" s="174">
        <f>G31*(1+L31/100)</f>
        <v>0</v>
      </c>
      <c r="N31" s="174">
        <v>0</v>
      </c>
      <c r="O31" s="174">
        <f>ROUND(E31*N31,2)</f>
        <v>0</v>
      </c>
      <c r="P31" s="174">
        <v>0</v>
      </c>
      <c r="Q31" s="174">
        <f>ROUND(E31*P31,2)</f>
        <v>0</v>
      </c>
      <c r="R31" s="174"/>
      <c r="S31" s="174" t="s">
        <v>217</v>
      </c>
      <c r="T31" s="175" t="s">
        <v>218</v>
      </c>
      <c r="U31" s="160">
        <v>0</v>
      </c>
      <c r="V31" s="160">
        <f>ROUND(E31*U31,2)</f>
        <v>0</v>
      </c>
      <c r="W31" s="160"/>
      <c r="X31" s="150"/>
      <c r="Y31" s="150"/>
      <c r="Z31" s="150"/>
      <c r="AA31" s="150"/>
      <c r="AB31" s="150"/>
      <c r="AC31" s="150"/>
      <c r="AD31" s="150"/>
      <c r="AE31" s="150"/>
      <c r="AF31" s="150"/>
      <c r="AG31" s="150" t="s">
        <v>262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57"/>
      <c r="B32" s="158"/>
      <c r="C32" s="201" t="s">
        <v>2401</v>
      </c>
      <c r="D32" s="190"/>
      <c r="E32" s="191">
        <v>168.31</v>
      </c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50"/>
      <c r="Y32" s="150"/>
      <c r="Z32" s="150"/>
      <c r="AA32" s="150"/>
      <c r="AB32" s="150"/>
      <c r="AC32" s="150"/>
      <c r="AD32" s="150"/>
      <c r="AE32" s="150"/>
      <c r="AF32" s="150"/>
      <c r="AG32" s="150" t="s">
        <v>264</v>
      </c>
      <c r="AH32" s="150">
        <v>0</v>
      </c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69">
        <v>9</v>
      </c>
      <c r="B33" s="170" t="s">
        <v>2410</v>
      </c>
      <c r="C33" s="186" t="s">
        <v>2411</v>
      </c>
      <c r="D33" s="171" t="s">
        <v>363</v>
      </c>
      <c r="E33" s="172">
        <v>94.62</v>
      </c>
      <c r="F33" s="173"/>
      <c r="G33" s="174">
        <f>ROUND(E33*F33,2)</f>
        <v>0</v>
      </c>
      <c r="H33" s="173"/>
      <c r="I33" s="174">
        <f>ROUND(E33*H33,2)</f>
        <v>0</v>
      </c>
      <c r="J33" s="173"/>
      <c r="K33" s="174">
        <f>ROUND(E33*J33,2)</f>
        <v>0</v>
      </c>
      <c r="L33" s="174">
        <v>21</v>
      </c>
      <c r="M33" s="174">
        <f>G33*(1+L33/100)</f>
        <v>0</v>
      </c>
      <c r="N33" s="174">
        <v>0</v>
      </c>
      <c r="O33" s="174">
        <f>ROUND(E33*N33,2)</f>
        <v>0</v>
      </c>
      <c r="P33" s="174">
        <v>0</v>
      </c>
      <c r="Q33" s="174">
        <f>ROUND(E33*P33,2)</f>
        <v>0</v>
      </c>
      <c r="R33" s="174" t="s">
        <v>216</v>
      </c>
      <c r="S33" s="174" t="s">
        <v>217</v>
      </c>
      <c r="T33" s="175" t="s">
        <v>218</v>
      </c>
      <c r="U33" s="160">
        <v>0</v>
      </c>
      <c r="V33" s="160">
        <f>ROUND(E33*U33,2)</f>
        <v>0</v>
      </c>
      <c r="W33" s="160"/>
      <c r="X33" s="150"/>
      <c r="Y33" s="150"/>
      <c r="Z33" s="150"/>
      <c r="AA33" s="150"/>
      <c r="AB33" s="150"/>
      <c r="AC33" s="150"/>
      <c r="AD33" s="150"/>
      <c r="AE33" s="150"/>
      <c r="AF33" s="150"/>
      <c r="AG33" s="150" t="s">
        <v>219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57"/>
      <c r="B34" s="158"/>
      <c r="C34" s="201" t="s">
        <v>2412</v>
      </c>
      <c r="D34" s="190"/>
      <c r="E34" s="191">
        <v>94.62</v>
      </c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50"/>
      <c r="Y34" s="150"/>
      <c r="Z34" s="150"/>
      <c r="AA34" s="150"/>
      <c r="AB34" s="150"/>
      <c r="AC34" s="150"/>
      <c r="AD34" s="150"/>
      <c r="AE34" s="150"/>
      <c r="AF34" s="150"/>
      <c r="AG34" s="150" t="s">
        <v>264</v>
      </c>
      <c r="AH34" s="150">
        <v>0</v>
      </c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x14ac:dyDescent="0.2">
      <c r="A35" s="163" t="s">
        <v>211</v>
      </c>
      <c r="B35" s="164" t="s">
        <v>63</v>
      </c>
      <c r="C35" s="184" t="s">
        <v>64</v>
      </c>
      <c r="D35" s="165"/>
      <c r="E35" s="166"/>
      <c r="F35" s="167"/>
      <c r="G35" s="167">
        <f>SUMIF(AG36:AG57,"&lt;&gt;NOR",G36:G57)</f>
        <v>0</v>
      </c>
      <c r="H35" s="167"/>
      <c r="I35" s="167">
        <f>SUM(I36:I57)</f>
        <v>0</v>
      </c>
      <c r="J35" s="167"/>
      <c r="K35" s="167">
        <f>SUM(K36:K57)</f>
        <v>0</v>
      </c>
      <c r="L35" s="167"/>
      <c r="M35" s="167">
        <f>SUM(M36:M57)</f>
        <v>0</v>
      </c>
      <c r="N35" s="167"/>
      <c r="O35" s="167">
        <f>SUM(O36:O57)</f>
        <v>0</v>
      </c>
      <c r="P35" s="167"/>
      <c r="Q35" s="167">
        <f>SUM(Q36:Q57)</f>
        <v>0</v>
      </c>
      <c r="R35" s="167"/>
      <c r="S35" s="167"/>
      <c r="T35" s="168"/>
      <c r="U35" s="162"/>
      <c r="V35" s="162">
        <f>SUM(V36:V57)</f>
        <v>0</v>
      </c>
      <c r="W35" s="162"/>
      <c r="AG35" t="s">
        <v>212</v>
      </c>
    </row>
    <row r="36" spans="1:60" ht="33.75" outlineLevel="1" x14ac:dyDescent="0.2">
      <c r="A36" s="169">
        <v>10</v>
      </c>
      <c r="B36" s="170" t="s">
        <v>2413</v>
      </c>
      <c r="C36" s="186" t="s">
        <v>2414</v>
      </c>
      <c r="D36" s="171" t="s">
        <v>285</v>
      </c>
      <c r="E36" s="172">
        <v>54</v>
      </c>
      <c r="F36" s="173"/>
      <c r="G36" s="174">
        <f>ROUND(E36*F36,2)</f>
        <v>0</v>
      </c>
      <c r="H36" s="173"/>
      <c r="I36" s="174">
        <f>ROUND(E36*H36,2)</f>
        <v>0</v>
      </c>
      <c r="J36" s="173"/>
      <c r="K36" s="174">
        <f>ROUND(E36*J36,2)</f>
        <v>0</v>
      </c>
      <c r="L36" s="174">
        <v>21</v>
      </c>
      <c r="M36" s="174">
        <f>G36*(1+L36/100)</f>
        <v>0</v>
      </c>
      <c r="N36" s="174">
        <v>0</v>
      </c>
      <c r="O36" s="174">
        <f>ROUND(E36*N36,2)</f>
        <v>0</v>
      </c>
      <c r="P36" s="174">
        <v>0</v>
      </c>
      <c r="Q36" s="174">
        <f>ROUND(E36*P36,2)</f>
        <v>0</v>
      </c>
      <c r="R36" s="174"/>
      <c r="S36" s="174" t="s">
        <v>217</v>
      </c>
      <c r="T36" s="175" t="s">
        <v>218</v>
      </c>
      <c r="U36" s="160">
        <v>0</v>
      </c>
      <c r="V36" s="160">
        <f>ROUND(E36*U36,2)</f>
        <v>0</v>
      </c>
      <c r="W36" s="160"/>
      <c r="X36" s="150"/>
      <c r="Y36" s="150"/>
      <c r="Z36" s="150"/>
      <c r="AA36" s="150"/>
      <c r="AB36" s="150"/>
      <c r="AC36" s="150"/>
      <c r="AD36" s="150"/>
      <c r="AE36" s="150"/>
      <c r="AF36" s="150"/>
      <c r="AG36" s="150" t="s">
        <v>262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57"/>
      <c r="B37" s="158"/>
      <c r="C37" s="201" t="s">
        <v>2415</v>
      </c>
      <c r="D37" s="190"/>
      <c r="E37" s="191">
        <v>54</v>
      </c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50"/>
      <c r="Y37" s="150"/>
      <c r="Z37" s="150"/>
      <c r="AA37" s="150"/>
      <c r="AB37" s="150"/>
      <c r="AC37" s="150"/>
      <c r="AD37" s="150"/>
      <c r="AE37" s="150"/>
      <c r="AF37" s="150"/>
      <c r="AG37" s="150" t="s">
        <v>264</v>
      </c>
      <c r="AH37" s="150">
        <v>0</v>
      </c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ht="33.75" outlineLevel="1" x14ac:dyDescent="0.2">
      <c r="A38" s="169">
        <v>11</v>
      </c>
      <c r="B38" s="170" t="s">
        <v>2416</v>
      </c>
      <c r="C38" s="186" t="s">
        <v>2417</v>
      </c>
      <c r="D38" s="171" t="s">
        <v>285</v>
      </c>
      <c r="E38" s="172">
        <v>132</v>
      </c>
      <c r="F38" s="173"/>
      <c r="G38" s="174">
        <f>ROUND(E38*F38,2)</f>
        <v>0</v>
      </c>
      <c r="H38" s="173"/>
      <c r="I38" s="174">
        <f>ROUND(E38*H38,2)</f>
        <v>0</v>
      </c>
      <c r="J38" s="173"/>
      <c r="K38" s="174">
        <f>ROUND(E38*J38,2)</f>
        <v>0</v>
      </c>
      <c r="L38" s="174">
        <v>21</v>
      </c>
      <c r="M38" s="174">
        <f>G38*(1+L38/100)</f>
        <v>0</v>
      </c>
      <c r="N38" s="174">
        <v>0</v>
      </c>
      <c r="O38" s="174">
        <f>ROUND(E38*N38,2)</f>
        <v>0</v>
      </c>
      <c r="P38" s="174">
        <v>0</v>
      </c>
      <c r="Q38" s="174">
        <f>ROUND(E38*P38,2)</f>
        <v>0</v>
      </c>
      <c r="R38" s="174"/>
      <c r="S38" s="174" t="s">
        <v>217</v>
      </c>
      <c r="T38" s="175" t="s">
        <v>218</v>
      </c>
      <c r="U38" s="160">
        <v>0</v>
      </c>
      <c r="V38" s="160">
        <f>ROUND(E38*U38,2)</f>
        <v>0</v>
      </c>
      <c r="W38" s="160"/>
      <c r="X38" s="150"/>
      <c r="Y38" s="150"/>
      <c r="Z38" s="150"/>
      <c r="AA38" s="150"/>
      <c r="AB38" s="150"/>
      <c r="AC38" s="150"/>
      <c r="AD38" s="150"/>
      <c r="AE38" s="150"/>
      <c r="AF38" s="150"/>
      <c r="AG38" s="150" t="s">
        <v>262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57"/>
      <c r="B39" s="158"/>
      <c r="C39" s="201" t="s">
        <v>2418</v>
      </c>
      <c r="D39" s="190"/>
      <c r="E39" s="191">
        <v>54</v>
      </c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50"/>
      <c r="Y39" s="150"/>
      <c r="Z39" s="150"/>
      <c r="AA39" s="150"/>
      <c r="AB39" s="150"/>
      <c r="AC39" s="150"/>
      <c r="AD39" s="150"/>
      <c r="AE39" s="150"/>
      <c r="AF39" s="150"/>
      <c r="AG39" s="150" t="s">
        <v>264</v>
      </c>
      <c r="AH39" s="150">
        <v>0</v>
      </c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57"/>
      <c r="B40" s="158"/>
      <c r="C40" s="201" t="s">
        <v>2419</v>
      </c>
      <c r="D40" s="190"/>
      <c r="E40" s="191">
        <v>12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50"/>
      <c r="Y40" s="150"/>
      <c r="Z40" s="150"/>
      <c r="AA40" s="150"/>
      <c r="AB40" s="150"/>
      <c r="AC40" s="150"/>
      <c r="AD40" s="150"/>
      <c r="AE40" s="150"/>
      <c r="AF40" s="150"/>
      <c r="AG40" s="150" t="s">
        <v>264</v>
      </c>
      <c r="AH40" s="150">
        <v>0</v>
      </c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57"/>
      <c r="B41" s="158"/>
      <c r="C41" s="201" t="s">
        <v>2420</v>
      </c>
      <c r="D41" s="190"/>
      <c r="E41" s="191">
        <v>66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50"/>
      <c r="Y41" s="150"/>
      <c r="Z41" s="150"/>
      <c r="AA41" s="150"/>
      <c r="AB41" s="150"/>
      <c r="AC41" s="150"/>
      <c r="AD41" s="150"/>
      <c r="AE41" s="150"/>
      <c r="AF41" s="150"/>
      <c r="AG41" s="150" t="s">
        <v>264</v>
      </c>
      <c r="AH41" s="150">
        <v>0</v>
      </c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ht="22.5" outlineLevel="1" x14ac:dyDescent="0.2">
      <c r="A42" s="169">
        <v>12</v>
      </c>
      <c r="B42" s="170" t="s">
        <v>2421</v>
      </c>
      <c r="C42" s="186" t="s">
        <v>2422</v>
      </c>
      <c r="D42" s="171" t="s">
        <v>285</v>
      </c>
      <c r="E42" s="172">
        <v>12</v>
      </c>
      <c r="F42" s="173"/>
      <c r="G42" s="174">
        <f>ROUND(E42*F42,2)</f>
        <v>0</v>
      </c>
      <c r="H42" s="173"/>
      <c r="I42" s="174">
        <f>ROUND(E42*H42,2)</f>
        <v>0</v>
      </c>
      <c r="J42" s="173"/>
      <c r="K42" s="174">
        <f>ROUND(E42*J42,2)</f>
        <v>0</v>
      </c>
      <c r="L42" s="174">
        <v>21</v>
      </c>
      <c r="M42" s="174">
        <f>G42*(1+L42/100)</f>
        <v>0</v>
      </c>
      <c r="N42" s="174">
        <v>0</v>
      </c>
      <c r="O42" s="174">
        <f>ROUND(E42*N42,2)</f>
        <v>0</v>
      </c>
      <c r="P42" s="174">
        <v>0</v>
      </c>
      <c r="Q42" s="174">
        <f>ROUND(E42*P42,2)</f>
        <v>0</v>
      </c>
      <c r="R42" s="174"/>
      <c r="S42" s="174" t="s">
        <v>217</v>
      </c>
      <c r="T42" s="175" t="s">
        <v>218</v>
      </c>
      <c r="U42" s="160">
        <v>0</v>
      </c>
      <c r="V42" s="160">
        <f>ROUND(E42*U42,2)</f>
        <v>0</v>
      </c>
      <c r="W42" s="160"/>
      <c r="X42" s="150"/>
      <c r="Y42" s="150"/>
      <c r="Z42" s="150"/>
      <c r="AA42" s="150"/>
      <c r="AB42" s="150"/>
      <c r="AC42" s="150"/>
      <c r="AD42" s="150"/>
      <c r="AE42" s="150"/>
      <c r="AF42" s="150"/>
      <c r="AG42" s="150" t="s">
        <v>262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57"/>
      <c r="B43" s="158"/>
      <c r="C43" s="201" t="s">
        <v>2423</v>
      </c>
      <c r="D43" s="190"/>
      <c r="E43" s="191">
        <v>12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50"/>
      <c r="Y43" s="150"/>
      <c r="Z43" s="150"/>
      <c r="AA43" s="150"/>
      <c r="AB43" s="150"/>
      <c r="AC43" s="150"/>
      <c r="AD43" s="150"/>
      <c r="AE43" s="150"/>
      <c r="AF43" s="150"/>
      <c r="AG43" s="150" t="s">
        <v>264</v>
      </c>
      <c r="AH43" s="150">
        <v>0</v>
      </c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ht="33.75" outlineLevel="1" x14ac:dyDescent="0.2">
      <c r="A44" s="169">
        <v>13</v>
      </c>
      <c r="B44" s="170" t="s">
        <v>2424</v>
      </c>
      <c r="C44" s="186" t="s">
        <v>2425</v>
      </c>
      <c r="D44" s="171" t="s">
        <v>285</v>
      </c>
      <c r="E44" s="172">
        <v>66</v>
      </c>
      <c r="F44" s="173"/>
      <c r="G44" s="174">
        <f>ROUND(E44*F44,2)</f>
        <v>0</v>
      </c>
      <c r="H44" s="173"/>
      <c r="I44" s="174">
        <f>ROUND(E44*H44,2)</f>
        <v>0</v>
      </c>
      <c r="J44" s="173"/>
      <c r="K44" s="174">
        <f>ROUND(E44*J44,2)</f>
        <v>0</v>
      </c>
      <c r="L44" s="174">
        <v>21</v>
      </c>
      <c r="M44" s="174">
        <f>G44*(1+L44/100)</f>
        <v>0</v>
      </c>
      <c r="N44" s="174">
        <v>0</v>
      </c>
      <c r="O44" s="174">
        <f>ROUND(E44*N44,2)</f>
        <v>0</v>
      </c>
      <c r="P44" s="174">
        <v>0</v>
      </c>
      <c r="Q44" s="174">
        <f>ROUND(E44*P44,2)</f>
        <v>0</v>
      </c>
      <c r="R44" s="174"/>
      <c r="S44" s="174" t="s">
        <v>217</v>
      </c>
      <c r="T44" s="175" t="s">
        <v>218</v>
      </c>
      <c r="U44" s="160">
        <v>0</v>
      </c>
      <c r="V44" s="160">
        <f>ROUND(E44*U44,2)</f>
        <v>0</v>
      </c>
      <c r="W44" s="160"/>
      <c r="X44" s="150"/>
      <c r="Y44" s="150"/>
      <c r="Z44" s="150"/>
      <c r="AA44" s="150"/>
      <c r="AB44" s="150"/>
      <c r="AC44" s="150"/>
      <c r="AD44" s="150"/>
      <c r="AE44" s="150"/>
      <c r="AF44" s="150"/>
      <c r="AG44" s="150" t="s">
        <v>262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57"/>
      <c r="B45" s="158"/>
      <c r="C45" s="201" t="s">
        <v>2426</v>
      </c>
      <c r="D45" s="190"/>
      <c r="E45" s="191">
        <v>66</v>
      </c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50"/>
      <c r="Y45" s="150"/>
      <c r="Z45" s="150"/>
      <c r="AA45" s="150"/>
      <c r="AB45" s="150"/>
      <c r="AC45" s="150"/>
      <c r="AD45" s="150"/>
      <c r="AE45" s="150"/>
      <c r="AF45" s="150"/>
      <c r="AG45" s="150" t="s">
        <v>264</v>
      </c>
      <c r="AH45" s="150">
        <v>0</v>
      </c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69">
        <v>14</v>
      </c>
      <c r="B46" s="170" t="s">
        <v>2427</v>
      </c>
      <c r="C46" s="186" t="s">
        <v>2428</v>
      </c>
      <c r="D46" s="171" t="s">
        <v>291</v>
      </c>
      <c r="E46" s="172">
        <v>24</v>
      </c>
      <c r="F46" s="173"/>
      <c r="G46" s="174">
        <f>ROUND(E46*F46,2)</f>
        <v>0</v>
      </c>
      <c r="H46" s="173"/>
      <c r="I46" s="174">
        <f>ROUND(E46*H46,2)</f>
        <v>0</v>
      </c>
      <c r="J46" s="173"/>
      <c r="K46" s="174">
        <f>ROUND(E46*J46,2)</f>
        <v>0</v>
      </c>
      <c r="L46" s="174">
        <v>21</v>
      </c>
      <c r="M46" s="174">
        <f>G46*(1+L46/100)</f>
        <v>0</v>
      </c>
      <c r="N46" s="174">
        <v>0</v>
      </c>
      <c r="O46" s="174">
        <f>ROUND(E46*N46,2)</f>
        <v>0</v>
      </c>
      <c r="P46" s="174">
        <v>0</v>
      </c>
      <c r="Q46" s="174">
        <f>ROUND(E46*P46,2)</f>
        <v>0</v>
      </c>
      <c r="R46" s="174"/>
      <c r="S46" s="174" t="s">
        <v>217</v>
      </c>
      <c r="T46" s="175" t="s">
        <v>218</v>
      </c>
      <c r="U46" s="160">
        <v>0</v>
      </c>
      <c r="V46" s="160">
        <f>ROUND(E46*U46,2)</f>
        <v>0</v>
      </c>
      <c r="W46" s="160"/>
      <c r="X46" s="150"/>
      <c r="Y46" s="150"/>
      <c r="Z46" s="150"/>
      <c r="AA46" s="150"/>
      <c r="AB46" s="150"/>
      <c r="AC46" s="150"/>
      <c r="AD46" s="150"/>
      <c r="AE46" s="150"/>
      <c r="AF46" s="150"/>
      <c r="AG46" s="150" t="s">
        <v>262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57"/>
      <c r="B47" s="158"/>
      <c r="C47" s="201" t="s">
        <v>2429</v>
      </c>
      <c r="D47" s="190"/>
      <c r="E47" s="191">
        <v>24</v>
      </c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50"/>
      <c r="Y47" s="150"/>
      <c r="Z47" s="150"/>
      <c r="AA47" s="150"/>
      <c r="AB47" s="150"/>
      <c r="AC47" s="150"/>
      <c r="AD47" s="150"/>
      <c r="AE47" s="150"/>
      <c r="AF47" s="150"/>
      <c r="AG47" s="150" t="s">
        <v>264</v>
      </c>
      <c r="AH47" s="150">
        <v>0</v>
      </c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ht="33.75" outlineLevel="1" x14ac:dyDescent="0.2">
      <c r="A48" s="169">
        <v>15</v>
      </c>
      <c r="B48" s="170" t="s">
        <v>2430</v>
      </c>
      <c r="C48" s="186" t="s">
        <v>2431</v>
      </c>
      <c r="D48" s="171" t="s">
        <v>261</v>
      </c>
      <c r="E48" s="172">
        <v>1</v>
      </c>
      <c r="F48" s="173"/>
      <c r="G48" s="174">
        <f>ROUND(E48*F48,2)</f>
        <v>0</v>
      </c>
      <c r="H48" s="173"/>
      <c r="I48" s="174">
        <f>ROUND(E48*H48,2)</f>
        <v>0</v>
      </c>
      <c r="J48" s="173"/>
      <c r="K48" s="174">
        <f>ROUND(E48*J48,2)</f>
        <v>0</v>
      </c>
      <c r="L48" s="174">
        <v>21</v>
      </c>
      <c r="M48" s="174">
        <f>G48*(1+L48/100)</f>
        <v>0</v>
      </c>
      <c r="N48" s="174">
        <v>0</v>
      </c>
      <c r="O48" s="174">
        <f>ROUND(E48*N48,2)</f>
        <v>0</v>
      </c>
      <c r="P48" s="174">
        <v>0</v>
      </c>
      <c r="Q48" s="174">
        <f>ROUND(E48*P48,2)</f>
        <v>0</v>
      </c>
      <c r="R48" s="174"/>
      <c r="S48" s="174" t="s">
        <v>217</v>
      </c>
      <c r="T48" s="175" t="s">
        <v>218</v>
      </c>
      <c r="U48" s="160">
        <v>0</v>
      </c>
      <c r="V48" s="160">
        <f>ROUND(E48*U48,2)</f>
        <v>0</v>
      </c>
      <c r="W48" s="160"/>
      <c r="X48" s="150"/>
      <c r="Y48" s="150"/>
      <c r="Z48" s="150"/>
      <c r="AA48" s="150"/>
      <c r="AB48" s="150"/>
      <c r="AC48" s="150"/>
      <c r="AD48" s="150"/>
      <c r="AE48" s="150"/>
      <c r="AF48" s="150"/>
      <c r="AG48" s="150" t="s">
        <v>262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57"/>
      <c r="B49" s="158"/>
      <c r="C49" s="201" t="s">
        <v>2432</v>
      </c>
      <c r="D49" s="190"/>
      <c r="E49" s="191">
        <v>1</v>
      </c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50"/>
      <c r="Y49" s="150"/>
      <c r="Z49" s="150"/>
      <c r="AA49" s="150"/>
      <c r="AB49" s="150"/>
      <c r="AC49" s="150"/>
      <c r="AD49" s="150"/>
      <c r="AE49" s="150"/>
      <c r="AF49" s="150"/>
      <c r="AG49" s="150" t="s">
        <v>264</v>
      </c>
      <c r="AH49" s="150">
        <v>0</v>
      </c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ht="22.5" outlineLevel="1" x14ac:dyDescent="0.2">
      <c r="A50" s="169">
        <v>16</v>
      </c>
      <c r="B50" s="170" t="s">
        <v>2433</v>
      </c>
      <c r="C50" s="186" t="s">
        <v>2434</v>
      </c>
      <c r="D50" s="171" t="s">
        <v>291</v>
      </c>
      <c r="E50" s="172">
        <v>25</v>
      </c>
      <c r="F50" s="173"/>
      <c r="G50" s="174">
        <f>ROUND(E50*F50,2)</f>
        <v>0</v>
      </c>
      <c r="H50" s="173"/>
      <c r="I50" s="174">
        <f>ROUND(E50*H50,2)</f>
        <v>0</v>
      </c>
      <c r="J50" s="173"/>
      <c r="K50" s="174">
        <f>ROUND(E50*J50,2)</f>
        <v>0</v>
      </c>
      <c r="L50" s="174">
        <v>21</v>
      </c>
      <c r="M50" s="174">
        <f>G50*(1+L50/100)</f>
        <v>0</v>
      </c>
      <c r="N50" s="174">
        <v>0</v>
      </c>
      <c r="O50" s="174">
        <f>ROUND(E50*N50,2)</f>
        <v>0</v>
      </c>
      <c r="P50" s="174">
        <v>0</v>
      </c>
      <c r="Q50" s="174">
        <f>ROUND(E50*P50,2)</f>
        <v>0</v>
      </c>
      <c r="R50" s="174"/>
      <c r="S50" s="174" t="s">
        <v>217</v>
      </c>
      <c r="T50" s="175" t="s">
        <v>218</v>
      </c>
      <c r="U50" s="160">
        <v>0</v>
      </c>
      <c r="V50" s="160">
        <f>ROUND(E50*U50,2)</f>
        <v>0</v>
      </c>
      <c r="W50" s="160"/>
      <c r="X50" s="150"/>
      <c r="Y50" s="150"/>
      <c r="Z50" s="150"/>
      <c r="AA50" s="150"/>
      <c r="AB50" s="150"/>
      <c r="AC50" s="150"/>
      <c r="AD50" s="150"/>
      <c r="AE50" s="150"/>
      <c r="AF50" s="150"/>
      <c r="AG50" s="150" t="s">
        <v>262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157"/>
      <c r="B51" s="158"/>
      <c r="C51" s="201" t="s">
        <v>2435</v>
      </c>
      <c r="D51" s="190"/>
      <c r="E51" s="191">
        <v>25</v>
      </c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50"/>
      <c r="Y51" s="150"/>
      <c r="Z51" s="150"/>
      <c r="AA51" s="150"/>
      <c r="AB51" s="150"/>
      <c r="AC51" s="150"/>
      <c r="AD51" s="150"/>
      <c r="AE51" s="150"/>
      <c r="AF51" s="150"/>
      <c r="AG51" s="150" t="s">
        <v>264</v>
      </c>
      <c r="AH51" s="150">
        <v>0</v>
      </c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ht="22.5" outlineLevel="1" x14ac:dyDescent="0.2">
      <c r="A52" s="169">
        <v>17</v>
      </c>
      <c r="B52" s="170" t="s">
        <v>2436</v>
      </c>
      <c r="C52" s="186" t="s">
        <v>2437</v>
      </c>
      <c r="D52" s="171" t="s">
        <v>291</v>
      </c>
      <c r="E52" s="172">
        <v>21</v>
      </c>
      <c r="F52" s="173"/>
      <c r="G52" s="174">
        <f>ROUND(E52*F52,2)</f>
        <v>0</v>
      </c>
      <c r="H52" s="173"/>
      <c r="I52" s="174">
        <f>ROUND(E52*H52,2)</f>
        <v>0</v>
      </c>
      <c r="J52" s="173"/>
      <c r="K52" s="174">
        <f>ROUND(E52*J52,2)</f>
        <v>0</v>
      </c>
      <c r="L52" s="174">
        <v>21</v>
      </c>
      <c r="M52" s="174">
        <f>G52*(1+L52/100)</f>
        <v>0</v>
      </c>
      <c r="N52" s="174">
        <v>0</v>
      </c>
      <c r="O52" s="174">
        <f>ROUND(E52*N52,2)</f>
        <v>0</v>
      </c>
      <c r="P52" s="174">
        <v>0</v>
      </c>
      <c r="Q52" s="174">
        <f>ROUND(E52*P52,2)</f>
        <v>0</v>
      </c>
      <c r="R52" s="174"/>
      <c r="S52" s="174" t="s">
        <v>217</v>
      </c>
      <c r="T52" s="175" t="s">
        <v>218</v>
      </c>
      <c r="U52" s="160">
        <v>0</v>
      </c>
      <c r="V52" s="160">
        <f>ROUND(E52*U52,2)</f>
        <v>0</v>
      </c>
      <c r="W52" s="160"/>
      <c r="X52" s="150"/>
      <c r="Y52" s="150"/>
      <c r="Z52" s="150"/>
      <c r="AA52" s="150"/>
      <c r="AB52" s="150"/>
      <c r="AC52" s="150"/>
      <c r="AD52" s="150"/>
      <c r="AE52" s="150"/>
      <c r="AF52" s="150"/>
      <c r="AG52" s="150" t="s">
        <v>262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57"/>
      <c r="B53" s="158"/>
      <c r="C53" s="201" t="s">
        <v>2438</v>
      </c>
      <c r="D53" s="190"/>
      <c r="E53" s="191">
        <v>21</v>
      </c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50"/>
      <c r="Y53" s="150"/>
      <c r="Z53" s="150"/>
      <c r="AA53" s="150"/>
      <c r="AB53" s="150"/>
      <c r="AC53" s="150"/>
      <c r="AD53" s="150"/>
      <c r="AE53" s="150"/>
      <c r="AF53" s="150"/>
      <c r="AG53" s="150" t="s">
        <v>264</v>
      </c>
      <c r="AH53" s="150">
        <v>0</v>
      </c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ht="22.5" outlineLevel="1" x14ac:dyDescent="0.2">
      <c r="A54" s="169">
        <v>18</v>
      </c>
      <c r="B54" s="170" t="s">
        <v>2439</v>
      </c>
      <c r="C54" s="186" t="s">
        <v>2440</v>
      </c>
      <c r="D54" s="171" t="s">
        <v>285</v>
      </c>
      <c r="E54" s="172">
        <v>26.2</v>
      </c>
      <c r="F54" s="173"/>
      <c r="G54" s="174">
        <f>ROUND(E54*F54,2)</f>
        <v>0</v>
      </c>
      <c r="H54" s="173"/>
      <c r="I54" s="174">
        <f>ROUND(E54*H54,2)</f>
        <v>0</v>
      </c>
      <c r="J54" s="173"/>
      <c r="K54" s="174">
        <f>ROUND(E54*J54,2)</f>
        <v>0</v>
      </c>
      <c r="L54" s="174">
        <v>21</v>
      </c>
      <c r="M54" s="174">
        <f>G54*(1+L54/100)</f>
        <v>0</v>
      </c>
      <c r="N54" s="174">
        <v>0</v>
      </c>
      <c r="O54" s="174">
        <f>ROUND(E54*N54,2)</f>
        <v>0</v>
      </c>
      <c r="P54" s="174">
        <v>0</v>
      </c>
      <c r="Q54" s="174">
        <f>ROUND(E54*P54,2)</f>
        <v>0</v>
      </c>
      <c r="R54" s="174"/>
      <c r="S54" s="174" t="s">
        <v>217</v>
      </c>
      <c r="T54" s="175" t="s">
        <v>218</v>
      </c>
      <c r="U54" s="160">
        <v>0</v>
      </c>
      <c r="V54" s="160">
        <f>ROUND(E54*U54,2)</f>
        <v>0</v>
      </c>
      <c r="W54" s="160"/>
      <c r="X54" s="150"/>
      <c r="Y54" s="150"/>
      <c r="Z54" s="150"/>
      <c r="AA54" s="150"/>
      <c r="AB54" s="150"/>
      <c r="AC54" s="150"/>
      <c r="AD54" s="150"/>
      <c r="AE54" s="150"/>
      <c r="AF54" s="150"/>
      <c r="AG54" s="150" t="s">
        <v>262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57"/>
      <c r="B55" s="158"/>
      <c r="C55" s="201" t="s">
        <v>2441</v>
      </c>
      <c r="D55" s="190"/>
      <c r="E55" s="191">
        <v>26.2</v>
      </c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50"/>
      <c r="Y55" s="150"/>
      <c r="Z55" s="150"/>
      <c r="AA55" s="150"/>
      <c r="AB55" s="150"/>
      <c r="AC55" s="150"/>
      <c r="AD55" s="150"/>
      <c r="AE55" s="150"/>
      <c r="AF55" s="150"/>
      <c r="AG55" s="150" t="s">
        <v>264</v>
      </c>
      <c r="AH55" s="150">
        <v>0</v>
      </c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ht="33.75" outlineLevel="1" x14ac:dyDescent="0.2">
      <c r="A56" s="169">
        <v>19</v>
      </c>
      <c r="B56" s="170" t="s">
        <v>2442</v>
      </c>
      <c r="C56" s="186" t="s">
        <v>2443</v>
      </c>
      <c r="D56" s="171" t="s">
        <v>261</v>
      </c>
      <c r="E56" s="172">
        <v>60</v>
      </c>
      <c r="F56" s="173"/>
      <c r="G56" s="174">
        <f>ROUND(E56*F56,2)</f>
        <v>0</v>
      </c>
      <c r="H56" s="173"/>
      <c r="I56" s="174">
        <f>ROUND(E56*H56,2)</f>
        <v>0</v>
      </c>
      <c r="J56" s="173"/>
      <c r="K56" s="174">
        <f>ROUND(E56*J56,2)</f>
        <v>0</v>
      </c>
      <c r="L56" s="174">
        <v>21</v>
      </c>
      <c r="M56" s="174">
        <f>G56*(1+L56/100)</f>
        <v>0</v>
      </c>
      <c r="N56" s="174">
        <v>0</v>
      </c>
      <c r="O56" s="174">
        <f>ROUND(E56*N56,2)</f>
        <v>0</v>
      </c>
      <c r="P56" s="174">
        <v>0</v>
      </c>
      <c r="Q56" s="174">
        <f>ROUND(E56*P56,2)</f>
        <v>0</v>
      </c>
      <c r="R56" s="174"/>
      <c r="S56" s="174" t="s">
        <v>217</v>
      </c>
      <c r="T56" s="175" t="s">
        <v>218</v>
      </c>
      <c r="U56" s="160">
        <v>0</v>
      </c>
      <c r="V56" s="160">
        <f>ROUND(E56*U56,2)</f>
        <v>0</v>
      </c>
      <c r="W56" s="160"/>
      <c r="X56" s="150"/>
      <c r="Y56" s="150"/>
      <c r="Z56" s="150"/>
      <c r="AA56" s="150"/>
      <c r="AB56" s="150"/>
      <c r="AC56" s="150"/>
      <c r="AD56" s="150"/>
      <c r="AE56" s="150"/>
      <c r="AF56" s="150"/>
      <c r="AG56" s="150" t="s">
        <v>412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57"/>
      <c r="B57" s="158"/>
      <c r="C57" s="201" t="s">
        <v>2444</v>
      </c>
      <c r="D57" s="190"/>
      <c r="E57" s="191">
        <v>60</v>
      </c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50"/>
      <c r="Y57" s="150"/>
      <c r="Z57" s="150"/>
      <c r="AA57" s="150"/>
      <c r="AB57" s="150"/>
      <c r="AC57" s="150"/>
      <c r="AD57" s="150"/>
      <c r="AE57" s="150"/>
      <c r="AF57" s="150"/>
      <c r="AG57" s="150" t="s">
        <v>264</v>
      </c>
      <c r="AH57" s="150">
        <v>0</v>
      </c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x14ac:dyDescent="0.2">
      <c r="A58" s="163" t="s">
        <v>211</v>
      </c>
      <c r="B58" s="164" t="s">
        <v>65</v>
      </c>
      <c r="C58" s="184" t="s">
        <v>66</v>
      </c>
      <c r="D58" s="165"/>
      <c r="E58" s="166"/>
      <c r="F58" s="167"/>
      <c r="G58" s="167">
        <f>SUMIF(AG59:AG62,"&lt;&gt;NOR",G59:G62)</f>
        <v>0</v>
      </c>
      <c r="H58" s="167"/>
      <c r="I58" s="167">
        <f>SUM(I59:I62)</f>
        <v>0</v>
      </c>
      <c r="J58" s="167"/>
      <c r="K58" s="167">
        <f>SUM(K59:K62)</f>
        <v>0</v>
      </c>
      <c r="L58" s="167"/>
      <c r="M58" s="167">
        <f>SUM(M59:M62)</f>
        <v>0</v>
      </c>
      <c r="N58" s="167"/>
      <c r="O58" s="167">
        <f>SUM(O59:O62)</f>
        <v>0</v>
      </c>
      <c r="P58" s="167"/>
      <c r="Q58" s="167">
        <f>SUM(Q59:Q62)</f>
        <v>0</v>
      </c>
      <c r="R58" s="167"/>
      <c r="S58" s="167"/>
      <c r="T58" s="168"/>
      <c r="U58" s="162"/>
      <c r="V58" s="162">
        <f>SUM(V59:V62)</f>
        <v>0</v>
      </c>
      <c r="W58" s="162"/>
      <c r="AG58" t="s">
        <v>212</v>
      </c>
    </row>
    <row r="59" spans="1:60" ht="33.75" outlineLevel="1" x14ac:dyDescent="0.2">
      <c r="A59" s="169">
        <v>20</v>
      </c>
      <c r="B59" s="170" t="s">
        <v>2445</v>
      </c>
      <c r="C59" s="186" t="s">
        <v>2446</v>
      </c>
      <c r="D59" s="171" t="s">
        <v>285</v>
      </c>
      <c r="E59" s="172">
        <v>38</v>
      </c>
      <c r="F59" s="173"/>
      <c r="G59" s="174">
        <f>ROUND(E59*F59,2)</f>
        <v>0</v>
      </c>
      <c r="H59" s="173"/>
      <c r="I59" s="174">
        <f>ROUND(E59*H59,2)</f>
        <v>0</v>
      </c>
      <c r="J59" s="173"/>
      <c r="K59" s="174">
        <f>ROUND(E59*J59,2)</f>
        <v>0</v>
      </c>
      <c r="L59" s="174">
        <v>21</v>
      </c>
      <c r="M59" s="174">
        <f>G59*(1+L59/100)</f>
        <v>0</v>
      </c>
      <c r="N59" s="174">
        <v>0</v>
      </c>
      <c r="O59" s="174">
        <f>ROUND(E59*N59,2)</f>
        <v>0</v>
      </c>
      <c r="P59" s="174">
        <v>0</v>
      </c>
      <c r="Q59" s="174">
        <f>ROUND(E59*P59,2)</f>
        <v>0</v>
      </c>
      <c r="R59" s="174"/>
      <c r="S59" s="174" t="s">
        <v>217</v>
      </c>
      <c r="T59" s="175" t="s">
        <v>218</v>
      </c>
      <c r="U59" s="160">
        <v>0</v>
      </c>
      <c r="V59" s="160">
        <f>ROUND(E59*U59,2)</f>
        <v>0</v>
      </c>
      <c r="W59" s="160"/>
      <c r="X59" s="150"/>
      <c r="Y59" s="150"/>
      <c r="Z59" s="150"/>
      <c r="AA59" s="150"/>
      <c r="AB59" s="150"/>
      <c r="AC59" s="150"/>
      <c r="AD59" s="150"/>
      <c r="AE59" s="150"/>
      <c r="AF59" s="150"/>
      <c r="AG59" s="150" t="s">
        <v>262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57"/>
      <c r="B60" s="158"/>
      <c r="C60" s="201" t="s">
        <v>2447</v>
      </c>
      <c r="D60" s="190"/>
      <c r="E60" s="191">
        <v>38</v>
      </c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50"/>
      <c r="Y60" s="150"/>
      <c r="Z60" s="150"/>
      <c r="AA60" s="150"/>
      <c r="AB60" s="150"/>
      <c r="AC60" s="150"/>
      <c r="AD60" s="150"/>
      <c r="AE60" s="150"/>
      <c r="AF60" s="150"/>
      <c r="AG60" s="150" t="s">
        <v>264</v>
      </c>
      <c r="AH60" s="150">
        <v>0</v>
      </c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">
      <c r="A61" s="169">
        <v>21</v>
      </c>
      <c r="B61" s="170" t="s">
        <v>2448</v>
      </c>
      <c r="C61" s="186" t="s">
        <v>2449</v>
      </c>
      <c r="D61" s="171" t="s">
        <v>261</v>
      </c>
      <c r="E61" s="172">
        <v>11.4</v>
      </c>
      <c r="F61" s="173"/>
      <c r="G61" s="174">
        <f>ROUND(E61*F61,2)</f>
        <v>0</v>
      </c>
      <c r="H61" s="173"/>
      <c r="I61" s="174">
        <f>ROUND(E61*H61,2)</f>
        <v>0</v>
      </c>
      <c r="J61" s="173"/>
      <c r="K61" s="174">
        <f>ROUND(E61*J61,2)</f>
        <v>0</v>
      </c>
      <c r="L61" s="174">
        <v>21</v>
      </c>
      <c r="M61" s="174">
        <f>G61*(1+L61/100)</f>
        <v>0</v>
      </c>
      <c r="N61" s="174">
        <v>0</v>
      </c>
      <c r="O61" s="174">
        <f>ROUND(E61*N61,2)</f>
        <v>0</v>
      </c>
      <c r="P61" s="174">
        <v>0</v>
      </c>
      <c r="Q61" s="174">
        <f>ROUND(E61*P61,2)</f>
        <v>0</v>
      </c>
      <c r="R61" s="174" t="s">
        <v>216</v>
      </c>
      <c r="S61" s="174" t="s">
        <v>217</v>
      </c>
      <c r="T61" s="175" t="s">
        <v>218</v>
      </c>
      <c r="U61" s="160">
        <v>0</v>
      </c>
      <c r="V61" s="160">
        <f>ROUND(E61*U61,2)</f>
        <v>0</v>
      </c>
      <c r="W61" s="160"/>
      <c r="X61" s="150"/>
      <c r="Y61" s="150"/>
      <c r="Z61" s="150"/>
      <c r="AA61" s="150"/>
      <c r="AB61" s="150"/>
      <c r="AC61" s="150"/>
      <c r="AD61" s="150"/>
      <c r="AE61" s="150"/>
      <c r="AF61" s="150"/>
      <c r="AG61" s="150" t="s">
        <v>219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157"/>
      <c r="B62" s="158"/>
      <c r="C62" s="201" t="s">
        <v>2450</v>
      </c>
      <c r="D62" s="190"/>
      <c r="E62" s="191">
        <v>11.4</v>
      </c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50"/>
      <c r="Y62" s="150"/>
      <c r="Z62" s="150"/>
      <c r="AA62" s="150"/>
      <c r="AB62" s="150"/>
      <c r="AC62" s="150"/>
      <c r="AD62" s="150"/>
      <c r="AE62" s="150"/>
      <c r="AF62" s="150"/>
      <c r="AG62" s="150" t="s">
        <v>264</v>
      </c>
      <c r="AH62" s="150">
        <v>0</v>
      </c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x14ac:dyDescent="0.2">
      <c r="A63" s="163" t="s">
        <v>211</v>
      </c>
      <c r="B63" s="164" t="s">
        <v>67</v>
      </c>
      <c r="C63" s="184" t="s">
        <v>68</v>
      </c>
      <c r="D63" s="165"/>
      <c r="E63" s="166"/>
      <c r="F63" s="167"/>
      <c r="G63" s="167">
        <f>SUMIF(AG64:AG67,"&lt;&gt;NOR",G64:G67)</f>
        <v>0</v>
      </c>
      <c r="H63" s="167"/>
      <c r="I63" s="167">
        <f>SUM(I64:I67)</f>
        <v>0</v>
      </c>
      <c r="J63" s="167"/>
      <c r="K63" s="167">
        <f>SUM(K64:K67)</f>
        <v>0</v>
      </c>
      <c r="L63" s="167"/>
      <c r="M63" s="167">
        <f>SUM(M64:M67)</f>
        <v>0</v>
      </c>
      <c r="N63" s="167"/>
      <c r="O63" s="167">
        <f>SUM(O64:O67)</f>
        <v>0</v>
      </c>
      <c r="P63" s="167"/>
      <c r="Q63" s="167">
        <f>SUM(Q64:Q67)</f>
        <v>0</v>
      </c>
      <c r="R63" s="167"/>
      <c r="S63" s="167"/>
      <c r="T63" s="168"/>
      <c r="U63" s="162"/>
      <c r="V63" s="162">
        <f>SUM(V64:V67)</f>
        <v>0</v>
      </c>
      <c r="W63" s="162"/>
      <c r="AG63" t="s">
        <v>212</v>
      </c>
    </row>
    <row r="64" spans="1:60" ht="22.5" outlineLevel="1" x14ac:dyDescent="0.2">
      <c r="A64" s="169">
        <v>22</v>
      </c>
      <c r="B64" s="170" t="s">
        <v>2451</v>
      </c>
      <c r="C64" s="186" t="s">
        <v>2452</v>
      </c>
      <c r="D64" s="171" t="s">
        <v>285</v>
      </c>
      <c r="E64" s="172">
        <v>38</v>
      </c>
      <c r="F64" s="173"/>
      <c r="G64" s="174">
        <f>ROUND(E64*F64,2)</f>
        <v>0</v>
      </c>
      <c r="H64" s="173"/>
      <c r="I64" s="174">
        <f>ROUND(E64*H64,2)</f>
        <v>0</v>
      </c>
      <c r="J64" s="173"/>
      <c r="K64" s="174">
        <f>ROUND(E64*J64,2)</f>
        <v>0</v>
      </c>
      <c r="L64" s="174">
        <v>21</v>
      </c>
      <c r="M64" s="174">
        <f>G64*(1+L64/100)</f>
        <v>0</v>
      </c>
      <c r="N64" s="174">
        <v>0</v>
      </c>
      <c r="O64" s="174">
        <f>ROUND(E64*N64,2)</f>
        <v>0</v>
      </c>
      <c r="P64" s="174">
        <v>0</v>
      </c>
      <c r="Q64" s="174">
        <f>ROUND(E64*P64,2)</f>
        <v>0</v>
      </c>
      <c r="R64" s="174"/>
      <c r="S64" s="174" t="s">
        <v>217</v>
      </c>
      <c r="T64" s="175" t="s">
        <v>218</v>
      </c>
      <c r="U64" s="160">
        <v>0</v>
      </c>
      <c r="V64" s="160">
        <f>ROUND(E64*U64,2)</f>
        <v>0</v>
      </c>
      <c r="W64" s="160"/>
      <c r="X64" s="150"/>
      <c r="Y64" s="150"/>
      <c r="Z64" s="150"/>
      <c r="AA64" s="150"/>
      <c r="AB64" s="150"/>
      <c r="AC64" s="150"/>
      <c r="AD64" s="150"/>
      <c r="AE64" s="150"/>
      <c r="AF64" s="150"/>
      <c r="AG64" s="150" t="s">
        <v>412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">
      <c r="A65" s="157"/>
      <c r="B65" s="158"/>
      <c r="C65" s="201" t="s">
        <v>2447</v>
      </c>
      <c r="D65" s="190"/>
      <c r="E65" s="191">
        <v>38</v>
      </c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50"/>
      <c r="Y65" s="150"/>
      <c r="Z65" s="150"/>
      <c r="AA65" s="150"/>
      <c r="AB65" s="150"/>
      <c r="AC65" s="150"/>
      <c r="AD65" s="150"/>
      <c r="AE65" s="150"/>
      <c r="AF65" s="150"/>
      <c r="AG65" s="150" t="s">
        <v>264</v>
      </c>
      <c r="AH65" s="150">
        <v>0</v>
      </c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ht="22.5" outlineLevel="1" x14ac:dyDescent="0.2">
      <c r="A66" s="169">
        <v>23</v>
      </c>
      <c r="B66" s="170" t="s">
        <v>2453</v>
      </c>
      <c r="C66" s="186" t="s">
        <v>2454</v>
      </c>
      <c r="D66" s="171" t="s">
        <v>285</v>
      </c>
      <c r="E66" s="172">
        <v>38</v>
      </c>
      <c r="F66" s="173"/>
      <c r="G66" s="174">
        <f>ROUND(E66*F66,2)</f>
        <v>0</v>
      </c>
      <c r="H66" s="173"/>
      <c r="I66" s="174">
        <f>ROUND(E66*H66,2)</f>
        <v>0</v>
      </c>
      <c r="J66" s="173"/>
      <c r="K66" s="174">
        <f>ROUND(E66*J66,2)</f>
        <v>0</v>
      </c>
      <c r="L66" s="174">
        <v>21</v>
      </c>
      <c r="M66" s="174">
        <f>G66*(1+L66/100)</f>
        <v>0</v>
      </c>
      <c r="N66" s="174">
        <v>0</v>
      </c>
      <c r="O66" s="174">
        <f>ROUND(E66*N66,2)</f>
        <v>0</v>
      </c>
      <c r="P66" s="174">
        <v>0</v>
      </c>
      <c r="Q66" s="174">
        <f>ROUND(E66*P66,2)</f>
        <v>0</v>
      </c>
      <c r="R66" s="174"/>
      <c r="S66" s="174" t="s">
        <v>217</v>
      </c>
      <c r="T66" s="175" t="s">
        <v>218</v>
      </c>
      <c r="U66" s="160">
        <v>0</v>
      </c>
      <c r="V66" s="160">
        <f>ROUND(E66*U66,2)</f>
        <v>0</v>
      </c>
      <c r="W66" s="160"/>
      <c r="X66" s="150"/>
      <c r="Y66" s="150"/>
      <c r="Z66" s="150"/>
      <c r="AA66" s="150"/>
      <c r="AB66" s="150"/>
      <c r="AC66" s="150"/>
      <c r="AD66" s="150"/>
      <c r="AE66" s="150"/>
      <c r="AF66" s="150"/>
      <c r="AG66" s="150" t="s">
        <v>412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157"/>
      <c r="B67" s="158"/>
      <c r="C67" s="201" t="s">
        <v>2455</v>
      </c>
      <c r="D67" s="190"/>
      <c r="E67" s="191">
        <v>38</v>
      </c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50"/>
      <c r="Y67" s="150"/>
      <c r="Z67" s="150"/>
      <c r="AA67" s="150"/>
      <c r="AB67" s="150"/>
      <c r="AC67" s="150"/>
      <c r="AD67" s="150"/>
      <c r="AE67" s="150"/>
      <c r="AF67" s="150"/>
      <c r="AG67" s="150" t="s">
        <v>264</v>
      </c>
      <c r="AH67" s="150">
        <v>0</v>
      </c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x14ac:dyDescent="0.2">
      <c r="A68" s="163" t="s">
        <v>211</v>
      </c>
      <c r="B68" s="164" t="s">
        <v>69</v>
      </c>
      <c r="C68" s="184" t="s">
        <v>70</v>
      </c>
      <c r="D68" s="165"/>
      <c r="E68" s="166"/>
      <c r="F68" s="167"/>
      <c r="G68" s="167">
        <f>SUMIF(AG69:AG92,"&lt;&gt;NOR",G69:G92)</f>
        <v>0</v>
      </c>
      <c r="H68" s="167"/>
      <c r="I68" s="167">
        <f>SUM(I69:I92)</f>
        <v>0</v>
      </c>
      <c r="J68" s="167"/>
      <c r="K68" s="167">
        <f>SUM(K69:K92)</f>
        <v>0</v>
      </c>
      <c r="L68" s="167"/>
      <c r="M68" s="167">
        <f>SUM(M69:M92)</f>
        <v>0</v>
      </c>
      <c r="N68" s="167"/>
      <c r="O68" s="167">
        <f>SUM(O69:O92)</f>
        <v>0</v>
      </c>
      <c r="P68" s="167"/>
      <c r="Q68" s="167">
        <f>SUM(Q69:Q92)</f>
        <v>0</v>
      </c>
      <c r="R68" s="167"/>
      <c r="S68" s="167"/>
      <c r="T68" s="168"/>
      <c r="U68" s="162"/>
      <c r="V68" s="162">
        <f>SUM(V69:V92)</f>
        <v>0</v>
      </c>
      <c r="W68" s="162"/>
      <c r="AG68" t="s">
        <v>212</v>
      </c>
    </row>
    <row r="69" spans="1:60" outlineLevel="1" x14ac:dyDescent="0.2">
      <c r="A69" s="169">
        <v>24</v>
      </c>
      <c r="B69" s="170" t="s">
        <v>2456</v>
      </c>
      <c r="C69" s="186" t="s">
        <v>2457</v>
      </c>
      <c r="D69" s="171" t="s">
        <v>261</v>
      </c>
      <c r="E69" s="172">
        <v>1.53</v>
      </c>
      <c r="F69" s="173"/>
      <c r="G69" s="174">
        <f>ROUND(E69*F69,2)</f>
        <v>0</v>
      </c>
      <c r="H69" s="173"/>
      <c r="I69" s="174">
        <f>ROUND(E69*H69,2)</f>
        <v>0</v>
      </c>
      <c r="J69" s="173"/>
      <c r="K69" s="174">
        <f>ROUND(E69*J69,2)</f>
        <v>0</v>
      </c>
      <c r="L69" s="174">
        <v>21</v>
      </c>
      <c r="M69" s="174">
        <f>G69*(1+L69/100)</f>
        <v>0</v>
      </c>
      <c r="N69" s="174">
        <v>0</v>
      </c>
      <c r="O69" s="174">
        <f>ROUND(E69*N69,2)</f>
        <v>0</v>
      </c>
      <c r="P69" s="174">
        <v>0</v>
      </c>
      <c r="Q69" s="174">
        <f>ROUND(E69*P69,2)</f>
        <v>0</v>
      </c>
      <c r="R69" s="174"/>
      <c r="S69" s="174" t="s">
        <v>240</v>
      </c>
      <c r="T69" s="175" t="s">
        <v>218</v>
      </c>
      <c r="U69" s="160">
        <v>0</v>
      </c>
      <c r="V69" s="160">
        <f>ROUND(E69*U69,2)</f>
        <v>0</v>
      </c>
      <c r="W69" s="160"/>
      <c r="X69" s="150"/>
      <c r="Y69" s="150"/>
      <c r="Z69" s="150"/>
      <c r="AA69" s="150"/>
      <c r="AB69" s="150"/>
      <c r="AC69" s="150"/>
      <c r="AD69" s="150"/>
      <c r="AE69" s="150"/>
      <c r="AF69" s="150"/>
      <c r="AG69" s="150" t="s">
        <v>279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157"/>
      <c r="B70" s="158"/>
      <c r="C70" s="201" t="s">
        <v>2458</v>
      </c>
      <c r="D70" s="190"/>
      <c r="E70" s="191">
        <v>1.53</v>
      </c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50"/>
      <c r="Y70" s="150"/>
      <c r="Z70" s="150"/>
      <c r="AA70" s="150"/>
      <c r="AB70" s="150"/>
      <c r="AC70" s="150"/>
      <c r="AD70" s="150"/>
      <c r="AE70" s="150"/>
      <c r="AF70" s="150"/>
      <c r="AG70" s="150" t="s">
        <v>264</v>
      </c>
      <c r="AH70" s="150">
        <v>0</v>
      </c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169">
        <v>25</v>
      </c>
      <c r="B71" s="170" t="s">
        <v>2459</v>
      </c>
      <c r="C71" s="186" t="s">
        <v>2460</v>
      </c>
      <c r="D71" s="171" t="s">
        <v>285</v>
      </c>
      <c r="E71" s="172">
        <v>13.5</v>
      </c>
      <c r="F71" s="173"/>
      <c r="G71" s="174">
        <f>ROUND(E71*F71,2)</f>
        <v>0</v>
      </c>
      <c r="H71" s="173"/>
      <c r="I71" s="174">
        <f>ROUND(E71*H71,2)</f>
        <v>0</v>
      </c>
      <c r="J71" s="173"/>
      <c r="K71" s="174">
        <f>ROUND(E71*J71,2)</f>
        <v>0</v>
      </c>
      <c r="L71" s="174">
        <v>21</v>
      </c>
      <c r="M71" s="174">
        <f>G71*(1+L71/100)</f>
        <v>0</v>
      </c>
      <c r="N71" s="174">
        <v>0</v>
      </c>
      <c r="O71" s="174">
        <f>ROUND(E71*N71,2)</f>
        <v>0</v>
      </c>
      <c r="P71" s="174">
        <v>0</v>
      </c>
      <c r="Q71" s="174">
        <f>ROUND(E71*P71,2)</f>
        <v>0</v>
      </c>
      <c r="R71" s="174"/>
      <c r="S71" s="174" t="s">
        <v>217</v>
      </c>
      <c r="T71" s="175" t="s">
        <v>218</v>
      </c>
      <c r="U71" s="160">
        <v>0</v>
      </c>
      <c r="V71" s="160">
        <f>ROUND(E71*U71,2)</f>
        <v>0</v>
      </c>
      <c r="W71" s="160"/>
      <c r="X71" s="150"/>
      <c r="Y71" s="150"/>
      <c r="Z71" s="150"/>
      <c r="AA71" s="150"/>
      <c r="AB71" s="150"/>
      <c r="AC71" s="150"/>
      <c r="AD71" s="150"/>
      <c r="AE71" s="150"/>
      <c r="AF71" s="150"/>
      <c r="AG71" s="150" t="s">
        <v>262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57"/>
      <c r="B72" s="158"/>
      <c r="C72" s="201" t="s">
        <v>2461</v>
      </c>
      <c r="D72" s="190"/>
      <c r="E72" s="191">
        <v>13.5</v>
      </c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50"/>
      <c r="Y72" s="150"/>
      <c r="Z72" s="150"/>
      <c r="AA72" s="150"/>
      <c r="AB72" s="150"/>
      <c r="AC72" s="150"/>
      <c r="AD72" s="150"/>
      <c r="AE72" s="150"/>
      <c r="AF72" s="150"/>
      <c r="AG72" s="150" t="s">
        <v>264</v>
      </c>
      <c r="AH72" s="150">
        <v>0</v>
      </c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">
      <c r="A73" s="169">
        <v>26</v>
      </c>
      <c r="B73" s="170" t="s">
        <v>2462</v>
      </c>
      <c r="C73" s="186" t="s">
        <v>2463</v>
      </c>
      <c r="D73" s="171" t="s">
        <v>285</v>
      </c>
      <c r="E73" s="172">
        <v>13.5</v>
      </c>
      <c r="F73" s="173"/>
      <c r="G73" s="174">
        <f>ROUND(E73*F73,2)</f>
        <v>0</v>
      </c>
      <c r="H73" s="173"/>
      <c r="I73" s="174">
        <f>ROUND(E73*H73,2)</f>
        <v>0</v>
      </c>
      <c r="J73" s="173"/>
      <c r="K73" s="174">
        <f>ROUND(E73*J73,2)</f>
        <v>0</v>
      </c>
      <c r="L73" s="174">
        <v>21</v>
      </c>
      <c r="M73" s="174">
        <f>G73*(1+L73/100)</f>
        <v>0</v>
      </c>
      <c r="N73" s="174">
        <v>0</v>
      </c>
      <c r="O73" s="174">
        <f>ROUND(E73*N73,2)</f>
        <v>0</v>
      </c>
      <c r="P73" s="174">
        <v>0</v>
      </c>
      <c r="Q73" s="174">
        <f>ROUND(E73*P73,2)</f>
        <v>0</v>
      </c>
      <c r="R73" s="174"/>
      <c r="S73" s="174" t="s">
        <v>217</v>
      </c>
      <c r="T73" s="175" t="s">
        <v>218</v>
      </c>
      <c r="U73" s="160">
        <v>0</v>
      </c>
      <c r="V73" s="160">
        <f>ROUND(E73*U73,2)</f>
        <v>0</v>
      </c>
      <c r="W73" s="160"/>
      <c r="X73" s="150"/>
      <c r="Y73" s="150"/>
      <c r="Z73" s="150"/>
      <c r="AA73" s="150"/>
      <c r="AB73" s="150"/>
      <c r="AC73" s="150"/>
      <c r="AD73" s="150"/>
      <c r="AE73" s="150"/>
      <c r="AF73" s="150"/>
      <c r="AG73" s="150" t="s">
        <v>262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157"/>
      <c r="B74" s="158"/>
      <c r="C74" s="201" t="s">
        <v>2464</v>
      </c>
      <c r="D74" s="190"/>
      <c r="E74" s="191">
        <v>13.5</v>
      </c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50"/>
      <c r="Y74" s="150"/>
      <c r="Z74" s="150"/>
      <c r="AA74" s="150"/>
      <c r="AB74" s="150"/>
      <c r="AC74" s="150"/>
      <c r="AD74" s="150"/>
      <c r="AE74" s="150"/>
      <c r="AF74" s="150"/>
      <c r="AG74" s="150" t="s">
        <v>264</v>
      </c>
      <c r="AH74" s="150">
        <v>0</v>
      </c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ht="22.5" outlineLevel="1" x14ac:dyDescent="0.2">
      <c r="A75" s="169">
        <v>27</v>
      </c>
      <c r="B75" s="170" t="s">
        <v>2465</v>
      </c>
      <c r="C75" s="186" t="s">
        <v>2466</v>
      </c>
      <c r="D75" s="171" t="s">
        <v>363</v>
      </c>
      <c r="E75" s="172">
        <v>0.34773999999999999</v>
      </c>
      <c r="F75" s="173"/>
      <c r="G75" s="174">
        <f>ROUND(E75*F75,2)</f>
        <v>0</v>
      </c>
      <c r="H75" s="173"/>
      <c r="I75" s="174">
        <f>ROUND(E75*H75,2)</f>
        <v>0</v>
      </c>
      <c r="J75" s="173"/>
      <c r="K75" s="174">
        <f>ROUND(E75*J75,2)</f>
        <v>0</v>
      </c>
      <c r="L75" s="174">
        <v>21</v>
      </c>
      <c r="M75" s="174">
        <f>G75*(1+L75/100)</f>
        <v>0</v>
      </c>
      <c r="N75" s="174">
        <v>0</v>
      </c>
      <c r="O75" s="174">
        <f>ROUND(E75*N75,2)</f>
        <v>0</v>
      </c>
      <c r="P75" s="174">
        <v>0</v>
      </c>
      <c r="Q75" s="174">
        <f>ROUND(E75*P75,2)</f>
        <v>0</v>
      </c>
      <c r="R75" s="174"/>
      <c r="S75" s="174" t="s">
        <v>217</v>
      </c>
      <c r="T75" s="175" t="s">
        <v>218</v>
      </c>
      <c r="U75" s="160">
        <v>0</v>
      </c>
      <c r="V75" s="160">
        <f>ROUND(E75*U75,2)</f>
        <v>0</v>
      </c>
      <c r="W75" s="160"/>
      <c r="X75" s="150"/>
      <c r="Y75" s="150"/>
      <c r="Z75" s="150"/>
      <c r="AA75" s="150"/>
      <c r="AB75" s="150"/>
      <c r="AC75" s="150"/>
      <c r="AD75" s="150"/>
      <c r="AE75" s="150"/>
      <c r="AF75" s="150"/>
      <c r="AG75" s="150" t="s">
        <v>262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 x14ac:dyDescent="0.2">
      <c r="A76" s="157"/>
      <c r="B76" s="158"/>
      <c r="C76" s="201" t="s">
        <v>2467</v>
      </c>
      <c r="D76" s="190"/>
      <c r="E76" s="191">
        <v>0.35</v>
      </c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50"/>
      <c r="Y76" s="150"/>
      <c r="Z76" s="150"/>
      <c r="AA76" s="150"/>
      <c r="AB76" s="150"/>
      <c r="AC76" s="150"/>
      <c r="AD76" s="150"/>
      <c r="AE76" s="150"/>
      <c r="AF76" s="150"/>
      <c r="AG76" s="150" t="s">
        <v>264</v>
      </c>
      <c r="AH76" s="150">
        <v>0</v>
      </c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">
      <c r="A77" s="169">
        <v>28</v>
      </c>
      <c r="B77" s="170" t="s">
        <v>2468</v>
      </c>
      <c r="C77" s="186" t="s">
        <v>2469</v>
      </c>
      <c r="D77" s="171" t="s">
        <v>285</v>
      </c>
      <c r="E77" s="172">
        <v>37.200000000000003</v>
      </c>
      <c r="F77" s="173"/>
      <c r="G77" s="174">
        <f>ROUND(E77*F77,2)</f>
        <v>0</v>
      </c>
      <c r="H77" s="173"/>
      <c r="I77" s="174">
        <f>ROUND(E77*H77,2)</f>
        <v>0</v>
      </c>
      <c r="J77" s="173"/>
      <c r="K77" s="174">
        <f>ROUND(E77*J77,2)</f>
        <v>0</v>
      </c>
      <c r="L77" s="174">
        <v>21</v>
      </c>
      <c r="M77" s="174">
        <f>G77*(1+L77/100)</f>
        <v>0</v>
      </c>
      <c r="N77" s="174">
        <v>0</v>
      </c>
      <c r="O77" s="174">
        <f>ROUND(E77*N77,2)</f>
        <v>0</v>
      </c>
      <c r="P77" s="174">
        <v>0</v>
      </c>
      <c r="Q77" s="174">
        <f>ROUND(E77*P77,2)</f>
        <v>0</v>
      </c>
      <c r="R77" s="174"/>
      <c r="S77" s="174" t="s">
        <v>217</v>
      </c>
      <c r="T77" s="175" t="s">
        <v>218</v>
      </c>
      <c r="U77" s="160">
        <v>0</v>
      </c>
      <c r="V77" s="160">
        <f>ROUND(E77*U77,2)</f>
        <v>0</v>
      </c>
      <c r="W77" s="160"/>
      <c r="X77" s="150"/>
      <c r="Y77" s="150"/>
      <c r="Z77" s="150"/>
      <c r="AA77" s="150"/>
      <c r="AB77" s="150"/>
      <c r="AC77" s="150"/>
      <c r="AD77" s="150"/>
      <c r="AE77" s="150"/>
      <c r="AF77" s="150"/>
      <c r="AG77" s="150" t="s">
        <v>262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 x14ac:dyDescent="0.2">
      <c r="A78" s="157"/>
      <c r="B78" s="158"/>
      <c r="C78" s="201" t="s">
        <v>2470</v>
      </c>
      <c r="D78" s="190"/>
      <c r="E78" s="191">
        <v>37.200000000000003</v>
      </c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50"/>
      <c r="Y78" s="150"/>
      <c r="Z78" s="150"/>
      <c r="AA78" s="150"/>
      <c r="AB78" s="150"/>
      <c r="AC78" s="150"/>
      <c r="AD78" s="150"/>
      <c r="AE78" s="150"/>
      <c r="AF78" s="150"/>
      <c r="AG78" s="150" t="s">
        <v>264</v>
      </c>
      <c r="AH78" s="150">
        <v>0</v>
      </c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">
      <c r="A79" s="169">
        <v>29</v>
      </c>
      <c r="B79" s="170" t="s">
        <v>2471</v>
      </c>
      <c r="C79" s="186" t="s">
        <v>2472</v>
      </c>
      <c r="D79" s="171" t="s">
        <v>285</v>
      </c>
      <c r="E79" s="172">
        <v>37.200000000000003</v>
      </c>
      <c r="F79" s="173"/>
      <c r="G79" s="174">
        <f>ROUND(E79*F79,2)</f>
        <v>0</v>
      </c>
      <c r="H79" s="173"/>
      <c r="I79" s="174">
        <f>ROUND(E79*H79,2)</f>
        <v>0</v>
      </c>
      <c r="J79" s="173"/>
      <c r="K79" s="174">
        <f>ROUND(E79*J79,2)</f>
        <v>0</v>
      </c>
      <c r="L79" s="174">
        <v>21</v>
      </c>
      <c r="M79" s="174">
        <f>G79*(1+L79/100)</f>
        <v>0</v>
      </c>
      <c r="N79" s="174">
        <v>0</v>
      </c>
      <c r="O79" s="174">
        <f>ROUND(E79*N79,2)</f>
        <v>0</v>
      </c>
      <c r="P79" s="174">
        <v>0</v>
      </c>
      <c r="Q79" s="174">
        <f>ROUND(E79*P79,2)</f>
        <v>0</v>
      </c>
      <c r="R79" s="174"/>
      <c r="S79" s="174" t="s">
        <v>217</v>
      </c>
      <c r="T79" s="175" t="s">
        <v>218</v>
      </c>
      <c r="U79" s="160">
        <v>0</v>
      </c>
      <c r="V79" s="160">
        <f>ROUND(E79*U79,2)</f>
        <v>0</v>
      </c>
      <c r="W79" s="160"/>
      <c r="X79" s="150"/>
      <c r="Y79" s="150"/>
      <c r="Z79" s="150"/>
      <c r="AA79" s="150"/>
      <c r="AB79" s="150"/>
      <c r="AC79" s="150"/>
      <c r="AD79" s="150"/>
      <c r="AE79" s="150"/>
      <c r="AF79" s="150"/>
      <c r="AG79" s="150" t="s">
        <v>262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">
      <c r="A80" s="157"/>
      <c r="B80" s="158"/>
      <c r="C80" s="201" t="s">
        <v>2473</v>
      </c>
      <c r="D80" s="190"/>
      <c r="E80" s="191">
        <v>37.200000000000003</v>
      </c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50"/>
      <c r="Y80" s="150"/>
      <c r="Z80" s="150"/>
      <c r="AA80" s="150"/>
      <c r="AB80" s="150"/>
      <c r="AC80" s="150"/>
      <c r="AD80" s="150"/>
      <c r="AE80" s="150"/>
      <c r="AF80" s="150"/>
      <c r="AG80" s="150" t="s">
        <v>264</v>
      </c>
      <c r="AH80" s="150">
        <v>0</v>
      </c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ht="22.5" outlineLevel="1" x14ac:dyDescent="0.2">
      <c r="A81" s="169">
        <v>30</v>
      </c>
      <c r="B81" s="170" t="s">
        <v>2474</v>
      </c>
      <c r="C81" s="186" t="s">
        <v>2475</v>
      </c>
      <c r="D81" s="171" t="s">
        <v>363</v>
      </c>
      <c r="E81" s="172">
        <v>0.40107999999999999</v>
      </c>
      <c r="F81" s="173"/>
      <c r="G81" s="174">
        <f>ROUND(E81*F81,2)</f>
        <v>0</v>
      </c>
      <c r="H81" s="173"/>
      <c r="I81" s="174">
        <f>ROUND(E81*H81,2)</f>
        <v>0</v>
      </c>
      <c r="J81" s="173"/>
      <c r="K81" s="174">
        <f>ROUND(E81*J81,2)</f>
        <v>0</v>
      </c>
      <c r="L81" s="174">
        <v>21</v>
      </c>
      <c r="M81" s="174">
        <f>G81*(1+L81/100)</f>
        <v>0</v>
      </c>
      <c r="N81" s="174">
        <v>0</v>
      </c>
      <c r="O81" s="174">
        <f>ROUND(E81*N81,2)</f>
        <v>0</v>
      </c>
      <c r="P81" s="174">
        <v>0</v>
      </c>
      <c r="Q81" s="174">
        <f>ROUND(E81*P81,2)</f>
        <v>0</v>
      </c>
      <c r="R81" s="174"/>
      <c r="S81" s="174" t="s">
        <v>217</v>
      </c>
      <c r="T81" s="175" t="s">
        <v>218</v>
      </c>
      <c r="U81" s="160">
        <v>0</v>
      </c>
      <c r="V81" s="160">
        <f>ROUND(E81*U81,2)</f>
        <v>0</v>
      </c>
      <c r="W81" s="160"/>
      <c r="X81" s="150"/>
      <c r="Y81" s="150"/>
      <c r="Z81" s="150"/>
      <c r="AA81" s="150"/>
      <c r="AB81" s="150"/>
      <c r="AC81" s="150"/>
      <c r="AD81" s="150"/>
      <c r="AE81" s="150"/>
      <c r="AF81" s="150"/>
      <c r="AG81" s="150" t="s">
        <v>262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">
      <c r="A82" s="157"/>
      <c r="B82" s="158"/>
      <c r="C82" s="201" t="s">
        <v>2476</v>
      </c>
      <c r="D82" s="190"/>
      <c r="E82" s="191">
        <v>0.25</v>
      </c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50"/>
      <c r="Y82" s="150"/>
      <c r="Z82" s="150"/>
      <c r="AA82" s="150"/>
      <c r="AB82" s="150"/>
      <c r="AC82" s="150"/>
      <c r="AD82" s="150"/>
      <c r="AE82" s="150"/>
      <c r="AF82" s="150"/>
      <c r="AG82" s="150" t="s">
        <v>264</v>
      </c>
      <c r="AH82" s="150">
        <v>0</v>
      </c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 x14ac:dyDescent="0.2">
      <c r="A83" s="157"/>
      <c r="B83" s="158"/>
      <c r="C83" s="201" t="s">
        <v>2477</v>
      </c>
      <c r="D83" s="190"/>
      <c r="E83" s="191">
        <v>0.15</v>
      </c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50"/>
      <c r="Y83" s="150"/>
      <c r="Z83" s="150"/>
      <c r="AA83" s="150"/>
      <c r="AB83" s="150"/>
      <c r="AC83" s="150"/>
      <c r="AD83" s="150"/>
      <c r="AE83" s="150"/>
      <c r="AF83" s="150"/>
      <c r="AG83" s="150" t="s">
        <v>264</v>
      </c>
      <c r="AH83" s="150">
        <v>0</v>
      </c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">
      <c r="A84" s="169">
        <v>31</v>
      </c>
      <c r="B84" s="170" t="s">
        <v>2478</v>
      </c>
      <c r="C84" s="186" t="s">
        <v>2479</v>
      </c>
      <c r="D84" s="171" t="s">
        <v>261</v>
      </c>
      <c r="E84" s="172">
        <v>10.68</v>
      </c>
      <c r="F84" s="173"/>
      <c r="G84" s="174">
        <f>ROUND(E84*F84,2)</f>
        <v>0</v>
      </c>
      <c r="H84" s="173"/>
      <c r="I84" s="174">
        <f>ROUND(E84*H84,2)</f>
        <v>0</v>
      </c>
      <c r="J84" s="173"/>
      <c r="K84" s="174">
        <f>ROUND(E84*J84,2)</f>
        <v>0</v>
      </c>
      <c r="L84" s="174">
        <v>21</v>
      </c>
      <c r="M84" s="174">
        <f>G84*(1+L84/100)</f>
        <v>0</v>
      </c>
      <c r="N84" s="174">
        <v>0</v>
      </c>
      <c r="O84" s="174">
        <f>ROUND(E84*N84,2)</f>
        <v>0</v>
      </c>
      <c r="P84" s="174">
        <v>0</v>
      </c>
      <c r="Q84" s="174">
        <f>ROUND(E84*P84,2)</f>
        <v>0</v>
      </c>
      <c r="R84" s="174"/>
      <c r="S84" s="174" t="s">
        <v>240</v>
      </c>
      <c r="T84" s="175" t="s">
        <v>218</v>
      </c>
      <c r="U84" s="160">
        <v>0</v>
      </c>
      <c r="V84" s="160">
        <f>ROUND(E84*U84,2)</f>
        <v>0</v>
      </c>
      <c r="W84" s="160"/>
      <c r="X84" s="150"/>
      <c r="Y84" s="150"/>
      <c r="Z84" s="150"/>
      <c r="AA84" s="150"/>
      <c r="AB84" s="150"/>
      <c r="AC84" s="150"/>
      <c r="AD84" s="150"/>
      <c r="AE84" s="150"/>
      <c r="AF84" s="150"/>
      <c r="AG84" s="150" t="s">
        <v>279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">
      <c r="A85" s="157"/>
      <c r="B85" s="158"/>
      <c r="C85" s="201" t="s">
        <v>2480</v>
      </c>
      <c r="D85" s="190"/>
      <c r="E85" s="191">
        <v>10.68</v>
      </c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50"/>
      <c r="Y85" s="150"/>
      <c r="Z85" s="150"/>
      <c r="AA85" s="150"/>
      <c r="AB85" s="150"/>
      <c r="AC85" s="150"/>
      <c r="AD85" s="150"/>
      <c r="AE85" s="150"/>
      <c r="AF85" s="150"/>
      <c r="AG85" s="150" t="s">
        <v>264</v>
      </c>
      <c r="AH85" s="150">
        <v>0</v>
      </c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">
      <c r="A86" s="169">
        <v>32</v>
      </c>
      <c r="B86" s="170" t="s">
        <v>2481</v>
      </c>
      <c r="C86" s="186" t="s">
        <v>2482</v>
      </c>
      <c r="D86" s="171" t="s">
        <v>261</v>
      </c>
      <c r="E86" s="172">
        <v>9.18</v>
      </c>
      <c r="F86" s="173"/>
      <c r="G86" s="174">
        <f>ROUND(E86*F86,2)</f>
        <v>0</v>
      </c>
      <c r="H86" s="173"/>
      <c r="I86" s="174">
        <f>ROUND(E86*H86,2)</f>
        <v>0</v>
      </c>
      <c r="J86" s="173"/>
      <c r="K86" s="174">
        <f>ROUND(E86*J86,2)</f>
        <v>0</v>
      </c>
      <c r="L86" s="174">
        <v>21</v>
      </c>
      <c r="M86" s="174">
        <f>G86*(1+L86/100)</f>
        <v>0</v>
      </c>
      <c r="N86" s="174">
        <v>0</v>
      </c>
      <c r="O86" s="174">
        <f>ROUND(E86*N86,2)</f>
        <v>0</v>
      </c>
      <c r="P86" s="174">
        <v>0</v>
      </c>
      <c r="Q86" s="174">
        <f>ROUND(E86*P86,2)</f>
        <v>0</v>
      </c>
      <c r="R86" s="174"/>
      <c r="S86" s="174" t="s">
        <v>240</v>
      </c>
      <c r="T86" s="175" t="s">
        <v>218</v>
      </c>
      <c r="U86" s="160">
        <v>0</v>
      </c>
      <c r="V86" s="160">
        <f>ROUND(E86*U86,2)</f>
        <v>0</v>
      </c>
      <c r="W86" s="160"/>
      <c r="X86" s="150"/>
      <c r="Y86" s="150"/>
      <c r="Z86" s="150"/>
      <c r="AA86" s="150"/>
      <c r="AB86" s="150"/>
      <c r="AC86" s="150"/>
      <c r="AD86" s="150"/>
      <c r="AE86" s="150"/>
      <c r="AF86" s="150"/>
      <c r="AG86" s="150" t="s">
        <v>279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2">
      <c r="A87" s="157"/>
      <c r="B87" s="158"/>
      <c r="C87" s="201" t="s">
        <v>2483</v>
      </c>
      <c r="D87" s="190"/>
      <c r="E87" s="191">
        <v>9.18</v>
      </c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50"/>
      <c r="Y87" s="150"/>
      <c r="Z87" s="150"/>
      <c r="AA87" s="150"/>
      <c r="AB87" s="150"/>
      <c r="AC87" s="150"/>
      <c r="AD87" s="150"/>
      <c r="AE87" s="150"/>
      <c r="AF87" s="150"/>
      <c r="AG87" s="150" t="s">
        <v>264</v>
      </c>
      <c r="AH87" s="150">
        <v>0</v>
      </c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">
      <c r="A88" s="169">
        <v>33</v>
      </c>
      <c r="B88" s="170" t="s">
        <v>2484</v>
      </c>
      <c r="C88" s="186" t="s">
        <v>2485</v>
      </c>
      <c r="D88" s="171" t="s">
        <v>261</v>
      </c>
      <c r="E88" s="172">
        <v>1.617</v>
      </c>
      <c r="F88" s="173"/>
      <c r="G88" s="174">
        <f>ROUND(E88*F88,2)</f>
        <v>0</v>
      </c>
      <c r="H88" s="173"/>
      <c r="I88" s="174">
        <f>ROUND(E88*H88,2)</f>
        <v>0</v>
      </c>
      <c r="J88" s="173"/>
      <c r="K88" s="174">
        <f>ROUND(E88*J88,2)</f>
        <v>0</v>
      </c>
      <c r="L88" s="174">
        <v>21</v>
      </c>
      <c r="M88" s="174">
        <f>G88*(1+L88/100)</f>
        <v>0</v>
      </c>
      <c r="N88" s="174">
        <v>0</v>
      </c>
      <c r="O88" s="174">
        <f>ROUND(E88*N88,2)</f>
        <v>0</v>
      </c>
      <c r="P88" s="174">
        <v>0</v>
      </c>
      <c r="Q88" s="174">
        <f>ROUND(E88*P88,2)</f>
        <v>0</v>
      </c>
      <c r="R88" s="174"/>
      <c r="S88" s="174" t="s">
        <v>240</v>
      </c>
      <c r="T88" s="175" t="s">
        <v>218</v>
      </c>
      <c r="U88" s="160">
        <v>0</v>
      </c>
      <c r="V88" s="160">
        <f>ROUND(E88*U88,2)</f>
        <v>0</v>
      </c>
      <c r="W88" s="160"/>
      <c r="X88" s="150"/>
      <c r="Y88" s="150"/>
      <c r="Z88" s="150"/>
      <c r="AA88" s="150"/>
      <c r="AB88" s="150"/>
      <c r="AC88" s="150"/>
      <c r="AD88" s="150"/>
      <c r="AE88" s="150"/>
      <c r="AF88" s="150"/>
      <c r="AG88" s="150" t="s">
        <v>417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1" x14ac:dyDescent="0.2">
      <c r="A89" s="157"/>
      <c r="B89" s="158"/>
      <c r="C89" s="201" t="s">
        <v>2486</v>
      </c>
      <c r="D89" s="190"/>
      <c r="E89" s="191">
        <v>0.59</v>
      </c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50"/>
      <c r="Y89" s="150"/>
      <c r="Z89" s="150"/>
      <c r="AA89" s="150"/>
      <c r="AB89" s="150"/>
      <c r="AC89" s="150"/>
      <c r="AD89" s="150"/>
      <c r="AE89" s="150"/>
      <c r="AF89" s="150"/>
      <c r="AG89" s="150" t="s">
        <v>264</v>
      </c>
      <c r="AH89" s="150">
        <v>0</v>
      </c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">
      <c r="A90" s="157"/>
      <c r="B90" s="158"/>
      <c r="C90" s="201" t="s">
        <v>2487</v>
      </c>
      <c r="D90" s="190"/>
      <c r="E90" s="191">
        <v>0.06</v>
      </c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50"/>
      <c r="Y90" s="150"/>
      <c r="Z90" s="150"/>
      <c r="AA90" s="150"/>
      <c r="AB90" s="150"/>
      <c r="AC90" s="150"/>
      <c r="AD90" s="150"/>
      <c r="AE90" s="150"/>
      <c r="AF90" s="150"/>
      <c r="AG90" s="150" t="s">
        <v>264</v>
      </c>
      <c r="AH90" s="150">
        <v>0</v>
      </c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">
      <c r="A91" s="157"/>
      <c r="B91" s="158"/>
      <c r="C91" s="201" t="s">
        <v>2488</v>
      </c>
      <c r="D91" s="190"/>
      <c r="E91" s="191">
        <v>0.59</v>
      </c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50"/>
      <c r="Y91" s="150"/>
      <c r="Z91" s="150"/>
      <c r="AA91" s="150"/>
      <c r="AB91" s="150"/>
      <c r="AC91" s="150"/>
      <c r="AD91" s="150"/>
      <c r="AE91" s="150"/>
      <c r="AF91" s="150"/>
      <c r="AG91" s="150" t="s">
        <v>264</v>
      </c>
      <c r="AH91" s="150">
        <v>0</v>
      </c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">
      <c r="A92" s="157"/>
      <c r="B92" s="158"/>
      <c r="C92" s="201" t="s">
        <v>2489</v>
      </c>
      <c r="D92" s="190"/>
      <c r="E92" s="191">
        <v>0.38</v>
      </c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50"/>
      <c r="Y92" s="150"/>
      <c r="Z92" s="150"/>
      <c r="AA92" s="150"/>
      <c r="AB92" s="150"/>
      <c r="AC92" s="150"/>
      <c r="AD92" s="150"/>
      <c r="AE92" s="150"/>
      <c r="AF92" s="150"/>
      <c r="AG92" s="150" t="s">
        <v>264</v>
      </c>
      <c r="AH92" s="150">
        <v>0</v>
      </c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x14ac:dyDescent="0.2">
      <c r="A93" s="163" t="s">
        <v>211</v>
      </c>
      <c r="B93" s="164" t="s">
        <v>77</v>
      </c>
      <c r="C93" s="184" t="s">
        <v>78</v>
      </c>
      <c r="D93" s="165"/>
      <c r="E93" s="166"/>
      <c r="F93" s="167"/>
      <c r="G93" s="167">
        <f>SUMIF(AG94:AG98,"&lt;&gt;NOR",G94:G98)</f>
        <v>0</v>
      </c>
      <c r="H93" s="167"/>
      <c r="I93" s="167">
        <f>SUM(I94:I98)</f>
        <v>0</v>
      </c>
      <c r="J93" s="167"/>
      <c r="K93" s="167">
        <f>SUM(K94:K98)</f>
        <v>0</v>
      </c>
      <c r="L93" s="167"/>
      <c r="M93" s="167">
        <f>SUM(M94:M98)</f>
        <v>0</v>
      </c>
      <c r="N93" s="167"/>
      <c r="O93" s="167">
        <f>SUM(O94:O98)</f>
        <v>0</v>
      </c>
      <c r="P93" s="167"/>
      <c r="Q93" s="167">
        <f>SUM(Q94:Q98)</f>
        <v>0</v>
      </c>
      <c r="R93" s="167"/>
      <c r="S93" s="167"/>
      <c r="T93" s="168"/>
      <c r="U93" s="162"/>
      <c r="V93" s="162">
        <f>SUM(V94:V98)</f>
        <v>0</v>
      </c>
      <c r="W93" s="162"/>
      <c r="AG93" t="s">
        <v>212</v>
      </c>
    </row>
    <row r="94" spans="1:60" ht="22.5" outlineLevel="1" x14ac:dyDescent="0.2">
      <c r="A94" s="169">
        <v>34</v>
      </c>
      <c r="B94" s="170" t="s">
        <v>2490</v>
      </c>
      <c r="C94" s="186" t="s">
        <v>2491</v>
      </c>
      <c r="D94" s="171" t="s">
        <v>363</v>
      </c>
      <c r="E94" s="172">
        <v>0.84158999999999995</v>
      </c>
      <c r="F94" s="173"/>
      <c r="G94" s="174">
        <f>ROUND(E94*F94,2)</f>
        <v>0</v>
      </c>
      <c r="H94" s="173"/>
      <c r="I94" s="174">
        <f>ROUND(E94*H94,2)</f>
        <v>0</v>
      </c>
      <c r="J94" s="173"/>
      <c r="K94" s="174">
        <f>ROUND(E94*J94,2)</f>
        <v>0</v>
      </c>
      <c r="L94" s="174">
        <v>21</v>
      </c>
      <c r="M94" s="174">
        <f>G94*(1+L94/100)</f>
        <v>0</v>
      </c>
      <c r="N94" s="174">
        <v>0</v>
      </c>
      <c r="O94" s="174">
        <f>ROUND(E94*N94,2)</f>
        <v>0</v>
      </c>
      <c r="P94" s="174">
        <v>0</v>
      </c>
      <c r="Q94" s="174">
        <f>ROUND(E94*P94,2)</f>
        <v>0</v>
      </c>
      <c r="R94" s="174"/>
      <c r="S94" s="174" t="s">
        <v>217</v>
      </c>
      <c r="T94" s="175" t="s">
        <v>218</v>
      </c>
      <c r="U94" s="160">
        <v>0</v>
      </c>
      <c r="V94" s="160">
        <f>ROUND(E94*U94,2)</f>
        <v>0</v>
      </c>
      <c r="W94" s="160"/>
      <c r="X94" s="150"/>
      <c r="Y94" s="150"/>
      <c r="Z94" s="150"/>
      <c r="AA94" s="150"/>
      <c r="AB94" s="150"/>
      <c r="AC94" s="150"/>
      <c r="AD94" s="150"/>
      <c r="AE94" s="150"/>
      <c r="AF94" s="150"/>
      <c r="AG94" s="150" t="s">
        <v>262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">
      <c r="A95" s="157"/>
      <c r="B95" s="158"/>
      <c r="C95" s="201" t="s">
        <v>2492</v>
      </c>
      <c r="D95" s="190"/>
      <c r="E95" s="191">
        <v>0.5</v>
      </c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50"/>
      <c r="Y95" s="150"/>
      <c r="Z95" s="150"/>
      <c r="AA95" s="150"/>
      <c r="AB95" s="150"/>
      <c r="AC95" s="150"/>
      <c r="AD95" s="150"/>
      <c r="AE95" s="150"/>
      <c r="AF95" s="150"/>
      <c r="AG95" s="150" t="s">
        <v>264</v>
      </c>
      <c r="AH95" s="150">
        <v>0</v>
      </c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 x14ac:dyDescent="0.2">
      <c r="A96" s="157"/>
      <c r="B96" s="158"/>
      <c r="C96" s="201" t="s">
        <v>2493</v>
      </c>
      <c r="D96" s="190"/>
      <c r="E96" s="191">
        <v>0.34</v>
      </c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50"/>
      <c r="Y96" s="150"/>
      <c r="Z96" s="150"/>
      <c r="AA96" s="150"/>
      <c r="AB96" s="150"/>
      <c r="AC96" s="150"/>
      <c r="AD96" s="150"/>
      <c r="AE96" s="150"/>
      <c r="AF96" s="150"/>
      <c r="AG96" s="150" t="s">
        <v>264</v>
      </c>
      <c r="AH96" s="150">
        <v>0</v>
      </c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ht="22.5" outlineLevel="1" x14ac:dyDescent="0.2">
      <c r="A97" s="169">
        <v>35</v>
      </c>
      <c r="B97" s="170" t="s">
        <v>2494</v>
      </c>
      <c r="C97" s="186" t="s">
        <v>2495</v>
      </c>
      <c r="D97" s="171" t="s">
        <v>285</v>
      </c>
      <c r="E97" s="172">
        <v>71.3</v>
      </c>
      <c r="F97" s="173"/>
      <c r="G97" s="174">
        <f>ROUND(E97*F97,2)</f>
        <v>0</v>
      </c>
      <c r="H97" s="173"/>
      <c r="I97" s="174">
        <f>ROUND(E97*H97,2)</f>
        <v>0</v>
      </c>
      <c r="J97" s="173"/>
      <c r="K97" s="174">
        <f>ROUND(E97*J97,2)</f>
        <v>0</v>
      </c>
      <c r="L97" s="174">
        <v>21</v>
      </c>
      <c r="M97" s="174">
        <f>G97*(1+L97/100)</f>
        <v>0</v>
      </c>
      <c r="N97" s="174">
        <v>0</v>
      </c>
      <c r="O97" s="174">
        <f>ROUND(E97*N97,2)</f>
        <v>0</v>
      </c>
      <c r="P97" s="174">
        <v>0</v>
      </c>
      <c r="Q97" s="174">
        <f>ROUND(E97*P97,2)</f>
        <v>0</v>
      </c>
      <c r="R97" s="174"/>
      <c r="S97" s="174" t="s">
        <v>240</v>
      </c>
      <c r="T97" s="175" t="s">
        <v>218</v>
      </c>
      <c r="U97" s="160">
        <v>0</v>
      </c>
      <c r="V97" s="160">
        <f>ROUND(E97*U97,2)</f>
        <v>0</v>
      </c>
      <c r="W97" s="160"/>
      <c r="X97" s="150"/>
      <c r="Y97" s="150"/>
      <c r="Z97" s="150"/>
      <c r="AA97" s="150"/>
      <c r="AB97" s="150"/>
      <c r="AC97" s="150"/>
      <c r="AD97" s="150"/>
      <c r="AE97" s="150"/>
      <c r="AF97" s="150"/>
      <c r="AG97" s="150" t="s">
        <v>279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 x14ac:dyDescent="0.2">
      <c r="A98" s="157"/>
      <c r="B98" s="158"/>
      <c r="C98" s="201" t="s">
        <v>2496</v>
      </c>
      <c r="D98" s="190"/>
      <c r="E98" s="191">
        <v>71.3</v>
      </c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50"/>
      <c r="Y98" s="150"/>
      <c r="Z98" s="150"/>
      <c r="AA98" s="150"/>
      <c r="AB98" s="150"/>
      <c r="AC98" s="150"/>
      <c r="AD98" s="150"/>
      <c r="AE98" s="150"/>
      <c r="AF98" s="150"/>
      <c r="AG98" s="150" t="s">
        <v>264</v>
      </c>
      <c r="AH98" s="150">
        <v>0</v>
      </c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x14ac:dyDescent="0.2">
      <c r="A99" s="163" t="s">
        <v>211</v>
      </c>
      <c r="B99" s="164" t="s">
        <v>83</v>
      </c>
      <c r="C99" s="184" t="s">
        <v>84</v>
      </c>
      <c r="D99" s="165"/>
      <c r="E99" s="166"/>
      <c r="F99" s="167"/>
      <c r="G99" s="167">
        <f>SUMIF(AG100:AG102,"&lt;&gt;NOR",G100:G102)</f>
        <v>0</v>
      </c>
      <c r="H99" s="167"/>
      <c r="I99" s="167">
        <f>SUM(I100:I102)</f>
        <v>0</v>
      </c>
      <c r="J99" s="167"/>
      <c r="K99" s="167">
        <f>SUM(K100:K102)</f>
        <v>0</v>
      </c>
      <c r="L99" s="167"/>
      <c r="M99" s="167">
        <f>SUM(M100:M102)</f>
        <v>0</v>
      </c>
      <c r="N99" s="167"/>
      <c r="O99" s="167">
        <f>SUM(O100:O102)</f>
        <v>0</v>
      </c>
      <c r="P99" s="167"/>
      <c r="Q99" s="167">
        <f>SUM(Q100:Q102)</f>
        <v>0</v>
      </c>
      <c r="R99" s="167"/>
      <c r="S99" s="167"/>
      <c r="T99" s="168"/>
      <c r="U99" s="162"/>
      <c r="V99" s="162">
        <f>SUM(V100:V102)</f>
        <v>0</v>
      </c>
      <c r="W99" s="162"/>
      <c r="AG99" t="s">
        <v>212</v>
      </c>
    </row>
    <row r="100" spans="1:60" ht="22.5" outlineLevel="1" x14ac:dyDescent="0.2">
      <c r="A100" s="169">
        <v>36</v>
      </c>
      <c r="B100" s="170" t="s">
        <v>2497</v>
      </c>
      <c r="C100" s="186" t="s">
        <v>2498</v>
      </c>
      <c r="D100" s="171" t="s">
        <v>291</v>
      </c>
      <c r="E100" s="172">
        <v>18</v>
      </c>
      <c r="F100" s="173"/>
      <c r="G100" s="174">
        <f>ROUND(E100*F100,2)</f>
        <v>0</v>
      </c>
      <c r="H100" s="173"/>
      <c r="I100" s="174">
        <f>ROUND(E100*H100,2)</f>
        <v>0</v>
      </c>
      <c r="J100" s="173"/>
      <c r="K100" s="174">
        <f>ROUND(E100*J100,2)</f>
        <v>0</v>
      </c>
      <c r="L100" s="174">
        <v>21</v>
      </c>
      <c r="M100" s="174">
        <f>G100*(1+L100/100)</f>
        <v>0</v>
      </c>
      <c r="N100" s="174">
        <v>0</v>
      </c>
      <c r="O100" s="174">
        <f>ROUND(E100*N100,2)</f>
        <v>0</v>
      </c>
      <c r="P100" s="174">
        <v>0</v>
      </c>
      <c r="Q100" s="174">
        <f>ROUND(E100*P100,2)</f>
        <v>0</v>
      </c>
      <c r="R100" s="174"/>
      <c r="S100" s="174" t="s">
        <v>217</v>
      </c>
      <c r="T100" s="175" t="s">
        <v>218</v>
      </c>
      <c r="U100" s="160">
        <v>0</v>
      </c>
      <c r="V100" s="160">
        <f>ROUND(E100*U100,2)</f>
        <v>0</v>
      </c>
      <c r="W100" s="160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 t="s">
        <v>262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1" x14ac:dyDescent="0.2">
      <c r="A101" s="157"/>
      <c r="B101" s="158"/>
      <c r="C101" s="201" t="s">
        <v>2499</v>
      </c>
      <c r="D101" s="190"/>
      <c r="E101" s="191">
        <v>18</v>
      </c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 t="s">
        <v>264</v>
      </c>
      <c r="AH101" s="150">
        <v>0</v>
      </c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ht="33.75" outlineLevel="1" x14ac:dyDescent="0.2">
      <c r="A102" s="176">
        <v>37</v>
      </c>
      <c r="B102" s="177" t="s">
        <v>2500</v>
      </c>
      <c r="C102" s="185" t="s">
        <v>2501</v>
      </c>
      <c r="D102" s="178" t="s">
        <v>298</v>
      </c>
      <c r="E102" s="179">
        <v>12</v>
      </c>
      <c r="F102" s="180"/>
      <c r="G102" s="181">
        <f>ROUND(E102*F102,2)</f>
        <v>0</v>
      </c>
      <c r="H102" s="180"/>
      <c r="I102" s="181">
        <f>ROUND(E102*H102,2)</f>
        <v>0</v>
      </c>
      <c r="J102" s="180"/>
      <c r="K102" s="181">
        <f>ROUND(E102*J102,2)</f>
        <v>0</v>
      </c>
      <c r="L102" s="181">
        <v>21</v>
      </c>
      <c r="M102" s="181">
        <f>G102*(1+L102/100)</f>
        <v>0</v>
      </c>
      <c r="N102" s="181">
        <v>0</v>
      </c>
      <c r="O102" s="181">
        <f>ROUND(E102*N102,2)</f>
        <v>0</v>
      </c>
      <c r="P102" s="181">
        <v>0</v>
      </c>
      <c r="Q102" s="181">
        <f>ROUND(E102*P102,2)</f>
        <v>0</v>
      </c>
      <c r="R102" s="181" t="s">
        <v>216</v>
      </c>
      <c r="S102" s="181" t="s">
        <v>217</v>
      </c>
      <c r="T102" s="182" t="s">
        <v>218</v>
      </c>
      <c r="U102" s="160">
        <v>0</v>
      </c>
      <c r="V102" s="160">
        <f>ROUND(E102*U102,2)</f>
        <v>0</v>
      </c>
      <c r="W102" s="160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 t="s">
        <v>219</v>
      </c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x14ac:dyDescent="0.2">
      <c r="A103" s="163" t="s">
        <v>211</v>
      </c>
      <c r="B103" s="164" t="s">
        <v>87</v>
      </c>
      <c r="C103" s="184" t="s">
        <v>88</v>
      </c>
      <c r="D103" s="165"/>
      <c r="E103" s="166"/>
      <c r="F103" s="167"/>
      <c r="G103" s="167">
        <f>SUMIF(AG104:AG140,"&lt;&gt;NOR",G104:G140)</f>
        <v>0</v>
      </c>
      <c r="H103" s="167"/>
      <c r="I103" s="167">
        <f>SUM(I104:I140)</f>
        <v>0</v>
      </c>
      <c r="J103" s="167"/>
      <c r="K103" s="167">
        <f>SUM(K104:K140)</f>
        <v>0</v>
      </c>
      <c r="L103" s="167"/>
      <c r="M103" s="167">
        <f>SUM(M104:M140)</f>
        <v>0</v>
      </c>
      <c r="N103" s="167"/>
      <c r="O103" s="167">
        <f>SUM(O104:O140)</f>
        <v>0</v>
      </c>
      <c r="P103" s="167"/>
      <c r="Q103" s="167">
        <f>SUM(Q104:Q140)</f>
        <v>0</v>
      </c>
      <c r="R103" s="167"/>
      <c r="S103" s="167"/>
      <c r="T103" s="168"/>
      <c r="U103" s="162"/>
      <c r="V103" s="162">
        <f>SUM(V104:V140)</f>
        <v>0</v>
      </c>
      <c r="W103" s="162"/>
      <c r="AG103" t="s">
        <v>212</v>
      </c>
    </row>
    <row r="104" spans="1:60" ht="22.5" outlineLevel="1" x14ac:dyDescent="0.2">
      <c r="A104" s="169">
        <v>38</v>
      </c>
      <c r="B104" s="170" t="s">
        <v>2502</v>
      </c>
      <c r="C104" s="186" t="s">
        <v>2503</v>
      </c>
      <c r="D104" s="171" t="s">
        <v>261</v>
      </c>
      <c r="E104" s="172">
        <v>1.8</v>
      </c>
      <c r="F104" s="173"/>
      <c r="G104" s="174">
        <f>ROUND(E104*F104,2)</f>
        <v>0</v>
      </c>
      <c r="H104" s="173"/>
      <c r="I104" s="174">
        <f>ROUND(E104*H104,2)</f>
        <v>0</v>
      </c>
      <c r="J104" s="173"/>
      <c r="K104" s="174">
        <f>ROUND(E104*J104,2)</f>
        <v>0</v>
      </c>
      <c r="L104" s="174">
        <v>21</v>
      </c>
      <c r="M104" s="174">
        <f>G104*(1+L104/100)</f>
        <v>0</v>
      </c>
      <c r="N104" s="174">
        <v>0</v>
      </c>
      <c r="O104" s="174">
        <f>ROUND(E104*N104,2)</f>
        <v>0</v>
      </c>
      <c r="P104" s="174">
        <v>0</v>
      </c>
      <c r="Q104" s="174">
        <f>ROUND(E104*P104,2)</f>
        <v>0</v>
      </c>
      <c r="R104" s="174"/>
      <c r="S104" s="174" t="s">
        <v>217</v>
      </c>
      <c r="T104" s="175" t="s">
        <v>218</v>
      </c>
      <c r="U104" s="160">
        <v>0</v>
      </c>
      <c r="V104" s="160">
        <f>ROUND(E104*U104,2)</f>
        <v>0</v>
      </c>
      <c r="W104" s="160"/>
      <c r="X104" s="150"/>
      <c r="Y104" s="150"/>
      <c r="Z104" s="150"/>
      <c r="AA104" s="150"/>
      <c r="AB104" s="150"/>
      <c r="AC104" s="150"/>
      <c r="AD104" s="150"/>
      <c r="AE104" s="150"/>
      <c r="AF104" s="150"/>
      <c r="AG104" s="150" t="s">
        <v>262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">
      <c r="A105" s="157"/>
      <c r="B105" s="158"/>
      <c r="C105" s="201" t="s">
        <v>2504</v>
      </c>
      <c r="D105" s="190"/>
      <c r="E105" s="191">
        <v>1.8</v>
      </c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50"/>
      <c r="Y105" s="150"/>
      <c r="Z105" s="150"/>
      <c r="AA105" s="150"/>
      <c r="AB105" s="150"/>
      <c r="AC105" s="150"/>
      <c r="AD105" s="150"/>
      <c r="AE105" s="150"/>
      <c r="AF105" s="150"/>
      <c r="AG105" s="150" t="s">
        <v>264</v>
      </c>
      <c r="AH105" s="150">
        <v>0</v>
      </c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1" x14ac:dyDescent="0.2">
      <c r="A106" s="169">
        <v>39</v>
      </c>
      <c r="B106" s="170" t="s">
        <v>2505</v>
      </c>
      <c r="C106" s="186" t="s">
        <v>2506</v>
      </c>
      <c r="D106" s="171" t="s">
        <v>285</v>
      </c>
      <c r="E106" s="172">
        <v>77.7</v>
      </c>
      <c r="F106" s="173"/>
      <c r="G106" s="174">
        <f>ROUND(E106*F106,2)</f>
        <v>0</v>
      </c>
      <c r="H106" s="173"/>
      <c r="I106" s="174">
        <f>ROUND(E106*H106,2)</f>
        <v>0</v>
      </c>
      <c r="J106" s="173"/>
      <c r="K106" s="174">
        <f>ROUND(E106*J106,2)</f>
        <v>0</v>
      </c>
      <c r="L106" s="174">
        <v>21</v>
      </c>
      <c r="M106" s="174">
        <f>G106*(1+L106/100)</f>
        <v>0</v>
      </c>
      <c r="N106" s="174">
        <v>0</v>
      </c>
      <c r="O106" s="174">
        <f>ROUND(E106*N106,2)</f>
        <v>0</v>
      </c>
      <c r="P106" s="174">
        <v>0</v>
      </c>
      <c r="Q106" s="174">
        <f>ROUND(E106*P106,2)</f>
        <v>0</v>
      </c>
      <c r="R106" s="174"/>
      <c r="S106" s="174" t="s">
        <v>217</v>
      </c>
      <c r="T106" s="175" t="s">
        <v>218</v>
      </c>
      <c r="U106" s="160">
        <v>0</v>
      </c>
      <c r="V106" s="160">
        <f>ROUND(E106*U106,2)</f>
        <v>0</v>
      </c>
      <c r="W106" s="160"/>
      <c r="X106" s="150"/>
      <c r="Y106" s="150"/>
      <c r="Z106" s="150"/>
      <c r="AA106" s="150"/>
      <c r="AB106" s="150"/>
      <c r="AC106" s="150"/>
      <c r="AD106" s="150"/>
      <c r="AE106" s="150"/>
      <c r="AF106" s="150"/>
      <c r="AG106" s="150" t="s">
        <v>262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">
      <c r="A107" s="157"/>
      <c r="B107" s="158"/>
      <c r="C107" s="201" t="s">
        <v>2507</v>
      </c>
      <c r="D107" s="190"/>
      <c r="E107" s="191">
        <v>77.7</v>
      </c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50"/>
      <c r="Y107" s="150"/>
      <c r="Z107" s="150"/>
      <c r="AA107" s="150"/>
      <c r="AB107" s="150"/>
      <c r="AC107" s="150"/>
      <c r="AD107" s="150"/>
      <c r="AE107" s="150"/>
      <c r="AF107" s="150"/>
      <c r="AG107" s="150" t="s">
        <v>264</v>
      </c>
      <c r="AH107" s="150">
        <v>0</v>
      </c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ht="33.75" outlineLevel="1" x14ac:dyDescent="0.2">
      <c r="A108" s="169">
        <v>40</v>
      </c>
      <c r="B108" s="170" t="s">
        <v>2508</v>
      </c>
      <c r="C108" s="186" t="s">
        <v>2509</v>
      </c>
      <c r="D108" s="171" t="s">
        <v>285</v>
      </c>
      <c r="E108" s="172">
        <v>12</v>
      </c>
      <c r="F108" s="173"/>
      <c r="G108" s="174">
        <f>ROUND(E108*F108,2)</f>
        <v>0</v>
      </c>
      <c r="H108" s="173"/>
      <c r="I108" s="174">
        <f>ROUND(E108*H108,2)</f>
        <v>0</v>
      </c>
      <c r="J108" s="173"/>
      <c r="K108" s="174">
        <f>ROUND(E108*J108,2)</f>
        <v>0</v>
      </c>
      <c r="L108" s="174">
        <v>21</v>
      </c>
      <c r="M108" s="174">
        <f>G108*(1+L108/100)</f>
        <v>0</v>
      </c>
      <c r="N108" s="174">
        <v>0</v>
      </c>
      <c r="O108" s="174">
        <f>ROUND(E108*N108,2)</f>
        <v>0</v>
      </c>
      <c r="P108" s="174">
        <v>0</v>
      </c>
      <c r="Q108" s="174">
        <f>ROUND(E108*P108,2)</f>
        <v>0</v>
      </c>
      <c r="R108" s="174"/>
      <c r="S108" s="174" t="s">
        <v>217</v>
      </c>
      <c r="T108" s="175" t="s">
        <v>218</v>
      </c>
      <c r="U108" s="160">
        <v>0</v>
      </c>
      <c r="V108" s="160">
        <f>ROUND(E108*U108,2)</f>
        <v>0</v>
      </c>
      <c r="W108" s="160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 t="s">
        <v>262</v>
      </c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 x14ac:dyDescent="0.2">
      <c r="A109" s="157"/>
      <c r="B109" s="158"/>
      <c r="C109" s="201" t="s">
        <v>2510</v>
      </c>
      <c r="D109" s="190"/>
      <c r="E109" s="191">
        <v>12</v>
      </c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50"/>
      <c r="Y109" s="150"/>
      <c r="Z109" s="150"/>
      <c r="AA109" s="150"/>
      <c r="AB109" s="150"/>
      <c r="AC109" s="150"/>
      <c r="AD109" s="150"/>
      <c r="AE109" s="150"/>
      <c r="AF109" s="150"/>
      <c r="AG109" s="150" t="s">
        <v>264</v>
      </c>
      <c r="AH109" s="150">
        <v>0</v>
      </c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ht="22.5" outlineLevel="1" x14ac:dyDescent="0.2">
      <c r="A110" s="169">
        <v>41</v>
      </c>
      <c r="B110" s="170" t="s">
        <v>2511</v>
      </c>
      <c r="C110" s="186" t="s">
        <v>2512</v>
      </c>
      <c r="D110" s="171" t="s">
        <v>285</v>
      </c>
      <c r="E110" s="172">
        <v>127</v>
      </c>
      <c r="F110" s="173"/>
      <c r="G110" s="174">
        <f>ROUND(E110*F110,2)</f>
        <v>0</v>
      </c>
      <c r="H110" s="173"/>
      <c r="I110" s="174">
        <f>ROUND(E110*H110,2)</f>
        <v>0</v>
      </c>
      <c r="J110" s="173"/>
      <c r="K110" s="174">
        <f>ROUND(E110*J110,2)</f>
        <v>0</v>
      </c>
      <c r="L110" s="174">
        <v>21</v>
      </c>
      <c r="M110" s="174">
        <f>G110*(1+L110/100)</f>
        <v>0</v>
      </c>
      <c r="N110" s="174">
        <v>0</v>
      </c>
      <c r="O110" s="174">
        <f>ROUND(E110*N110,2)</f>
        <v>0</v>
      </c>
      <c r="P110" s="174">
        <v>0</v>
      </c>
      <c r="Q110" s="174">
        <f>ROUND(E110*P110,2)</f>
        <v>0</v>
      </c>
      <c r="R110" s="174"/>
      <c r="S110" s="174" t="s">
        <v>217</v>
      </c>
      <c r="T110" s="175" t="s">
        <v>218</v>
      </c>
      <c r="U110" s="160">
        <v>0</v>
      </c>
      <c r="V110" s="160">
        <f>ROUND(E110*U110,2)</f>
        <v>0</v>
      </c>
      <c r="W110" s="160"/>
      <c r="X110" s="150"/>
      <c r="Y110" s="150"/>
      <c r="Z110" s="150"/>
      <c r="AA110" s="150"/>
      <c r="AB110" s="150"/>
      <c r="AC110" s="150"/>
      <c r="AD110" s="150"/>
      <c r="AE110" s="150"/>
      <c r="AF110" s="150"/>
      <c r="AG110" s="150" t="s">
        <v>262</v>
      </c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1" x14ac:dyDescent="0.2">
      <c r="A111" s="157"/>
      <c r="B111" s="158"/>
      <c r="C111" s="201" t="s">
        <v>2513</v>
      </c>
      <c r="D111" s="190"/>
      <c r="E111" s="191">
        <v>121</v>
      </c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50"/>
      <c r="Y111" s="150"/>
      <c r="Z111" s="150"/>
      <c r="AA111" s="150"/>
      <c r="AB111" s="150"/>
      <c r="AC111" s="150"/>
      <c r="AD111" s="150"/>
      <c r="AE111" s="150"/>
      <c r="AF111" s="150"/>
      <c r="AG111" s="150" t="s">
        <v>264</v>
      </c>
      <c r="AH111" s="150">
        <v>0</v>
      </c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1" x14ac:dyDescent="0.2">
      <c r="A112" s="157"/>
      <c r="B112" s="158"/>
      <c r="C112" s="201" t="s">
        <v>2514</v>
      </c>
      <c r="D112" s="190"/>
      <c r="E112" s="191">
        <v>6</v>
      </c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50"/>
      <c r="Y112" s="150"/>
      <c r="Z112" s="150"/>
      <c r="AA112" s="150"/>
      <c r="AB112" s="150"/>
      <c r="AC112" s="150"/>
      <c r="AD112" s="150"/>
      <c r="AE112" s="150"/>
      <c r="AF112" s="150"/>
      <c r="AG112" s="150" t="s">
        <v>264</v>
      </c>
      <c r="AH112" s="150">
        <v>0</v>
      </c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ht="22.5" outlineLevel="1" x14ac:dyDescent="0.2">
      <c r="A113" s="169">
        <v>42</v>
      </c>
      <c r="B113" s="170" t="s">
        <v>2515</v>
      </c>
      <c r="C113" s="186" t="s">
        <v>2516</v>
      </c>
      <c r="D113" s="171" t="s">
        <v>285</v>
      </c>
      <c r="E113" s="172">
        <v>54</v>
      </c>
      <c r="F113" s="173"/>
      <c r="G113" s="174">
        <f>ROUND(E113*F113,2)</f>
        <v>0</v>
      </c>
      <c r="H113" s="173"/>
      <c r="I113" s="174">
        <f>ROUND(E113*H113,2)</f>
        <v>0</v>
      </c>
      <c r="J113" s="173"/>
      <c r="K113" s="174">
        <f>ROUND(E113*J113,2)</f>
        <v>0</v>
      </c>
      <c r="L113" s="174">
        <v>21</v>
      </c>
      <c r="M113" s="174">
        <f>G113*(1+L113/100)</f>
        <v>0</v>
      </c>
      <c r="N113" s="174">
        <v>0</v>
      </c>
      <c r="O113" s="174">
        <f>ROUND(E113*N113,2)</f>
        <v>0</v>
      </c>
      <c r="P113" s="174">
        <v>0</v>
      </c>
      <c r="Q113" s="174">
        <f>ROUND(E113*P113,2)</f>
        <v>0</v>
      </c>
      <c r="R113" s="174"/>
      <c r="S113" s="174" t="s">
        <v>217</v>
      </c>
      <c r="T113" s="175" t="s">
        <v>218</v>
      </c>
      <c r="U113" s="160">
        <v>0</v>
      </c>
      <c r="V113" s="160">
        <f>ROUND(E113*U113,2)</f>
        <v>0</v>
      </c>
      <c r="W113" s="160"/>
      <c r="X113" s="150"/>
      <c r="Y113" s="150"/>
      <c r="Z113" s="150"/>
      <c r="AA113" s="150"/>
      <c r="AB113" s="150"/>
      <c r="AC113" s="150"/>
      <c r="AD113" s="150"/>
      <c r="AE113" s="150"/>
      <c r="AF113" s="150"/>
      <c r="AG113" s="150" t="s">
        <v>262</v>
      </c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1" x14ac:dyDescent="0.2">
      <c r="A114" s="157"/>
      <c r="B114" s="158"/>
      <c r="C114" s="201" t="s">
        <v>2415</v>
      </c>
      <c r="D114" s="190"/>
      <c r="E114" s="191">
        <v>54</v>
      </c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50"/>
      <c r="Y114" s="150"/>
      <c r="Z114" s="150"/>
      <c r="AA114" s="150"/>
      <c r="AB114" s="150"/>
      <c r="AC114" s="150"/>
      <c r="AD114" s="150"/>
      <c r="AE114" s="150"/>
      <c r="AF114" s="150"/>
      <c r="AG114" s="150" t="s">
        <v>264</v>
      </c>
      <c r="AH114" s="150">
        <v>0</v>
      </c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ht="33.75" outlineLevel="1" x14ac:dyDescent="0.2">
      <c r="A115" s="169">
        <v>43</v>
      </c>
      <c r="B115" s="170" t="s">
        <v>2517</v>
      </c>
      <c r="C115" s="186" t="s">
        <v>2518</v>
      </c>
      <c r="D115" s="171" t="s">
        <v>285</v>
      </c>
      <c r="E115" s="172">
        <v>74</v>
      </c>
      <c r="F115" s="173"/>
      <c r="G115" s="174">
        <f>ROUND(E115*F115,2)</f>
        <v>0</v>
      </c>
      <c r="H115" s="173"/>
      <c r="I115" s="174">
        <f>ROUND(E115*H115,2)</f>
        <v>0</v>
      </c>
      <c r="J115" s="173"/>
      <c r="K115" s="174">
        <f>ROUND(E115*J115,2)</f>
        <v>0</v>
      </c>
      <c r="L115" s="174">
        <v>21</v>
      </c>
      <c r="M115" s="174">
        <f>G115*(1+L115/100)</f>
        <v>0</v>
      </c>
      <c r="N115" s="174">
        <v>0</v>
      </c>
      <c r="O115" s="174">
        <f>ROUND(E115*N115,2)</f>
        <v>0</v>
      </c>
      <c r="P115" s="174">
        <v>0</v>
      </c>
      <c r="Q115" s="174">
        <f>ROUND(E115*P115,2)</f>
        <v>0</v>
      </c>
      <c r="R115" s="174"/>
      <c r="S115" s="174" t="s">
        <v>217</v>
      </c>
      <c r="T115" s="175" t="s">
        <v>218</v>
      </c>
      <c r="U115" s="160">
        <v>0</v>
      </c>
      <c r="V115" s="160">
        <f>ROUND(E115*U115,2)</f>
        <v>0</v>
      </c>
      <c r="W115" s="160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 t="s">
        <v>262</v>
      </c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1" x14ac:dyDescent="0.2">
      <c r="A116" s="157"/>
      <c r="B116" s="158"/>
      <c r="C116" s="201" t="s">
        <v>2519</v>
      </c>
      <c r="D116" s="190"/>
      <c r="E116" s="191">
        <v>74</v>
      </c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 t="s">
        <v>264</v>
      </c>
      <c r="AH116" s="150">
        <v>0</v>
      </c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ht="33.75" outlineLevel="1" x14ac:dyDescent="0.2">
      <c r="A117" s="169">
        <v>44</v>
      </c>
      <c r="B117" s="170" t="s">
        <v>2520</v>
      </c>
      <c r="C117" s="186" t="s">
        <v>2521</v>
      </c>
      <c r="D117" s="171" t="s">
        <v>363</v>
      </c>
      <c r="E117" s="172">
        <v>0.34499000000000002</v>
      </c>
      <c r="F117" s="173"/>
      <c r="G117" s="174">
        <f>ROUND(E117*F117,2)</f>
        <v>0</v>
      </c>
      <c r="H117" s="173"/>
      <c r="I117" s="174">
        <f>ROUND(E117*H117,2)</f>
        <v>0</v>
      </c>
      <c r="J117" s="173"/>
      <c r="K117" s="174">
        <f>ROUND(E117*J117,2)</f>
        <v>0</v>
      </c>
      <c r="L117" s="174">
        <v>21</v>
      </c>
      <c r="M117" s="174">
        <f>G117*(1+L117/100)</f>
        <v>0</v>
      </c>
      <c r="N117" s="174">
        <v>0</v>
      </c>
      <c r="O117" s="174">
        <f>ROUND(E117*N117,2)</f>
        <v>0</v>
      </c>
      <c r="P117" s="174">
        <v>0</v>
      </c>
      <c r="Q117" s="174">
        <f>ROUND(E117*P117,2)</f>
        <v>0</v>
      </c>
      <c r="R117" s="174"/>
      <c r="S117" s="174" t="s">
        <v>217</v>
      </c>
      <c r="T117" s="175" t="s">
        <v>218</v>
      </c>
      <c r="U117" s="160">
        <v>0</v>
      </c>
      <c r="V117" s="160">
        <f>ROUND(E117*U117,2)</f>
        <v>0</v>
      </c>
      <c r="W117" s="16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 t="s">
        <v>262</v>
      </c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1" x14ac:dyDescent="0.2">
      <c r="A118" s="157"/>
      <c r="B118" s="158"/>
      <c r="C118" s="201" t="s">
        <v>2522</v>
      </c>
      <c r="D118" s="190"/>
      <c r="E118" s="191">
        <v>0.34</v>
      </c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 t="s">
        <v>264</v>
      </c>
      <c r="AH118" s="150">
        <v>0</v>
      </c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ht="22.5" outlineLevel="1" x14ac:dyDescent="0.2">
      <c r="A119" s="169">
        <v>45</v>
      </c>
      <c r="B119" s="170" t="s">
        <v>2523</v>
      </c>
      <c r="C119" s="186" t="s">
        <v>2524</v>
      </c>
      <c r="D119" s="171" t="s">
        <v>285</v>
      </c>
      <c r="E119" s="172">
        <v>59.4</v>
      </c>
      <c r="F119" s="173"/>
      <c r="G119" s="174">
        <f>ROUND(E119*F119,2)</f>
        <v>0</v>
      </c>
      <c r="H119" s="173"/>
      <c r="I119" s="174">
        <f>ROUND(E119*H119,2)</f>
        <v>0</v>
      </c>
      <c r="J119" s="173"/>
      <c r="K119" s="174">
        <f>ROUND(E119*J119,2)</f>
        <v>0</v>
      </c>
      <c r="L119" s="174">
        <v>21</v>
      </c>
      <c r="M119" s="174">
        <f>G119*(1+L119/100)</f>
        <v>0</v>
      </c>
      <c r="N119" s="174">
        <v>0</v>
      </c>
      <c r="O119" s="174">
        <f>ROUND(E119*N119,2)</f>
        <v>0</v>
      </c>
      <c r="P119" s="174">
        <v>0</v>
      </c>
      <c r="Q119" s="174">
        <f>ROUND(E119*P119,2)</f>
        <v>0</v>
      </c>
      <c r="R119" s="174"/>
      <c r="S119" s="174" t="s">
        <v>240</v>
      </c>
      <c r="T119" s="175" t="s">
        <v>218</v>
      </c>
      <c r="U119" s="160">
        <v>0</v>
      </c>
      <c r="V119" s="160">
        <f>ROUND(E119*U119,2)</f>
        <v>0</v>
      </c>
      <c r="W119" s="16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 t="s">
        <v>279</v>
      </c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1" x14ac:dyDescent="0.2">
      <c r="A120" s="157"/>
      <c r="B120" s="158"/>
      <c r="C120" s="201" t="s">
        <v>2525</v>
      </c>
      <c r="D120" s="190"/>
      <c r="E120" s="191">
        <v>59.4</v>
      </c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 t="s">
        <v>264</v>
      </c>
      <c r="AH120" s="150">
        <v>0</v>
      </c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ht="22.5" outlineLevel="1" x14ac:dyDescent="0.2">
      <c r="A121" s="169">
        <v>46</v>
      </c>
      <c r="B121" s="170" t="s">
        <v>2526</v>
      </c>
      <c r="C121" s="186" t="s">
        <v>2527</v>
      </c>
      <c r="D121" s="171" t="s">
        <v>285</v>
      </c>
      <c r="E121" s="172">
        <v>190.05</v>
      </c>
      <c r="F121" s="173"/>
      <c r="G121" s="174">
        <f>ROUND(E121*F121,2)</f>
        <v>0</v>
      </c>
      <c r="H121" s="173"/>
      <c r="I121" s="174">
        <f>ROUND(E121*H121,2)</f>
        <v>0</v>
      </c>
      <c r="J121" s="173"/>
      <c r="K121" s="174">
        <f>ROUND(E121*J121,2)</f>
        <v>0</v>
      </c>
      <c r="L121" s="174">
        <v>21</v>
      </c>
      <c r="M121" s="174">
        <f>G121*(1+L121/100)</f>
        <v>0</v>
      </c>
      <c r="N121" s="174">
        <v>0</v>
      </c>
      <c r="O121" s="174">
        <f>ROUND(E121*N121,2)</f>
        <v>0</v>
      </c>
      <c r="P121" s="174">
        <v>0</v>
      </c>
      <c r="Q121" s="174">
        <f>ROUND(E121*P121,2)</f>
        <v>0</v>
      </c>
      <c r="R121" s="174"/>
      <c r="S121" s="174" t="s">
        <v>240</v>
      </c>
      <c r="T121" s="175" t="s">
        <v>218</v>
      </c>
      <c r="U121" s="160">
        <v>0</v>
      </c>
      <c r="V121" s="160">
        <f>ROUND(E121*U121,2)</f>
        <v>0</v>
      </c>
      <c r="W121" s="16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 t="s">
        <v>279</v>
      </c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">
      <c r="A122" s="157"/>
      <c r="B122" s="158"/>
      <c r="C122" s="201" t="s">
        <v>2528</v>
      </c>
      <c r="D122" s="190"/>
      <c r="E122" s="191">
        <v>127.05</v>
      </c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 t="s">
        <v>264</v>
      </c>
      <c r="AH122" s="150">
        <v>0</v>
      </c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1" x14ac:dyDescent="0.2">
      <c r="A123" s="157"/>
      <c r="B123" s="158"/>
      <c r="C123" s="201" t="s">
        <v>2529</v>
      </c>
      <c r="D123" s="190"/>
      <c r="E123" s="191">
        <v>6.3</v>
      </c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 t="s">
        <v>264</v>
      </c>
      <c r="AH123" s="150">
        <v>0</v>
      </c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outlineLevel="1" x14ac:dyDescent="0.2">
      <c r="A124" s="157"/>
      <c r="B124" s="158"/>
      <c r="C124" s="201" t="s">
        <v>2530</v>
      </c>
      <c r="D124" s="190"/>
      <c r="E124" s="191">
        <v>56.7</v>
      </c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 t="s">
        <v>264</v>
      </c>
      <c r="AH124" s="150">
        <v>0</v>
      </c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ht="22.5" outlineLevel="1" x14ac:dyDescent="0.2">
      <c r="A125" s="169">
        <v>47</v>
      </c>
      <c r="B125" s="170" t="s">
        <v>2531</v>
      </c>
      <c r="C125" s="186" t="s">
        <v>2532</v>
      </c>
      <c r="D125" s="171" t="s">
        <v>285</v>
      </c>
      <c r="E125" s="172">
        <v>139.69999999999999</v>
      </c>
      <c r="F125" s="173"/>
      <c r="G125" s="174">
        <f>ROUND(E125*F125,2)</f>
        <v>0</v>
      </c>
      <c r="H125" s="173"/>
      <c r="I125" s="174">
        <f>ROUND(E125*H125,2)</f>
        <v>0</v>
      </c>
      <c r="J125" s="173"/>
      <c r="K125" s="174">
        <f>ROUND(E125*J125,2)</f>
        <v>0</v>
      </c>
      <c r="L125" s="174">
        <v>21</v>
      </c>
      <c r="M125" s="174">
        <f>G125*(1+L125/100)</f>
        <v>0</v>
      </c>
      <c r="N125" s="174">
        <v>0</v>
      </c>
      <c r="O125" s="174">
        <f>ROUND(E125*N125,2)</f>
        <v>0</v>
      </c>
      <c r="P125" s="174">
        <v>0</v>
      </c>
      <c r="Q125" s="174">
        <f>ROUND(E125*P125,2)</f>
        <v>0</v>
      </c>
      <c r="R125" s="174"/>
      <c r="S125" s="174" t="s">
        <v>240</v>
      </c>
      <c r="T125" s="175" t="s">
        <v>218</v>
      </c>
      <c r="U125" s="160">
        <v>0</v>
      </c>
      <c r="V125" s="160">
        <f>ROUND(E125*U125,2)</f>
        <v>0</v>
      </c>
      <c r="W125" s="16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 t="s">
        <v>279</v>
      </c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1" x14ac:dyDescent="0.2">
      <c r="A126" s="157"/>
      <c r="B126" s="158"/>
      <c r="C126" s="201" t="s">
        <v>2406</v>
      </c>
      <c r="D126" s="190"/>
      <c r="E126" s="191">
        <v>133.1</v>
      </c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 t="s">
        <v>264</v>
      </c>
      <c r="AH126" s="150">
        <v>0</v>
      </c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outlineLevel="1" x14ac:dyDescent="0.2">
      <c r="A127" s="157"/>
      <c r="B127" s="158"/>
      <c r="C127" s="201" t="s">
        <v>2407</v>
      </c>
      <c r="D127" s="190"/>
      <c r="E127" s="191">
        <v>6.6</v>
      </c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50"/>
      <c r="Y127" s="150"/>
      <c r="Z127" s="150"/>
      <c r="AA127" s="150"/>
      <c r="AB127" s="150"/>
      <c r="AC127" s="150"/>
      <c r="AD127" s="150"/>
      <c r="AE127" s="150"/>
      <c r="AF127" s="150"/>
      <c r="AG127" s="150" t="s">
        <v>264</v>
      </c>
      <c r="AH127" s="150">
        <v>0</v>
      </c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ht="22.5" outlineLevel="1" x14ac:dyDescent="0.2">
      <c r="A128" s="169">
        <v>48</v>
      </c>
      <c r="B128" s="170" t="s">
        <v>2533</v>
      </c>
      <c r="C128" s="186" t="s">
        <v>2534</v>
      </c>
      <c r="D128" s="171" t="s">
        <v>285</v>
      </c>
      <c r="E128" s="172">
        <v>122.9</v>
      </c>
      <c r="F128" s="173"/>
      <c r="G128" s="174">
        <f>ROUND(E128*F128,2)</f>
        <v>0</v>
      </c>
      <c r="H128" s="173"/>
      <c r="I128" s="174">
        <f>ROUND(E128*H128,2)</f>
        <v>0</v>
      </c>
      <c r="J128" s="173"/>
      <c r="K128" s="174">
        <f>ROUND(E128*J128,2)</f>
        <v>0</v>
      </c>
      <c r="L128" s="174">
        <v>21</v>
      </c>
      <c r="M128" s="174">
        <f>G128*(1+L128/100)</f>
        <v>0</v>
      </c>
      <c r="N128" s="174">
        <v>0</v>
      </c>
      <c r="O128" s="174">
        <f>ROUND(E128*N128,2)</f>
        <v>0</v>
      </c>
      <c r="P128" s="174">
        <v>0</v>
      </c>
      <c r="Q128" s="174">
        <f>ROUND(E128*P128,2)</f>
        <v>0</v>
      </c>
      <c r="R128" s="174"/>
      <c r="S128" s="174" t="s">
        <v>240</v>
      </c>
      <c r="T128" s="175" t="s">
        <v>218</v>
      </c>
      <c r="U128" s="160">
        <v>0</v>
      </c>
      <c r="V128" s="160">
        <f>ROUND(E128*U128,2)</f>
        <v>0</v>
      </c>
      <c r="W128" s="160"/>
      <c r="X128" s="150"/>
      <c r="Y128" s="150"/>
      <c r="Z128" s="150"/>
      <c r="AA128" s="150"/>
      <c r="AB128" s="150"/>
      <c r="AC128" s="150"/>
      <c r="AD128" s="150"/>
      <c r="AE128" s="150"/>
      <c r="AF128" s="150"/>
      <c r="AG128" s="150" t="s">
        <v>279</v>
      </c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outlineLevel="1" x14ac:dyDescent="0.2">
      <c r="A129" s="157"/>
      <c r="B129" s="158"/>
      <c r="C129" s="201" t="s">
        <v>2408</v>
      </c>
      <c r="D129" s="190"/>
      <c r="E129" s="191">
        <v>81.400000000000006</v>
      </c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50"/>
      <c r="Y129" s="150"/>
      <c r="Z129" s="150"/>
      <c r="AA129" s="150"/>
      <c r="AB129" s="150"/>
      <c r="AC129" s="150"/>
      <c r="AD129" s="150"/>
      <c r="AE129" s="150"/>
      <c r="AF129" s="150"/>
      <c r="AG129" s="150" t="s">
        <v>264</v>
      </c>
      <c r="AH129" s="150">
        <v>0</v>
      </c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outlineLevel="1" x14ac:dyDescent="0.2">
      <c r="A130" s="157"/>
      <c r="B130" s="158"/>
      <c r="C130" s="201" t="s">
        <v>2535</v>
      </c>
      <c r="D130" s="190"/>
      <c r="E130" s="191">
        <v>41.5</v>
      </c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50"/>
      <c r="Y130" s="150"/>
      <c r="Z130" s="150"/>
      <c r="AA130" s="150"/>
      <c r="AB130" s="150"/>
      <c r="AC130" s="150"/>
      <c r="AD130" s="150"/>
      <c r="AE130" s="150"/>
      <c r="AF130" s="150"/>
      <c r="AG130" s="150" t="s">
        <v>264</v>
      </c>
      <c r="AH130" s="150">
        <v>0</v>
      </c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ht="22.5" outlineLevel="1" x14ac:dyDescent="0.2">
      <c r="A131" s="169">
        <v>49</v>
      </c>
      <c r="B131" s="170" t="s">
        <v>2536</v>
      </c>
      <c r="C131" s="186" t="s">
        <v>2537</v>
      </c>
      <c r="D131" s="171" t="s">
        <v>285</v>
      </c>
      <c r="E131" s="172">
        <v>59.4</v>
      </c>
      <c r="F131" s="173"/>
      <c r="G131" s="174">
        <f>ROUND(E131*F131,2)</f>
        <v>0</v>
      </c>
      <c r="H131" s="173"/>
      <c r="I131" s="174">
        <f>ROUND(E131*H131,2)</f>
        <v>0</v>
      </c>
      <c r="J131" s="173"/>
      <c r="K131" s="174">
        <f>ROUND(E131*J131,2)</f>
        <v>0</v>
      </c>
      <c r="L131" s="174">
        <v>21</v>
      </c>
      <c r="M131" s="174">
        <f>G131*(1+L131/100)</f>
        <v>0</v>
      </c>
      <c r="N131" s="174">
        <v>0</v>
      </c>
      <c r="O131" s="174">
        <f>ROUND(E131*N131,2)</f>
        <v>0</v>
      </c>
      <c r="P131" s="174">
        <v>0</v>
      </c>
      <c r="Q131" s="174">
        <f>ROUND(E131*P131,2)</f>
        <v>0</v>
      </c>
      <c r="R131" s="174"/>
      <c r="S131" s="174" t="s">
        <v>240</v>
      </c>
      <c r="T131" s="175" t="s">
        <v>218</v>
      </c>
      <c r="U131" s="160">
        <v>0</v>
      </c>
      <c r="V131" s="160">
        <f>ROUND(E131*U131,2)</f>
        <v>0</v>
      </c>
      <c r="W131" s="160"/>
      <c r="X131" s="150"/>
      <c r="Y131" s="150"/>
      <c r="Z131" s="150"/>
      <c r="AA131" s="150"/>
      <c r="AB131" s="150"/>
      <c r="AC131" s="150"/>
      <c r="AD131" s="150"/>
      <c r="AE131" s="150"/>
      <c r="AF131" s="150"/>
      <c r="AG131" s="150" t="s">
        <v>279</v>
      </c>
      <c r="AH131" s="150"/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outlineLevel="1" x14ac:dyDescent="0.2">
      <c r="A132" s="157"/>
      <c r="B132" s="158"/>
      <c r="C132" s="201" t="s">
        <v>2525</v>
      </c>
      <c r="D132" s="190"/>
      <c r="E132" s="191">
        <v>59.4</v>
      </c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50"/>
      <c r="Y132" s="150"/>
      <c r="Z132" s="150"/>
      <c r="AA132" s="150"/>
      <c r="AB132" s="150"/>
      <c r="AC132" s="150"/>
      <c r="AD132" s="150"/>
      <c r="AE132" s="150"/>
      <c r="AF132" s="150"/>
      <c r="AG132" s="150" t="s">
        <v>264</v>
      </c>
      <c r="AH132" s="150">
        <v>0</v>
      </c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ht="22.5" outlineLevel="1" x14ac:dyDescent="0.2">
      <c r="A133" s="169">
        <v>50</v>
      </c>
      <c r="B133" s="170" t="s">
        <v>2538</v>
      </c>
      <c r="C133" s="186" t="s">
        <v>2539</v>
      </c>
      <c r="D133" s="171" t="s">
        <v>285</v>
      </c>
      <c r="E133" s="172">
        <v>6.3</v>
      </c>
      <c r="F133" s="173"/>
      <c r="G133" s="174">
        <f>ROUND(E133*F133,2)</f>
        <v>0</v>
      </c>
      <c r="H133" s="173"/>
      <c r="I133" s="174">
        <f>ROUND(E133*H133,2)</f>
        <v>0</v>
      </c>
      <c r="J133" s="173"/>
      <c r="K133" s="174">
        <f>ROUND(E133*J133,2)</f>
        <v>0</v>
      </c>
      <c r="L133" s="174">
        <v>21</v>
      </c>
      <c r="M133" s="174">
        <f>G133*(1+L133/100)</f>
        <v>0</v>
      </c>
      <c r="N133" s="174">
        <v>0</v>
      </c>
      <c r="O133" s="174">
        <f>ROUND(E133*N133,2)</f>
        <v>0</v>
      </c>
      <c r="P133" s="174">
        <v>0</v>
      </c>
      <c r="Q133" s="174">
        <f>ROUND(E133*P133,2)</f>
        <v>0</v>
      </c>
      <c r="R133" s="174"/>
      <c r="S133" s="174" t="s">
        <v>240</v>
      </c>
      <c r="T133" s="175" t="s">
        <v>218</v>
      </c>
      <c r="U133" s="160">
        <v>0</v>
      </c>
      <c r="V133" s="160">
        <f>ROUND(E133*U133,2)</f>
        <v>0</v>
      </c>
      <c r="W133" s="160"/>
      <c r="X133" s="150"/>
      <c r="Y133" s="150"/>
      <c r="Z133" s="150"/>
      <c r="AA133" s="150"/>
      <c r="AB133" s="150"/>
      <c r="AC133" s="150"/>
      <c r="AD133" s="150"/>
      <c r="AE133" s="150"/>
      <c r="AF133" s="150"/>
      <c r="AG133" s="150" t="s">
        <v>818</v>
      </c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outlineLevel="1" x14ac:dyDescent="0.2">
      <c r="A134" s="157"/>
      <c r="B134" s="158"/>
      <c r="C134" s="201" t="s">
        <v>2529</v>
      </c>
      <c r="D134" s="190"/>
      <c r="E134" s="191">
        <v>6.3</v>
      </c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50"/>
      <c r="Y134" s="150"/>
      <c r="Z134" s="150"/>
      <c r="AA134" s="150"/>
      <c r="AB134" s="150"/>
      <c r="AC134" s="150"/>
      <c r="AD134" s="150"/>
      <c r="AE134" s="150"/>
      <c r="AF134" s="150"/>
      <c r="AG134" s="150" t="s">
        <v>264</v>
      </c>
      <c r="AH134" s="150">
        <v>0</v>
      </c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outlineLevel="1" x14ac:dyDescent="0.2">
      <c r="A135" s="169">
        <v>51</v>
      </c>
      <c r="B135" s="170" t="s">
        <v>2540</v>
      </c>
      <c r="C135" s="186" t="s">
        <v>2541</v>
      </c>
      <c r="D135" s="171" t="s">
        <v>285</v>
      </c>
      <c r="E135" s="172">
        <v>127.05</v>
      </c>
      <c r="F135" s="173"/>
      <c r="G135" s="174">
        <f>ROUND(E135*F135,2)</f>
        <v>0</v>
      </c>
      <c r="H135" s="173"/>
      <c r="I135" s="174">
        <f>ROUND(E135*H135,2)</f>
        <v>0</v>
      </c>
      <c r="J135" s="173"/>
      <c r="K135" s="174">
        <f>ROUND(E135*J135,2)</f>
        <v>0</v>
      </c>
      <c r="L135" s="174">
        <v>21</v>
      </c>
      <c r="M135" s="174">
        <f>G135*(1+L135/100)</f>
        <v>0</v>
      </c>
      <c r="N135" s="174">
        <v>0</v>
      </c>
      <c r="O135" s="174">
        <f>ROUND(E135*N135,2)</f>
        <v>0</v>
      </c>
      <c r="P135" s="174">
        <v>0</v>
      </c>
      <c r="Q135" s="174">
        <f>ROUND(E135*P135,2)</f>
        <v>0</v>
      </c>
      <c r="R135" s="174"/>
      <c r="S135" s="174" t="s">
        <v>240</v>
      </c>
      <c r="T135" s="175" t="s">
        <v>218</v>
      </c>
      <c r="U135" s="160">
        <v>0</v>
      </c>
      <c r="V135" s="160">
        <f>ROUND(E135*U135,2)</f>
        <v>0</v>
      </c>
      <c r="W135" s="160"/>
      <c r="X135" s="150"/>
      <c r="Y135" s="150"/>
      <c r="Z135" s="150"/>
      <c r="AA135" s="150"/>
      <c r="AB135" s="150"/>
      <c r="AC135" s="150"/>
      <c r="AD135" s="150"/>
      <c r="AE135" s="150"/>
      <c r="AF135" s="150"/>
      <c r="AG135" s="150" t="s">
        <v>818</v>
      </c>
      <c r="AH135" s="150"/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outlineLevel="1" x14ac:dyDescent="0.2">
      <c r="A136" s="157"/>
      <c r="B136" s="158"/>
      <c r="C136" s="201" t="s">
        <v>2528</v>
      </c>
      <c r="D136" s="190"/>
      <c r="E136" s="191">
        <v>127.05</v>
      </c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50"/>
      <c r="Y136" s="150"/>
      <c r="Z136" s="150"/>
      <c r="AA136" s="150"/>
      <c r="AB136" s="150"/>
      <c r="AC136" s="150"/>
      <c r="AD136" s="150"/>
      <c r="AE136" s="150"/>
      <c r="AF136" s="150"/>
      <c r="AG136" s="150" t="s">
        <v>264</v>
      </c>
      <c r="AH136" s="150">
        <v>0</v>
      </c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outlineLevel="1" x14ac:dyDescent="0.2">
      <c r="A137" s="169">
        <v>52</v>
      </c>
      <c r="B137" s="170" t="s">
        <v>2542</v>
      </c>
      <c r="C137" s="186" t="s">
        <v>2543</v>
      </c>
      <c r="D137" s="171" t="s">
        <v>285</v>
      </c>
      <c r="E137" s="172">
        <v>56.7</v>
      </c>
      <c r="F137" s="173"/>
      <c r="G137" s="174">
        <f>ROUND(E137*F137,2)</f>
        <v>0</v>
      </c>
      <c r="H137" s="173"/>
      <c r="I137" s="174">
        <f>ROUND(E137*H137,2)</f>
        <v>0</v>
      </c>
      <c r="J137" s="173"/>
      <c r="K137" s="174">
        <f>ROUND(E137*J137,2)</f>
        <v>0</v>
      </c>
      <c r="L137" s="174">
        <v>21</v>
      </c>
      <c r="M137" s="174">
        <f>G137*(1+L137/100)</f>
        <v>0</v>
      </c>
      <c r="N137" s="174">
        <v>0</v>
      </c>
      <c r="O137" s="174">
        <f>ROUND(E137*N137,2)</f>
        <v>0</v>
      </c>
      <c r="P137" s="174">
        <v>0</v>
      </c>
      <c r="Q137" s="174">
        <f>ROUND(E137*P137,2)</f>
        <v>0</v>
      </c>
      <c r="R137" s="174"/>
      <c r="S137" s="174" t="s">
        <v>240</v>
      </c>
      <c r="T137" s="175" t="s">
        <v>218</v>
      </c>
      <c r="U137" s="160">
        <v>0</v>
      </c>
      <c r="V137" s="160">
        <f>ROUND(E137*U137,2)</f>
        <v>0</v>
      </c>
      <c r="W137" s="160"/>
      <c r="X137" s="150"/>
      <c r="Y137" s="150"/>
      <c r="Z137" s="150"/>
      <c r="AA137" s="150"/>
      <c r="AB137" s="150"/>
      <c r="AC137" s="150"/>
      <c r="AD137" s="150"/>
      <c r="AE137" s="150"/>
      <c r="AF137" s="150"/>
      <c r="AG137" s="150" t="s">
        <v>818</v>
      </c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outlineLevel="1" x14ac:dyDescent="0.2">
      <c r="A138" s="157"/>
      <c r="B138" s="158"/>
      <c r="C138" s="201" t="s">
        <v>2530</v>
      </c>
      <c r="D138" s="190"/>
      <c r="E138" s="191">
        <v>56.7</v>
      </c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50"/>
      <c r="Y138" s="150"/>
      <c r="Z138" s="150"/>
      <c r="AA138" s="150"/>
      <c r="AB138" s="150"/>
      <c r="AC138" s="150"/>
      <c r="AD138" s="150"/>
      <c r="AE138" s="150"/>
      <c r="AF138" s="150"/>
      <c r="AG138" s="150" t="s">
        <v>264</v>
      </c>
      <c r="AH138" s="150">
        <v>0</v>
      </c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outlineLevel="1" x14ac:dyDescent="0.2">
      <c r="A139" s="169">
        <v>53</v>
      </c>
      <c r="B139" s="170" t="s">
        <v>2544</v>
      </c>
      <c r="C139" s="186" t="s">
        <v>2545</v>
      </c>
      <c r="D139" s="171" t="s">
        <v>285</v>
      </c>
      <c r="E139" s="172">
        <v>77.7</v>
      </c>
      <c r="F139" s="173"/>
      <c r="G139" s="174">
        <f>ROUND(E139*F139,2)</f>
        <v>0</v>
      </c>
      <c r="H139" s="173"/>
      <c r="I139" s="174">
        <f>ROUND(E139*H139,2)</f>
        <v>0</v>
      </c>
      <c r="J139" s="173"/>
      <c r="K139" s="174">
        <f>ROUND(E139*J139,2)</f>
        <v>0</v>
      </c>
      <c r="L139" s="174">
        <v>21</v>
      </c>
      <c r="M139" s="174">
        <f>G139*(1+L139/100)</f>
        <v>0</v>
      </c>
      <c r="N139" s="174">
        <v>0</v>
      </c>
      <c r="O139" s="174">
        <f>ROUND(E139*N139,2)</f>
        <v>0</v>
      </c>
      <c r="P139" s="174">
        <v>0</v>
      </c>
      <c r="Q139" s="174">
        <f>ROUND(E139*P139,2)</f>
        <v>0</v>
      </c>
      <c r="R139" s="174"/>
      <c r="S139" s="174" t="s">
        <v>240</v>
      </c>
      <c r="T139" s="175" t="s">
        <v>218</v>
      </c>
      <c r="U139" s="160">
        <v>0</v>
      </c>
      <c r="V139" s="160">
        <f>ROUND(E139*U139,2)</f>
        <v>0</v>
      </c>
      <c r="W139" s="160"/>
      <c r="X139" s="150"/>
      <c r="Y139" s="150"/>
      <c r="Z139" s="150"/>
      <c r="AA139" s="150"/>
      <c r="AB139" s="150"/>
      <c r="AC139" s="150"/>
      <c r="AD139" s="150"/>
      <c r="AE139" s="150"/>
      <c r="AF139" s="150"/>
      <c r="AG139" s="150" t="s">
        <v>818</v>
      </c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outlineLevel="1" x14ac:dyDescent="0.2">
      <c r="A140" s="157"/>
      <c r="B140" s="158"/>
      <c r="C140" s="201" t="s">
        <v>2507</v>
      </c>
      <c r="D140" s="190"/>
      <c r="E140" s="191">
        <v>77.7</v>
      </c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50"/>
      <c r="Y140" s="150"/>
      <c r="Z140" s="150"/>
      <c r="AA140" s="150"/>
      <c r="AB140" s="150"/>
      <c r="AC140" s="150"/>
      <c r="AD140" s="150"/>
      <c r="AE140" s="150"/>
      <c r="AF140" s="150"/>
      <c r="AG140" s="150" t="s">
        <v>264</v>
      </c>
      <c r="AH140" s="150">
        <v>0</v>
      </c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x14ac:dyDescent="0.2">
      <c r="A141" s="163" t="s">
        <v>211</v>
      </c>
      <c r="B141" s="164" t="s">
        <v>91</v>
      </c>
      <c r="C141" s="184" t="s">
        <v>92</v>
      </c>
      <c r="D141" s="165"/>
      <c r="E141" s="166"/>
      <c r="F141" s="167"/>
      <c r="G141" s="167">
        <f>SUMIF(AG142:AG147,"&lt;&gt;NOR",G142:G147)</f>
        <v>0</v>
      </c>
      <c r="H141" s="167"/>
      <c r="I141" s="167">
        <f>SUM(I142:I147)</f>
        <v>0</v>
      </c>
      <c r="J141" s="167"/>
      <c r="K141" s="167">
        <f>SUM(K142:K147)</f>
        <v>0</v>
      </c>
      <c r="L141" s="167"/>
      <c r="M141" s="167">
        <f>SUM(M142:M147)</f>
        <v>0</v>
      </c>
      <c r="N141" s="167"/>
      <c r="O141" s="167">
        <f>SUM(O142:O147)</f>
        <v>0</v>
      </c>
      <c r="P141" s="167"/>
      <c r="Q141" s="167">
        <f>SUM(Q142:Q147)</f>
        <v>0</v>
      </c>
      <c r="R141" s="167"/>
      <c r="S141" s="167"/>
      <c r="T141" s="168"/>
      <c r="U141" s="162"/>
      <c r="V141" s="162">
        <f>SUM(V142:V147)</f>
        <v>0</v>
      </c>
      <c r="W141" s="162"/>
      <c r="AG141" t="s">
        <v>212</v>
      </c>
    </row>
    <row r="142" spans="1:60" ht="33.75" outlineLevel="1" x14ac:dyDescent="0.2">
      <c r="A142" s="169">
        <v>54</v>
      </c>
      <c r="B142" s="170" t="s">
        <v>745</v>
      </c>
      <c r="C142" s="186" t="s">
        <v>746</v>
      </c>
      <c r="D142" s="171" t="s">
        <v>285</v>
      </c>
      <c r="E142" s="172">
        <v>37.08</v>
      </c>
      <c r="F142" s="173"/>
      <c r="G142" s="174">
        <f>ROUND(E142*F142,2)</f>
        <v>0</v>
      </c>
      <c r="H142" s="173"/>
      <c r="I142" s="174">
        <f>ROUND(E142*H142,2)</f>
        <v>0</v>
      </c>
      <c r="J142" s="173"/>
      <c r="K142" s="174">
        <f>ROUND(E142*J142,2)</f>
        <v>0</v>
      </c>
      <c r="L142" s="174">
        <v>21</v>
      </c>
      <c r="M142" s="174">
        <f>G142*(1+L142/100)</f>
        <v>0</v>
      </c>
      <c r="N142" s="174">
        <v>0</v>
      </c>
      <c r="O142" s="174">
        <f>ROUND(E142*N142,2)</f>
        <v>0</v>
      </c>
      <c r="P142" s="174">
        <v>0</v>
      </c>
      <c r="Q142" s="174">
        <f>ROUND(E142*P142,2)</f>
        <v>0</v>
      </c>
      <c r="R142" s="174"/>
      <c r="S142" s="174" t="s">
        <v>217</v>
      </c>
      <c r="T142" s="175" t="s">
        <v>218</v>
      </c>
      <c r="U142" s="160">
        <v>0</v>
      </c>
      <c r="V142" s="160">
        <f>ROUND(E142*U142,2)</f>
        <v>0</v>
      </c>
      <c r="W142" s="160"/>
      <c r="X142" s="150"/>
      <c r="Y142" s="150"/>
      <c r="Z142" s="150"/>
      <c r="AA142" s="150"/>
      <c r="AB142" s="150"/>
      <c r="AC142" s="150"/>
      <c r="AD142" s="150"/>
      <c r="AE142" s="150"/>
      <c r="AF142" s="150"/>
      <c r="AG142" s="150" t="s">
        <v>262</v>
      </c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outlineLevel="1" x14ac:dyDescent="0.2">
      <c r="A143" s="157"/>
      <c r="B143" s="158"/>
      <c r="C143" s="201" t="s">
        <v>2546</v>
      </c>
      <c r="D143" s="190"/>
      <c r="E143" s="191">
        <v>37.08</v>
      </c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50"/>
      <c r="Y143" s="150"/>
      <c r="Z143" s="150"/>
      <c r="AA143" s="150"/>
      <c r="AB143" s="150"/>
      <c r="AC143" s="150"/>
      <c r="AD143" s="150"/>
      <c r="AE143" s="150"/>
      <c r="AF143" s="150"/>
      <c r="AG143" s="150" t="s">
        <v>264</v>
      </c>
      <c r="AH143" s="150">
        <v>0</v>
      </c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ht="33.75" outlineLevel="1" x14ac:dyDescent="0.2">
      <c r="A144" s="169">
        <v>55</v>
      </c>
      <c r="B144" s="170" t="s">
        <v>762</v>
      </c>
      <c r="C144" s="186" t="s">
        <v>763</v>
      </c>
      <c r="D144" s="171" t="s">
        <v>285</v>
      </c>
      <c r="E144" s="172">
        <v>37.08</v>
      </c>
      <c r="F144" s="173"/>
      <c r="G144" s="174">
        <f>ROUND(E144*F144,2)</f>
        <v>0</v>
      </c>
      <c r="H144" s="173"/>
      <c r="I144" s="174">
        <f>ROUND(E144*H144,2)</f>
        <v>0</v>
      </c>
      <c r="J144" s="173"/>
      <c r="K144" s="174">
        <f>ROUND(E144*J144,2)</f>
        <v>0</v>
      </c>
      <c r="L144" s="174">
        <v>21</v>
      </c>
      <c r="M144" s="174">
        <f>G144*(1+L144/100)</f>
        <v>0</v>
      </c>
      <c r="N144" s="174">
        <v>0</v>
      </c>
      <c r="O144" s="174">
        <f>ROUND(E144*N144,2)</f>
        <v>0</v>
      </c>
      <c r="P144" s="174">
        <v>0</v>
      </c>
      <c r="Q144" s="174">
        <f>ROUND(E144*P144,2)</f>
        <v>0</v>
      </c>
      <c r="R144" s="174"/>
      <c r="S144" s="174" t="s">
        <v>217</v>
      </c>
      <c r="T144" s="175" t="s">
        <v>218</v>
      </c>
      <c r="U144" s="160">
        <v>0</v>
      </c>
      <c r="V144" s="160">
        <f>ROUND(E144*U144,2)</f>
        <v>0</v>
      </c>
      <c r="W144" s="160"/>
      <c r="X144" s="150"/>
      <c r="Y144" s="150"/>
      <c r="Z144" s="150"/>
      <c r="AA144" s="150"/>
      <c r="AB144" s="150"/>
      <c r="AC144" s="150"/>
      <c r="AD144" s="150"/>
      <c r="AE144" s="150"/>
      <c r="AF144" s="150"/>
      <c r="AG144" s="150" t="s">
        <v>262</v>
      </c>
      <c r="AH144" s="150"/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outlineLevel="1" x14ac:dyDescent="0.2">
      <c r="A145" s="157"/>
      <c r="B145" s="158"/>
      <c r="C145" s="201" t="s">
        <v>2547</v>
      </c>
      <c r="D145" s="190"/>
      <c r="E145" s="191">
        <v>37.08</v>
      </c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50"/>
      <c r="Y145" s="150"/>
      <c r="Z145" s="150"/>
      <c r="AA145" s="150"/>
      <c r="AB145" s="150"/>
      <c r="AC145" s="150"/>
      <c r="AD145" s="150"/>
      <c r="AE145" s="150"/>
      <c r="AF145" s="150"/>
      <c r="AG145" s="150" t="s">
        <v>264</v>
      </c>
      <c r="AH145" s="150">
        <v>0</v>
      </c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ht="22.5" outlineLevel="1" x14ac:dyDescent="0.2">
      <c r="A146" s="169">
        <v>56</v>
      </c>
      <c r="B146" s="170" t="s">
        <v>801</v>
      </c>
      <c r="C146" s="186" t="s">
        <v>802</v>
      </c>
      <c r="D146" s="171" t="s">
        <v>285</v>
      </c>
      <c r="E146" s="172">
        <v>74.16</v>
      </c>
      <c r="F146" s="173"/>
      <c r="G146" s="174">
        <f>ROUND(E146*F146,2)</f>
        <v>0</v>
      </c>
      <c r="H146" s="173"/>
      <c r="I146" s="174">
        <f>ROUND(E146*H146,2)</f>
        <v>0</v>
      </c>
      <c r="J146" s="173"/>
      <c r="K146" s="174">
        <f>ROUND(E146*J146,2)</f>
        <v>0</v>
      </c>
      <c r="L146" s="174">
        <v>21</v>
      </c>
      <c r="M146" s="174">
        <f>G146*(1+L146/100)</f>
        <v>0</v>
      </c>
      <c r="N146" s="174">
        <v>0</v>
      </c>
      <c r="O146" s="174">
        <f>ROUND(E146*N146,2)</f>
        <v>0</v>
      </c>
      <c r="P146" s="174">
        <v>0</v>
      </c>
      <c r="Q146" s="174">
        <f>ROUND(E146*P146,2)</f>
        <v>0</v>
      </c>
      <c r="R146" s="174"/>
      <c r="S146" s="174" t="s">
        <v>217</v>
      </c>
      <c r="T146" s="175" t="s">
        <v>218</v>
      </c>
      <c r="U146" s="160">
        <v>0</v>
      </c>
      <c r="V146" s="160">
        <f>ROUND(E146*U146,2)</f>
        <v>0</v>
      </c>
      <c r="W146" s="160"/>
      <c r="X146" s="150"/>
      <c r="Y146" s="150"/>
      <c r="Z146" s="150"/>
      <c r="AA146" s="150"/>
      <c r="AB146" s="150"/>
      <c r="AC146" s="150"/>
      <c r="AD146" s="150"/>
      <c r="AE146" s="150"/>
      <c r="AF146" s="150"/>
      <c r="AG146" s="150" t="s">
        <v>262</v>
      </c>
      <c r="AH146" s="150"/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outlineLevel="1" x14ac:dyDescent="0.2">
      <c r="A147" s="157"/>
      <c r="B147" s="158"/>
      <c r="C147" s="201" t="s">
        <v>2548</v>
      </c>
      <c r="D147" s="190"/>
      <c r="E147" s="191">
        <v>74.16</v>
      </c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50"/>
      <c r="Y147" s="150"/>
      <c r="Z147" s="150"/>
      <c r="AA147" s="150"/>
      <c r="AB147" s="150"/>
      <c r="AC147" s="150"/>
      <c r="AD147" s="150"/>
      <c r="AE147" s="150"/>
      <c r="AF147" s="150"/>
      <c r="AG147" s="150" t="s">
        <v>264</v>
      </c>
      <c r="AH147" s="150">
        <v>0</v>
      </c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</row>
    <row r="148" spans="1:60" x14ac:dyDescent="0.2">
      <c r="A148" s="163" t="s">
        <v>211</v>
      </c>
      <c r="B148" s="164" t="s">
        <v>97</v>
      </c>
      <c r="C148" s="184" t="s">
        <v>98</v>
      </c>
      <c r="D148" s="165"/>
      <c r="E148" s="166"/>
      <c r="F148" s="167"/>
      <c r="G148" s="167">
        <f>SUMIF(AG149:AG160,"&lt;&gt;NOR",G149:G160)</f>
        <v>0</v>
      </c>
      <c r="H148" s="167"/>
      <c r="I148" s="167">
        <f>SUM(I149:I160)</f>
        <v>0</v>
      </c>
      <c r="J148" s="167"/>
      <c r="K148" s="167">
        <f>SUM(K149:K160)</f>
        <v>0</v>
      </c>
      <c r="L148" s="167"/>
      <c r="M148" s="167">
        <f>SUM(M149:M160)</f>
        <v>0</v>
      </c>
      <c r="N148" s="167"/>
      <c r="O148" s="167">
        <f>SUM(O149:O160)</f>
        <v>0</v>
      </c>
      <c r="P148" s="167"/>
      <c r="Q148" s="167">
        <f>SUM(Q149:Q160)</f>
        <v>0</v>
      </c>
      <c r="R148" s="167"/>
      <c r="S148" s="167"/>
      <c r="T148" s="168"/>
      <c r="U148" s="162"/>
      <c r="V148" s="162">
        <f>SUM(V149:V160)</f>
        <v>0</v>
      </c>
      <c r="W148" s="162"/>
      <c r="AG148" t="s">
        <v>212</v>
      </c>
    </row>
    <row r="149" spans="1:60" ht="22.5" outlineLevel="1" x14ac:dyDescent="0.2">
      <c r="A149" s="176">
        <v>57</v>
      </c>
      <c r="B149" s="177" t="s">
        <v>2549</v>
      </c>
      <c r="C149" s="185" t="s">
        <v>2550</v>
      </c>
      <c r="D149" s="178" t="s">
        <v>261</v>
      </c>
      <c r="E149" s="179">
        <v>32</v>
      </c>
      <c r="F149" s="180"/>
      <c r="G149" s="181">
        <f t="shared" ref="G149:G160" si="0">ROUND(E149*F149,2)</f>
        <v>0</v>
      </c>
      <c r="H149" s="180"/>
      <c r="I149" s="181">
        <f t="shared" ref="I149:I160" si="1">ROUND(E149*H149,2)</f>
        <v>0</v>
      </c>
      <c r="J149" s="180"/>
      <c r="K149" s="181">
        <f t="shared" ref="K149:K160" si="2">ROUND(E149*J149,2)</f>
        <v>0</v>
      </c>
      <c r="L149" s="181">
        <v>21</v>
      </c>
      <c r="M149" s="181">
        <f t="shared" ref="M149:M160" si="3">G149*(1+L149/100)</f>
        <v>0</v>
      </c>
      <c r="N149" s="181">
        <v>0</v>
      </c>
      <c r="O149" s="181">
        <f t="shared" ref="O149:O160" si="4">ROUND(E149*N149,2)</f>
        <v>0</v>
      </c>
      <c r="P149" s="181">
        <v>0</v>
      </c>
      <c r="Q149" s="181">
        <f t="shared" ref="Q149:Q160" si="5">ROUND(E149*P149,2)</f>
        <v>0</v>
      </c>
      <c r="R149" s="181"/>
      <c r="S149" s="181" t="s">
        <v>217</v>
      </c>
      <c r="T149" s="182" t="s">
        <v>218</v>
      </c>
      <c r="U149" s="160">
        <v>0</v>
      </c>
      <c r="V149" s="160">
        <f t="shared" ref="V149:V160" si="6">ROUND(E149*U149,2)</f>
        <v>0</v>
      </c>
      <c r="W149" s="160"/>
      <c r="X149" s="150"/>
      <c r="Y149" s="150"/>
      <c r="Z149" s="150"/>
      <c r="AA149" s="150"/>
      <c r="AB149" s="150"/>
      <c r="AC149" s="150"/>
      <c r="AD149" s="150"/>
      <c r="AE149" s="150"/>
      <c r="AF149" s="150"/>
      <c r="AG149" s="150" t="s">
        <v>262</v>
      </c>
      <c r="AH149" s="150"/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</row>
    <row r="150" spans="1:60" ht="22.5" outlineLevel="1" x14ac:dyDescent="0.2">
      <c r="A150" s="176">
        <v>58</v>
      </c>
      <c r="B150" s="177" t="s">
        <v>2551</v>
      </c>
      <c r="C150" s="185" t="s">
        <v>2552</v>
      </c>
      <c r="D150" s="178" t="s">
        <v>261</v>
      </c>
      <c r="E150" s="179">
        <v>42</v>
      </c>
      <c r="F150" s="180"/>
      <c r="G150" s="181">
        <f t="shared" si="0"/>
        <v>0</v>
      </c>
      <c r="H150" s="180"/>
      <c r="I150" s="181">
        <f t="shared" si="1"/>
        <v>0</v>
      </c>
      <c r="J150" s="180"/>
      <c r="K150" s="181">
        <f t="shared" si="2"/>
        <v>0</v>
      </c>
      <c r="L150" s="181">
        <v>21</v>
      </c>
      <c r="M150" s="181">
        <f t="shared" si="3"/>
        <v>0</v>
      </c>
      <c r="N150" s="181">
        <v>0</v>
      </c>
      <c r="O150" s="181">
        <f t="shared" si="4"/>
        <v>0</v>
      </c>
      <c r="P150" s="181">
        <v>0</v>
      </c>
      <c r="Q150" s="181">
        <f t="shared" si="5"/>
        <v>0</v>
      </c>
      <c r="R150" s="181"/>
      <c r="S150" s="181" t="s">
        <v>217</v>
      </c>
      <c r="T150" s="182" t="s">
        <v>218</v>
      </c>
      <c r="U150" s="160">
        <v>0</v>
      </c>
      <c r="V150" s="160">
        <f t="shared" si="6"/>
        <v>0</v>
      </c>
      <c r="W150" s="160"/>
      <c r="X150" s="150"/>
      <c r="Y150" s="150"/>
      <c r="Z150" s="150"/>
      <c r="AA150" s="150"/>
      <c r="AB150" s="150"/>
      <c r="AC150" s="150"/>
      <c r="AD150" s="150"/>
      <c r="AE150" s="150"/>
      <c r="AF150" s="150"/>
      <c r="AG150" s="150" t="s">
        <v>262</v>
      </c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outlineLevel="1" x14ac:dyDescent="0.2">
      <c r="A151" s="176">
        <v>59</v>
      </c>
      <c r="B151" s="177" t="s">
        <v>2553</v>
      </c>
      <c r="C151" s="185" t="s">
        <v>2554</v>
      </c>
      <c r="D151" s="178" t="s">
        <v>261</v>
      </c>
      <c r="E151" s="179">
        <v>10</v>
      </c>
      <c r="F151" s="180"/>
      <c r="G151" s="181">
        <f t="shared" si="0"/>
        <v>0</v>
      </c>
      <c r="H151" s="180"/>
      <c r="I151" s="181">
        <f t="shared" si="1"/>
        <v>0</v>
      </c>
      <c r="J151" s="180"/>
      <c r="K151" s="181">
        <f t="shared" si="2"/>
        <v>0</v>
      </c>
      <c r="L151" s="181">
        <v>21</v>
      </c>
      <c r="M151" s="181">
        <f t="shared" si="3"/>
        <v>0</v>
      </c>
      <c r="N151" s="181">
        <v>0</v>
      </c>
      <c r="O151" s="181">
        <f t="shared" si="4"/>
        <v>0</v>
      </c>
      <c r="P151" s="181">
        <v>0</v>
      </c>
      <c r="Q151" s="181">
        <f t="shared" si="5"/>
        <v>0</v>
      </c>
      <c r="R151" s="181"/>
      <c r="S151" s="181" t="s">
        <v>217</v>
      </c>
      <c r="T151" s="182" t="s">
        <v>218</v>
      </c>
      <c r="U151" s="160">
        <v>0</v>
      </c>
      <c r="V151" s="160">
        <f t="shared" si="6"/>
        <v>0</v>
      </c>
      <c r="W151" s="160"/>
      <c r="X151" s="150"/>
      <c r="Y151" s="150"/>
      <c r="Z151" s="150"/>
      <c r="AA151" s="150"/>
      <c r="AB151" s="150"/>
      <c r="AC151" s="150"/>
      <c r="AD151" s="150"/>
      <c r="AE151" s="150"/>
      <c r="AF151" s="150"/>
      <c r="AG151" s="150" t="s">
        <v>262</v>
      </c>
      <c r="AH151" s="150"/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ht="22.5" outlineLevel="1" x14ac:dyDescent="0.2">
      <c r="A152" s="176">
        <v>60</v>
      </c>
      <c r="B152" s="177" t="s">
        <v>2555</v>
      </c>
      <c r="C152" s="185" t="s">
        <v>2556</v>
      </c>
      <c r="D152" s="178" t="s">
        <v>261</v>
      </c>
      <c r="E152" s="179">
        <v>42</v>
      </c>
      <c r="F152" s="180"/>
      <c r="G152" s="181">
        <f t="shared" si="0"/>
        <v>0</v>
      </c>
      <c r="H152" s="180"/>
      <c r="I152" s="181">
        <f t="shared" si="1"/>
        <v>0</v>
      </c>
      <c r="J152" s="180"/>
      <c r="K152" s="181">
        <f t="shared" si="2"/>
        <v>0</v>
      </c>
      <c r="L152" s="181">
        <v>21</v>
      </c>
      <c r="M152" s="181">
        <f t="shared" si="3"/>
        <v>0</v>
      </c>
      <c r="N152" s="181">
        <v>0</v>
      </c>
      <c r="O152" s="181">
        <f t="shared" si="4"/>
        <v>0</v>
      </c>
      <c r="P152" s="181">
        <v>0</v>
      </c>
      <c r="Q152" s="181">
        <f t="shared" si="5"/>
        <v>0</v>
      </c>
      <c r="R152" s="181"/>
      <c r="S152" s="181" t="s">
        <v>217</v>
      </c>
      <c r="T152" s="182" t="s">
        <v>218</v>
      </c>
      <c r="U152" s="160">
        <v>0</v>
      </c>
      <c r="V152" s="160">
        <f t="shared" si="6"/>
        <v>0</v>
      </c>
      <c r="W152" s="160"/>
      <c r="X152" s="150"/>
      <c r="Y152" s="150"/>
      <c r="Z152" s="150"/>
      <c r="AA152" s="150"/>
      <c r="AB152" s="150"/>
      <c r="AC152" s="150"/>
      <c r="AD152" s="150"/>
      <c r="AE152" s="150"/>
      <c r="AF152" s="150"/>
      <c r="AG152" s="150" t="s">
        <v>262</v>
      </c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</row>
    <row r="153" spans="1:60" ht="22.5" outlineLevel="1" x14ac:dyDescent="0.2">
      <c r="A153" s="176">
        <v>61</v>
      </c>
      <c r="B153" s="177" t="s">
        <v>2557</v>
      </c>
      <c r="C153" s="185" t="s">
        <v>2558</v>
      </c>
      <c r="D153" s="178" t="s">
        <v>261</v>
      </c>
      <c r="E153" s="179">
        <v>42</v>
      </c>
      <c r="F153" s="180"/>
      <c r="G153" s="181">
        <f t="shared" si="0"/>
        <v>0</v>
      </c>
      <c r="H153" s="180"/>
      <c r="I153" s="181">
        <f t="shared" si="1"/>
        <v>0</v>
      </c>
      <c r="J153" s="180"/>
      <c r="K153" s="181">
        <f t="shared" si="2"/>
        <v>0</v>
      </c>
      <c r="L153" s="181">
        <v>21</v>
      </c>
      <c r="M153" s="181">
        <f t="shared" si="3"/>
        <v>0</v>
      </c>
      <c r="N153" s="181">
        <v>0</v>
      </c>
      <c r="O153" s="181">
        <f t="shared" si="4"/>
        <v>0</v>
      </c>
      <c r="P153" s="181">
        <v>0</v>
      </c>
      <c r="Q153" s="181">
        <f t="shared" si="5"/>
        <v>0</v>
      </c>
      <c r="R153" s="181"/>
      <c r="S153" s="181" t="s">
        <v>217</v>
      </c>
      <c r="T153" s="182" t="s">
        <v>218</v>
      </c>
      <c r="U153" s="160">
        <v>0</v>
      </c>
      <c r="V153" s="160">
        <f t="shared" si="6"/>
        <v>0</v>
      </c>
      <c r="W153" s="160"/>
      <c r="X153" s="150"/>
      <c r="Y153" s="150"/>
      <c r="Z153" s="150"/>
      <c r="AA153" s="150"/>
      <c r="AB153" s="150"/>
      <c r="AC153" s="150"/>
      <c r="AD153" s="150"/>
      <c r="AE153" s="150"/>
      <c r="AF153" s="150"/>
      <c r="AG153" s="150" t="s">
        <v>262</v>
      </c>
      <c r="AH153" s="150"/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</row>
    <row r="154" spans="1:60" ht="22.5" outlineLevel="1" x14ac:dyDescent="0.2">
      <c r="A154" s="176">
        <v>62</v>
      </c>
      <c r="B154" s="177" t="s">
        <v>2559</v>
      </c>
      <c r="C154" s="185" t="s">
        <v>2560</v>
      </c>
      <c r="D154" s="178" t="s">
        <v>261</v>
      </c>
      <c r="E154" s="179">
        <v>12</v>
      </c>
      <c r="F154" s="180"/>
      <c r="G154" s="181">
        <f t="shared" si="0"/>
        <v>0</v>
      </c>
      <c r="H154" s="180"/>
      <c r="I154" s="181">
        <f t="shared" si="1"/>
        <v>0</v>
      </c>
      <c r="J154" s="180"/>
      <c r="K154" s="181">
        <f t="shared" si="2"/>
        <v>0</v>
      </c>
      <c r="L154" s="181">
        <v>21</v>
      </c>
      <c r="M154" s="181">
        <f t="shared" si="3"/>
        <v>0</v>
      </c>
      <c r="N154" s="181">
        <v>0</v>
      </c>
      <c r="O154" s="181">
        <f t="shared" si="4"/>
        <v>0</v>
      </c>
      <c r="P154" s="181">
        <v>0</v>
      </c>
      <c r="Q154" s="181">
        <f t="shared" si="5"/>
        <v>0</v>
      </c>
      <c r="R154" s="181"/>
      <c r="S154" s="181" t="s">
        <v>217</v>
      </c>
      <c r="T154" s="182" t="s">
        <v>218</v>
      </c>
      <c r="U154" s="160">
        <v>0</v>
      </c>
      <c r="V154" s="160">
        <f t="shared" si="6"/>
        <v>0</v>
      </c>
      <c r="W154" s="160"/>
      <c r="X154" s="150"/>
      <c r="Y154" s="150"/>
      <c r="Z154" s="150"/>
      <c r="AA154" s="150"/>
      <c r="AB154" s="150"/>
      <c r="AC154" s="150"/>
      <c r="AD154" s="150"/>
      <c r="AE154" s="150"/>
      <c r="AF154" s="150"/>
      <c r="AG154" s="150" t="s">
        <v>262</v>
      </c>
      <c r="AH154" s="150"/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outlineLevel="1" x14ac:dyDescent="0.2">
      <c r="A155" s="176">
        <v>63</v>
      </c>
      <c r="B155" s="177" t="s">
        <v>2561</v>
      </c>
      <c r="C155" s="185" t="s">
        <v>2562</v>
      </c>
      <c r="D155" s="178" t="s">
        <v>261</v>
      </c>
      <c r="E155" s="179">
        <v>12</v>
      </c>
      <c r="F155" s="180"/>
      <c r="G155" s="181">
        <f t="shared" si="0"/>
        <v>0</v>
      </c>
      <c r="H155" s="180"/>
      <c r="I155" s="181">
        <f t="shared" si="1"/>
        <v>0</v>
      </c>
      <c r="J155" s="180"/>
      <c r="K155" s="181">
        <f t="shared" si="2"/>
        <v>0</v>
      </c>
      <c r="L155" s="181">
        <v>21</v>
      </c>
      <c r="M155" s="181">
        <f t="shared" si="3"/>
        <v>0</v>
      </c>
      <c r="N155" s="181">
        <v>0</v>
      </c>
      <c r="O155" s="181">
        <f t="shared" si="4"/>
        <v>0</v>
      </c>
      <c r="P155" s="181">
        <v>0</v>
      </c>
      <c r="Q155" s="181">
        <f t="shared" si="5"/>
        <v>0</v>
      </c>
      <c r="R155" s="181"/>
      <c r="S155" s="181" t="s">
        <v>217</v>
      </c>
      <c r="T155" s="182" t="s">
        <v>218</v>
      </c>
      <c r="U155" s="160">
        <v>0</v>
      </c>
      <c r="V155" s="160">
        <f t="shared" si="6"/>
        <v>0</v>
      </c>
      <c r="W155" s="160"/>
      <c r="X155" s="150"/>
      <c r="Y155" s="150"/>
      <c r="Z155" s="150"/>
      <c r="AA155" s="150"/>
      <c r="AB155" s="150"/>
      <c r="AC155" s="150"/>
      <c r="AD155" s="150"/>
      <c r="AE155" s="150"/>
      <c r="AF155" s="150"/>
      <c r="AG155" s="150" t="s">
        <v>262</v>
      </c>
      <c r="AH155" s="150"/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ht="22.5" outlineLevel="1" x14ac:dyDescent="0.2">
      <c r="A156" s="176">
        <v>64</v>
      </c>
      <c r="B156" s="177" t="s">
        <v>2563</v>
      </c>
      <c r="C156" s="185" t="s">
        <v>2564</v>
      </c>
      <c r="D156" s="178" t="s">
        <v>261</v>
      </c>
      <c r="E156" s="179">
        <v>12</v>
      </c>
      <c r="F156" s="180"/>
      <c r="G156" s="181">
        <f t="shared" si="0"/>
        <v>0</v>
      </c>
      <c r="H156" s="180"/>
      <c r="I156" s="181">
        <f t="shared" si="1"/>
        <v>0</v>
      </c>
      <c r="J156" s="180"/>
      <c r="K156" s="181">
        <f t="shared" si="2"/>
        <v>0</v>
      </c>
      <c r="L156" s="181">
        <v>21</v>
      </c>
      <c r="M156" s="181">
        <f t="shared" si="3"/>
        <v>0</v>
      </c>
      <c r="N156" s="181">
        <v>0</v>
      </c>
      <c r="O156" s="181">
        <f t="shared" si="4"/>
        <v>0</v>
      </c>
      <c r="P156" s="181">
        <v>0</v>
      </c>
      <c r="Q156" s="181">
        <f t="shared" si="5"/>
        <v>0</v>
      </c>
      <c r="R156" s="181"/>
      <c r="S156" s="181" t="s">
        <v>217</v>
      </c>
      <c r="T156" s="182" t="s">
        <v>218</v>
      </c>
      <c r="U156" s="160">
        <v>0</v>
      </c>
      <c r="V156" s="160">
        <f t="shared" si="6"/>
        <v>0</v>
      </c>
      <c r="W156" s="160"/>
      <c r="X156" s="150"/>
      <c r="Y156" s="150"/>
      <c r="Z156" s="150"/>
      <c r="AA156" s="150"/>
      <c r="AB156" s="150"/>
      <c r="AC156" s="150"/>
      <c r="AD156" s="150"/>
      <c r="AE156" s="150"/>
      <c r="AF156" s="150"/>
      <c r="AG156" s="150" t="s">
        <v>262</v>
      </c>
      <c r="AH156" s="150"/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</row>
    <row r="157" spans="1:60" ht="22.5" outlineLevel="1" x14ac:dyDescent="0.2">
      <c r="A157" s="176">
        <v>65</v>
      </c>
      <c r="B157" s="177" t="s">
        <v>466</v>
      </c>
      <c r="C157" s="185" t="s">
        <v>467</v>
      </c>
      <c r="D157" s="178" t="s">
        <v>261</v>
      </c>
      <c r="E157" s="179">
        <v>2.8</v>
      </c>
      <c r="F157" s="180"/>
      <c r="G157" s="181">
        <f t="shared" si="0"/>
        <v>0</v>
      </c>
      <c r="H157" s="180"/>
      <c r="I157" s="181">
        <f t="shared" si="1"/>
        <v>0</v>
      </c>
      <c r="J157" s="180"/>
      <c r="K157" s="181">
        <f t="shared" si="2"/>
        <v>0</v>
      </c>
      <c r="L157" s="181">
        <v>21</v>
      </c>
      <c r="M157" s="181">
        <f t="shared" si="3"/>
        <v>0</v>
      </c>
      <c r="N157" s="181">
        <v>0</v>
      </c>
      <c r="O157" s="181">
        <f t="shared" si="4"/>
        <v>0</v>
      </c>
      <c r="P157" s="181">
        <v>0</v>
      </c>
      <c r="Q157" s="181">
        <f t="shared" si="5"/>
        <v>0</v>
      </c>
      <c r="R157" s="181"/>
      <c r="S157" s="181" t="s">
        <v>217</v>
      </c>
      <c r="T157" s="182" t="s">
        <v>218</v>
      </c>
      <c r="U157" s="160">
        <v>0</v>
      </c>
      <c r="V157" s="160">
        <f t="shared" si="6"/>
        <v>0</v>
      </c>
      <c r="W157" s="160"/>
      <c r="X157" s="150"/>
      <c r="Y157" s="150"/>
      <c r="Z157" s="150"/>
      <c r="AA157" s="150"/>
      <c r="AB157" s="150"/>
      <c r="AC157" s="150"/>
      <c r="AD157" s="150"/>
      <c r="AE157" s="150"/>
      <c r="AF157" s="150"/>
      <c r="AG157" s="150" t="s">
        <v>262</v>
      </c>
      <c r="AH157" s="150"/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ht="33.75" outlineLevel="1" x14ac:dyDescent="0.2">
      <c r="A158" s="176">
        <v>66</v>
      </c>
      <c r="B158" s="177" t="s">
        <v>1181</v>
      </c>
      <c r="C158" s="185" t="s">
        <v>1182</v>
      </c>
      <c r="D158" s="178" t="s">
        <v>291</v>
      </c>
      <c r="E158" s="179">
        <v>2</v>
      </c>
      <c r="F158" s="180"/>
      <c r="G158" s="181">
        <f t="shared" si="0"/>
        <v>0</v>
      </c>
      <c r="H158" s="180"/>
      <c r="I158" s="181">
        <f t="shared" si="1"/>
        <v>0</v>
      </c>
      <c r="J158" s="180"/>
      <c r="K158" s="181">
        <f t="shared" si="2"/>
        <v>0</v>
      </c>
      <c r="L158" s="181">
        <v>21</v>
      </c>
      <c r="M158" s="181">
        <f t="shared" si="3"/>
        <v>0</v>
      </c>
      <c r="N158" s="181">
        <v>0</v>
      </c>
      <c r="O158" s="181">
        <f t="shared" si="4"/>
        <v>0</v>
      </c>
      <c r="P158" s="181">
        <v>0</v>
      </c>
      <c r="Q158" s="181">
        <f t="shared" si="5"/>
        <v>0</v>
      </c>
      <c r="R158" s="181"/>
      <c r="S158" s="181" t="s">
        <v>217</v>
      </c>
      <c r="T158" s="182" t="s">
        <v>218</v>
      </c>
      <c r="U158" s="160">
        <v>0</v>
      </c>
      <c r="V158" s="160">
        <f t="shared" si="6"/>
        <v>0</v>
      </c>
      <c r="W158" s="160"/>
      <c r="X158" s="150"/>
      <c r="Y158" s="150"/>
      <c r="Z158" s="150"/>
      <c r="AA158" s="150"/>
      <c r="AB158" s="150"/>
      <c r="AC158" s="150"/>
      <c r="AD158" s="150"/>
      <c r="AE158" s="150"/>
      <c r="AF158" s="150"/>
      <c r="AG158" s="150" t="s">
        <v>262</v>
      </c>
      <c r="AH158" s="150"/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ht="33.75" outlineLevel="1" x14ac:dyDescent="0.2">
      <c r="A159" s="176">
        <v>67</v>
      </c>
      <c r="B159" s="177" t="s">
        <v>2565</v>
      </c>
      <c r="C159" s="185" t="s">
        <v>2566</v>
      </c>
      <c r="D159" s="178" t="s">
        <v>291</v>
      </c>
      <c r="E159" s="179">
        <v>28</v>
      </c>
      <c r="F159" s="180"/>
      <c r="G159" s="181">
        <f t="shared" si="0"/>
        <v>0</v>
      </c>
      <c r="H159" s="180"/>
      <c r="I159" s="181">
        <f t="shared" si="1"/>
        <v>0</v>
      </c>
      <c r="J159" s="180"/>
      <c r="K159" s="181">
        <f t="shared" si="2"/>
        <v>0</v>
      </c>
      <c r="L159" s="181">
        <v>21</v>
      </c>
      <c r="M159" s="181">
        <f t="shared" si="3"/>
        <v>0</v>
      </c>
      <c r="N159" s="181">
        <v>0</v>
      </c>
      <c r="O159" s="181">
        <f t="shared" si="4"/>
        <v>0</v>
      </c>
      <c r="P159" s="181">
        <v>0</v>
      </c>
      <c r="Q159" s="181">
        <f t="shared" si="5"/>
        <v>0</v>
      </c>
      <c r="R159" s="181"/>
      <c r="S159" s="181" t="s">
        <v>217</v>
      </c>
      <c r="T159" s="182" t="s">
        <v>218</v>
      </c>
      <c r="U159" s="160">
        <v>0</v>
      </c>
      <c r="V159" s="160">
        <f t="shared" si="6"/>
        <v>0</v>
      </c>
      <c r="W159" s="160"/>
      <c r="X159" s="150"/>
      <c r="Y159" s="150"/>
      <c r="Z159" s="150"/>
      <c r="AA159" s="150"/>
      <c r="AB159" s="150"/>
      <c r="AC159" s="150"/>
      <c r="AD159" s="150"/>
      <c r="AE159" s="150"/>
      <c r="AF159" s="150"/>
      <c r="AG159" s="150" t="s">
        <v>262</v>
      </c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</row>
    <row r="160" spans="1:60" ht="22.5" outlineLevel="1" x14ac:dyDescent="0.2">
      <c r="A160" s="176">
        <v>68</v>
      </c>
      <c r="B160" s="177" t="s">
        <v>2402</v>
      </c>
      <c r="C160" s="185" t="s">
        <v>2403</v>
      </c>
      <c r="D160" s="178" t="s">
        <v>261</v>
      </c>
      <c r="E160" s="179">
        <v>30</v>
      </c>
      <c r="F160" s="180"/>
      <c r="G160" s="181">
        <f t="shared" si="0"/>
        <v>0</v>
      </c>
      <c r="H160" s="180"/>
      <c r="I160" s="181">
        <f t="shared" si="1"/>
        <v>0</v>
      </c>
      <c r="J160" s="180"/>
      <c r="K160" s="181">
        <f t="shared" si="2"/>
        <v>0</v>
      </c>
      <c r="L160" s="181">
        <v>21</v>
      </c>
      <c r="M160" s="181">
        <f t="shared" si="3"/>
        <v>0</v>
      </c>
      <c r="N160" s="181">
        <v>0</v>
      </c>
      <c r="O160" s="181">
        <f t="shared" si="4"/>
        <v>0</v>
      </c>
      <c r="P160" s="181">
        <v>0</v>
      </c>
      <c r="Q160" s="181">
        <f t="shared" si="5"/>
        <v>0</v>
      </c>
      <c r="R160" s="181"/>
      <c r="S160" s="181" t="s">
        <v>217</v>
      </c>
      <c r="T160" s="182" t="s">
        <v>218</v>
      </c>
      <c r="U160" s="160">
        <v>0</v>
      </c>
      <c r="V160" s="160">
        <f t="shared" si="6"/>
        <v>0</v>
      </c>
      <c r="W160" s="160"/>
      <c r="X160" s="150"/>
      <c r="Y160" s="150"/>
      <c r="Z160" s="150"/>
      <c r="AA160" s="150"/>
      <c r="AB160" s="150"/>
      <c r="AC160" s="150"/>
      <c r="AD160" s="150"/>
      <c r="AE160" s="150"/>
      <c r="AF160" s="150"/>
      <c r="AG160" s="150" t="s">
        <v>262</v>
      </c>
      <c r="AH160" s="150"/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</row>
    <row r="161" spans="1:60" x14ac:dyDescent="0.2">
      <c r="A161" s="163" t="s">
        <v>211</v>
      </c>
      <c r="B161" s="164" t="s">
        <v>99</v>
      </c>
      <c r="C161" s="184" t="s">
        <v>100</v>
      </c>
      <c r="D161" s="165"/>
      <c r="E161" s="166"/>
      <c r="F161" s="167"/>
      <c r="G161" s="167">
        <f>SUMIF(AG162:AG162,"&lt;&gt;NOR",G162:G162)</f>
        <v>0</v>
      </c>
      <c r="H161" s="167"/>
      <c r="I161" s="167">
        <f>SUM(I162:I162)</f>
        <v>0</v>
      </c>
      <c r="J161" s="167"/>
      <c r="K161" s="167">
        <f>SUM(K162:K162)</f>
        <v>0</v>
      </c>
      <c r="L161" s="167"/>
      <c r="M161" s="167">
        <f>SUM(M162:M162)</f>
        <v>0</v>
      </c>
      <c r="N161" s="167"/>
      <c r="O161" s="167">
        <f>SUM(O162:O162)</f>
        <v>0</v>
      </c>
      <c r="P161" s="167"/>
      <c r="Q161" s="167">
        <f>SUM(Q162:Q162)</f>
        <v>0</v>
      </c>
      <c r="R161" s="167"/>
      <c r="S161" s="167"/>
      <c r="T161" s="168"/>
      <c r="U161" s="162"/>
      <c r="V161" s="162">
        <f>SUM(V162:V162)</f>
        <v>0</v>
      </c>
      <c r="W161" s="162"/>
      <c r="AG161" t="s">
        <v>212</v>
      </c>
    </row>
    <row r="162" spans="1:60" ht="45" outlineLevel="1" x14ac:dyDescent="0.2">
      <c r="A162" s="176">
        <v>69</v>
      </c>
      <c r="B162" s="177" t="s">
        <v>1189</v>
      </c>
      <c r="C162" s="185" t="s">
        <v>1190</v>
      </c>
      <c r="D162" s="178" t="s">
        <v>298</v>
      </c>
      <c r="E162" s="179">
        <v>1</v>
      </c>
      <c r="F162" s="180"/>
      <c r="G162" s="181">
        <f>ROUND(E162*F162,2)</f>
        <v>0</v>
      </c>
      <c r="H162" s="180"/>
      <c r="I162" s="181">
        <f>ROUND(E162*H162,2)</f>
        <v>0</v>
      </c>
      <c r="J162" s="180"/>
      <c r="K162" s="181">
        <f>ROUND(E162*J162,2)</f>
        <v>0</v>
      </c>
      <c r="L162" s="181">
        <v>21</v>
      </c>
      <c r="M162" s="181">
        <f>G162*(1+L162/100)</f>
        <v>0</v>
      </c>
      <c r="N162" s="181">
        <v>0</v>
      </c>
      <c r="O162" s="181">
        <f>ROUND(E162*N162,2)</f>
        <v>0</v>
      </c>
      <c r="P162" s="181">
        <v>0</v>
      </c>
      <c r="Q162" s="181">
        <f>ROUND(E162*P162,2)</f>
        <v>0</v>
      </c>
      <c r="R162" s="181"/>
      <c r="S162" s="181" t="s">
        <v>217</v>
      </c>
      <c r="T162" s="182" t="s">
        <v>218</v>
      </c>
      <c r="U162" s="160">
        <v>0</v>
      </c>
      <c r="V162" s="160">
        <f>ROUND(E162*U162,2)</f>
        <v>0</v>
      </c>
      <c r="W162" s="160"/>
      <c r="X162" s="150"/>
      <c r="Y162" s="150"/>
      <c r="Z162" s="150"/>
      <c r="AA162" s="150"/>
      <c r="AB162" s="150"/>
      <c r="AC162" s="150"/>
      <c r="AD162" s="150"/>
      <c r="AE162" s="150"/>
      <c r="AF162" s="150"/>
      <c r="AG162" s="150" t="s">
        <v>262</v>
      </c>
      <c r="AH162" s="150"/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</row>
    <row r="163" spans="1:60" x14ac:dyDescent="0.2">
      <c r="A163" s="163" t="s">
        <v>211</v>
      </c>
      <c r="B163" s="164" t="s">
        <v>101</v>
      </c>
      <c r="C163" s="184" t="s">
        <v>102</v>
      </c>
      <c r="D163" s="165"/>
      <c r="E163" s="166"/>
      <c r="F163" s="167"/>
      <c r="G163" s="167">
        <f>SUMIF(AG164:AG164,"&lt;&gt;NOR",G164:G164)</f>
        <v>0</v>
      </c>
      <c r="H163" s="167"/>
      <c r="I163" s="167">
        <f>SUM(I164:I164)</f>
        <v>0</v>
      </c>
      <c r="J163" s="167"/>
      <c r="K163" s="167">
        <f>SUM(K164:K164)</f>
        <v>0</v>
      </c>
      <c r="L163" s="167"/>
      <c r="M163" s="167">
        <f>SUM(M164:M164)</f>
        <v>0</v>
      </c>
      <c r="N163" s="167"/>
      <c r="O163" s="167">
        <f>SUM(O164:O164)</f>
        <v>0</v>
      </c>
      <c r="P163" s="167"/>
      <c r="Q163" s="167">
        <f>SUM(Q164:Q164)</f>
        <v>0</v>
      </c>
      <c r="R163" s="167"/>
      <c r="S163" s="167"/>
      <c r="T163" s="168"/>
      <c r="U163" s="162"/>
      <c r="V163" s="162">
        <f>SUM(V164:V164)</f>
        <v>0</v>
      </c>
      <c r="W163" s="162"/>
      <c r="AG163" t="s">
        <v>212</v>
      </c>
    </row>
    <row r="164" spans="1:60" outlineLevel="1" x14ac:dyDescent="0.2">
      <c r="A164" s="176">
        <v>70</v>
      </c>
      <c r="B164" s="177" t="s">
        <v>906</v>
      </c>
      <c r="C164" s="185" t="s">
        <v>907</v>
      </c>
      <c r="D164" s="178" t="s">
        <v>908</v>
      </c>
      <c r="E164" s="179">
        <v>150</v>
      </c>
      <c r="F164" s="180"/>
      <c r="G164" s="181">
        <f>ROUND(E164*F164,2)</f>
        <v>0</v>
      </c>
      <c r="H164" s="180"/>
      <c r="I164" s="181">
        <f>ROUND(E164*H164,2)</f>
        <v>0</v>
      </c>
      <c r="J164" s="180"/>
      <c r="K164" s="181">
        <f>ROUND(E164*J164,2)</f>
        <v>0</v>
      </c>
      <c r="L164" s="181">
        <v>21</v>
      </c>
      <c r="M164" s="181">
        <f>G164*(1+L164/100)</f>
        <v>0</v>
      </c>
      <c r="N164" s="181">
        <v>0</v>
      </c>
      <c r="O164" s="181">
        <f>ROUND(E164*N164,2)</f>
        <v>0</v>
      </c>
      <c r="P164" s="181">
        <v>0</v>
      </c>
      <c r="Q164" s="181">
        <f>ROUND(E164*P164,2)</f>
        <v>0</v>
      </c>
      <c r="R164" s="181"/>
      <c r="S164" s="181" t="s">
        <v>217</v>
      </c>
      <c r="T164" s="182" t="s">
        <v>218</v>
      </c>
      <c r="U164" s="160">
        <v>0</v>
      </c>
      <c r="V164" s="160">
        <f>ROUND(E164*U164,2)</f>
        <v>0</v>
      </c>
      <c r="W164" s="160"/>
      <c r="X164" s="150"/>
      <c r="Y164" s="150"/>
      <c r="Z164" s="150"/>
      <c r="AA164" s="150"/>
      <c r="AB164" s="150"/>
      <c r="AC164" s="150"/>
      <c r="AD164" s="150"/>
      <c r="AE164" s="150"/>
      <c r="AF164" s="150"/>
      <c r="AG164" s="150" t="s">
        <v>262</v>
      </c>
      <c r="AH164" s="150"/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</row>
    <row r="165" spans="1:60" x14ac:dyDescent="0.2">
      <c r="A165" s="163" t="s">
        <v>211</v>
      </c>
      <c r="B165" s="164" t="s">
        <v>103</v>
      </c>
      <c r="C165" s="184" t="s">
        <v>104</v>
      </c>
      <c r="D165" s="165"/>
      <c r="E165" s="166"/>
      <c r="F165" s="167"/>
      <c r="G165" s="167">
        <f>SUMIF(AG166:AG171,"&lt;&gt;NOR",G166:G171)</f>
        <v>0</v>
      </c>
      <c r="H165" s="167"/>
      <c r="I165" s="167">
        <f>SUM(I166:I171)</f>
        <v>0</v>
      </c>
      <c r="J165" s="167"/>
      <c r="K165" s="167">
        <f>SUM(K166:K171)</f>
        <v>0</v>
      </c>
      <c r="L165" s="167"/>
      <c r="M165" s="167">
        <f>SUM(M166:M171)</f>
        <v>0</v>
      </c>
      <c r="N165" s="167"/>
      <c r="O165" s="167">
        <f>SUM(O166:O171)</f>
        <v>0</v>
      </c>
      <c r="P165" s="167"/>
      <c r="Q165" s="167">
        <f>SUM(Q166:Q171)</f>
        <v>0</v>
      </c>
      <c r="R165" s="167"/>
      <c r="S165" s="167"/>
      <c r="T165" s="168"/>
      <c r="U165" s="162"/>
      <c r="V165" s="162">
        <f>SUM(V166:V171)</f>
        <v>0</v>
      </c>
      <c r="W165" s="162"/>
      <c r="AG165" t="s">
        <v>212</v>
      </c>
    </row>
    <row r="166" spans="1:60" outlineLevel="1" x14ac:dyDescent="0.2">
      <c r="A166" s="169">
        <v>71</v>
      </c>
      <c r="B166" s="170" t="s">
        <v>2567</v>
      </c>
      <c r="C166" s="186" t="s">
        <v>2568</v>
      </c>
      <c r="D166" s="171" t="s">
        <v>298</v>
      </c>
      <c r="E166" s="172">
        <v>2</v>
      </c>
      <c r="F166" s="173"/>
      <c r="G166" s="174">
        <f>ROUND(E166*F166,2)</f>
        <v>0</v>
      </c>
      <c r="H166" s="173"/>
      <c r="I166" s="174">
        <f>ROUND(E166*H166,2)</f>
        <v>0</v>
      </c>
      <c r="J166" s="173"/>
      <c r="K166" s="174">
        <f>ROUND(E166*J166,2)</f>
        <v>0</v>
      </c>
      <c r="L166" s="174">
        <v>21</v>
      </c>
      <c r="M166" s="174">
        <f>G166*(1+L166/100)</f>
        <v>0</v>
      </c>
      <c r="N166" s="174">
        <v>0</v>
      </c>
      <c r="O166" s="174">
        <f>ROUND(E166*N166,2)</f>
        <v>0</v>
      </c>
      <c r="P166" s="174">
        <v>0</v>
      </c>
      <c r="Q166" s="174">
        <f>ROUND(E166*P166,2)</f>
        <v>0</v>
      </c>
      <c r="R166" s="174"/>
      <c r="S166" s="174" t="s">
        <v>240</v>
      </c>
      <c r="T166" s="175" t="s">
        <v>218</v>
      </c>
      <c r="U166" s="160">
        <v>0</v>
      </c>
      <c r="V166" s="160">
        <f>ROUND(E166*U166,2)</f>
        <v>0</v>
      </c>
      <c r="W166" s="160"/>
      <c r="X166" s="150"/>
      <c r="Y166" s="150"/>
      <c r="Z166" s="150"/>
      <c r="AA166" s="150"/>
      <c r="AB166" s="150"/>
      <c r="AC166" s="150"/>
      <c r="AD166" s="150"/>
      <c r="AE166" s="150"/>
      <c r="AF166" s="150"/>
      <c r="AG166" s="150" t="s">
        <v>279</v>
      </c>
      <c r="AH166" s="150"/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</row>
    <row r="167" spans="1:60" outlineLevel="1" x14ac:dyDescent="0.2">
      <c r="A167" s="157"/>
      <c r="B167" s="158"/>
      <c r="C167" s="201" t="s">
        <v>2569</v>
      </c>
      <c r="D167" s="190"/>
      <c r="E167" s="191">
        <v>2</v>
      </c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50"/>
      <c r="Y167" s="150"/>
      <c r="Z167" s="150"/>
      <c r="AA167" s="150"/>
      <c r="AB167" s="150"/>
      <c r="AC167" s="150"/>
      <c r="AD167" s="150"/>
      <c r="AE167" s="150"/>
      <c r="AF167" s="150"/>
      <c r="AG167" s="150" t="s">
        <v>264</v>
      </c>
      <c r="AH167" s="150">
        <v>0</v>
      </c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</row>
    <row r="168" spans="1:60" outlineLevel="1" x14ac:dyDescent="0.2">
      <c r="A168" s="169">
        <v>72</v>
      </c>
      <c r="B168" s="170" t="s">
        <v>2570</v>
      </c>
      <c r="C168" s="186" t="s">
        <v>2571</v>
      </c>
      <c r="D168" s="171" t="s">
        <v>298</v>
      </c>
      <c r="E168" s="172">
        <v>1</v>
      </c>
      <c r="F168" s="173"/>
      <c r="G168" s="174">
        <f>ROUND(E168*F168,2)</f>
        <v>0</v>
      </c>
      <c r="H168" s="173"/>
      <c r="I168" s="174">
        <f>ROUND(E168*H168,2)</f>
        <v>0</v>
      </c>
      <c r="J168" s="173"/>
      <c r="K168" s="174">
        <f>ROUND(E168*J168,2)</f>
        <v>0</v>
      </c>
      <c r="L168" s="174">
        <v>21</v>
      </c>
      <c r="M168" s="174">
        <f>G168*(1+L168/100)</f>
        <v>0</v>
      </c>
      <c r="N168" s="174">
        <v>0</v>
      </c>
      <c r="O168" s="174">
        <f>ROUND(E168*N168,2)</f>
        <v>0</v>
      </c>
      <c r="P168" s="174">
        <v>0</v>
      </c>
      <c r="Q168" s="174">
        <f>ROUND(E168*P168,2)</f>
        <v>0</v>
      </c>
      <c r="R168" s="174"/>
      <c r="S168" s="174" t="s">
        <v>240</v>
      </c>
      <c r="T168" s="175" t="s">
        <v>218</v>
      </c>
      <c r="U168" s="160">
        <v>0</v>
      </c>
      <c r="V168" s="160">
        <f>ROUND(E168*U168,2)</f>
        <v>0</v>
      </c>
      <c r="W168" s="160"/>
      <c r="X168" s="150"/>
      <c r="Y168" s="150"/>
      <c r="Z168" s="150"/>
      <c r="AA168" s="150"/>
      <c r="AB168" s="150"/>
      <c r="AC168" s="150"/>
      <c r="AD168" s="150"/>
      <c r="AE168" s="150"/>
      <c r="AF168" s="150"/>
      <c r="AG168" s="150" t="s">
        <v>279</v>
      </c>
      <c r="AH168" s="150"/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</row>
    <row r="169" spans="1:60" outlineLevel="1" x14ac:dyDescent="0.2">
      <c r="A169" s="157"/>
      <c r="B169" s="158"/>
      <c r="C169" s="201" t="s">
        <v>2572</v>
      </c>
      <c r="D169" s="190"/>
      <c r="E169" s="191">
        <v>1</v>
      </c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50"/>
      <c r="Y169" s="150"/>
      <c r="Z169" s="150"/>
      <c r="AA169" s="150"/>
      <c r="AB169" s="150"/>
      <c r="AC169" s="150"/>
      <c r="AD169" s="150"/>
      <c r="AE169" s="150"/>
      <c r="AF169" s="150"/>
      <c r="AG169" s="150" t="s">
        <v>264</v>
      </c>
      <c r="AH169" s="150">
        <v>0</v>
      </c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</row>
    <row r="170" spans="1:60" outlineLevel="1" x14ac:dyDescent="0.2">
      <c r="A170" s="169">
        <v>73</v>
      </c>
      <c r="B170" s="170" t="s">
        <v>2573</v>
      </c>
      <c r="C170" s="186" t="s">
        <v>2574</v>
      </c>
      <c r="D170" s="171" t="s">
        <v>298</v>
      </c>
      <c r="E170" s="172">
        <v>4</v>
      </c>
      <c r="F170" s="173"/>
      <c r="G170" s="174">
        <f>ROUND(E170*F170,2)</f>
        <v>0</v>
      </c>
      <c r="H170" s="173"/>
      <c r="I170" s="174">
        <f>ROUND(E170*H170,2)</f>
        <v>0</v>
      </c>
      <c r="J170" s="173"/>
      <c r="K170" s="174">
        <f>ROUND(E170*J170,2)</f>
        <v>0</v>
      </c>
      <c r="L170" s="174">
        <v>21</v>
      </c>
      <c r="M170" s="174">
        <f>G170*(1+L170/100)</f>
        <v>0</v>
      </c>
      <c r="N170" s="174">
        <v>0</v>
      </c>
      <c r="O170" s="174">
        <f>ROUND(E170*N170,2)</f>
        <v>0</v>
      </c>
      <c r="P170" s="174">
        <v>0</v>
      </c>
      <c r="Q170" s="174">
        <f>ROUND(E170*P170,2)</f>
        <v>0</v>
      </c>
      <c r="R170" s="174"/>
      <c r="S170" s="174" t="s">
        <v>240</v>
      </c>
      <c r="T170" s="175" t="s">
        <v>218</v>
      </c>
      <c r="U170" s="160">
        <v>0</v>
      </c>
      <c r="V170" s="160">
        <f>ROUND(E170*U170,2)</f>
        <v>0</v>
      </c>
      <c r="W170" s="160"/>
      <c r="X170" s="150"/>
      <c r="Y170" s="150"/>
      <c r="Z170" s="150"/>
      <c r="AA170" s="150"/>
      <c r="AB170" s="150"/>
      <c r="AC170" s="150"/>
      <c r="AD170" s="150"/>
      <c r="AE170" s="150"/>
      <c r="AF170" s="150"/>
      <c r="AG170" s="150" t="s">
        <v>279</v>
      </c>
      <c r="AH170" s="150"/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</row>
    <row r="171" spans="1:60" outlineLevel="1" x14ac:dyDescent="0.2">
      <c r="A171" s="157"/>
      <c r="B171" s="158"/>
      <c r="C171" s="201" t="s">
        <v>2575</v>
      </c>
      <c r="D171" s="190"/>
      <c r="E171" s="191">
        <v>4</v>
      </c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50"/>
      <c r="Y171" s="150"/>
      <c r="Z171" s="150"/>
      <c r="AA171" s="150"/>
      <c r="AB171" s="150"/>
      <c r="AC171" s="150"/>
      <c r="AD171" s="150"/>
      <c r="AE171" s="150"/>
      <c r="AF171" s="150"/>
      <c r="AG171" s="150" t="s">
        <v>264</v>
      </c>
      <c r="AH171" s="150">
        <v>0</v>
      </c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</row>
    <row r="172" spans="1:60" x14ac:dyDescent="0.2">
      <c r="A172" s="163" t="s">
        <v>211</v>
      </c>
      <c r="B172" s="164" t="s">
        <v>105</v>
      </c>
      <c r="C172" s="184" t="s">
        <v>106</v>
      </c>
      <c r="D172" s="165"/>
      <c r="E172" s="166"/>
      <c r="F172" s="167"/>
      <c r="G172" s="167">
        <f>SUMIF(AG173:AG189,"&lt;&gt;NOR",G173:G189)</f>
        <v>0</v>
      </c>
      <c r="H172" s="167"/>
      <c r="I172" s="167">
        <f>SUM(I173:I189)</f>
        <v>0</v>
      </c>
      <c r="J172" s="167"/>
      <c r="K172" s="167">
        <f>SUM(K173:K189)</f>
        <v>0</v>
      </c>
      <c r="L172" s="167"/>
      <c r="M172" s="167">
        <f>SUM(M173:M189)</f>
        <v>0</v>
      </c>
      <c r="N172" s="167"/>
      <c r="O172" s="167">
        <f>SUM(O173:O189)</f>
        <v>0</v>
      </c>
      <c r="P172" s="167"/>
      <c r="Q172" s="167">
        <f>SUM(Q173:Q189)</f>
        <v>0</v>
      </c>
      <c r="R172" s="167"/>
      <c r="S172" s="167"/>
      <c r="T172" s="168"/>
      <c r="U172" s="162"/>
      <c r="V172" s="162">
        <f>SUM(V173:V189)</f>
        <v>0</v>
      </c>
      <c r="W172" s="162"/>
      <c r="AG172" t="s">
        <v>212</v>
      </c>
    </row>
    <row r="173" spans="1:60" outlineLevel="1" x14ac:dyDescent="0.2">
      <c r="A173" s="169">
        <v>74</v>
      </c>
      <c r="B173" s="170" t="s">
        <v>2576</v>
      </c>
      <c r="C173" s="186" t="s">
        <v>2577</v>
      </c>
      <c r="D173" s="171" t="s">
        <v>291</v>
      </c>
      <c r="E173" s="172">
        <v>79</v>
      </c>
      <c r="F173" s="173"/>
      <c r="G173" s="174">
        <f>ROUND(E173*F173,2)</f>
        <v>0</v>
      </c>
      <c r="H173" s="173"/>
      <c r="I173" s="174">
        <f>ROUND(E173*H173,2)</f>
        <v>0</v>
      </c>
      <c r="J173" s="173"/>
      <c r="K173" s="174">
        <f>ROUND(E173*J173,2)</f>
        <v>0</v>
      </c>
      <c r="L173" s="174">
        <v>21</v>
      </c>
      <c r="M173" s="174">
        <f>G173*(1+L173/100)</f>
        <v>0</v>
      </c>
      <c r="N173" s="174">
        <v>0</v>
      </c>
      <c r="O173" s="174">
        <f>ROUND(E173*N173,2)</f>
        <v>0</v>
      </c>
      <c r="P173" s="174">
        <v>0</v>
      </c>
      <c r="Q173" s="174">
        <f>ROUND(E173*P173,2)</f>
        <v>0</v>
      </c>
      <c r="R173" s="174"/>
      <c r="S173" s="174" t="s">
        <v>240</v>
      </c>
      <c r="T173" s="175" t="s">
        <v>218</v>
      </c>
      <c r="U173" s="160">
        <v>0</v>
      </c>
      <c r="V173" s="160">
        <f>ROUND(E173*U173,2)</f>
        <v>0</v>
      </c>
      <c r="W173" s="160"/>
      <c r="X173" s="150"/>
      <c r="Y173" s="150"/>
      <c r="Z173" s="150"/>
      <c r="AA173" s="150"/>
      <c r="AB173" s="150"/>
      <c r="AC173" s="150"/>
      <c r="AD173" s="150"/>
      <c r="AE173" s="150"/>
      <c r="AF173" s="150"/>
      <c r="AG173" s="150" t="s">
        <v>279</v>
      </c>
      <c r="AH173" s="150"/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</row>
    <row r="174" spans="1:60" outlineLevel="1" x14ac:dyDescent="0.2">
      <c r="A174" s="157"/>
      <c r="B174" s="158"/>
      <c r="C174" s="201" t="s">
        <v>2578</v>
      </c>
      <c r="D174" s="190"/>
      <c r="E174" s="191">
        <v>11</v>
      </c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50"/>
      <c r="Y174" s="150"/>
      <c r="Z174" s="150"/>
      <c r="AA174" s="150"/>
      <c r="AB174" s="150"/>
      <c r="AC174" s="150"/>
      <c r="AD174" s="150"/>
      <c r="AE174" s="150"/>
      <c r="AF174" s="150"/>
      <c r="AG174" s="150" t="s">
        <v>264</v>
      </c>
      <c r="AH174" s="150">
        <v>0</v>
      </c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</row>
    <row r="175" spans="1:60" outlineLevel="1" x14ac:dyDescent="0.2">
      <c r="A175" s="157"/>
      <c r="B175" s="158"/>
      <c r="C175" s="201" t="s">
        <v>2579</v>
      </c>
      <c r="D175" s="190"/>
      <c r="E175" s="191">
        <v>3</v>
      </c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50"/>
      <c r="Y175" s="150"/>
      <c r="Z175" s="150"/>
      <c r="AA175" s="150"/>
      <c r="AB175" s="150"/>
      <c r="AC175" s="150"/>
      <c r="AD175" s="150"/>
      <c r="AE175" s="150"/>
      <c r="AF175" s="150"/>
      <c r="AG175" s="150" t="s">
        <v>264</v>
      </c>
      <c r="AH175" s="150">
        <v>0</v>
      </c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</row>
    <row r="176" spans="1:60" outlineLevel="1" x14ac:dyDescent="0.2">
      <c r="A176" s="157"/>
      <c r="B176" s="158"/>
      <c r="C176" s="201" t="s">
        <v>2580</v>
      </c>
      <c r="D176" s="190"/>
      <c r="E176" s="191">
        <v>12</v>
      </c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50"/>
      <c r="Y176" s="150"/>
      <c r="Z176" s="150"/>
      <c r="AA176" s="150"/>
      <c r="AB176" s="150"/>
      <c r="AC176" s="150"/>
      <c r="AD176" s="150"/>
      <c r="AE176" s="150"/>
      <c r="AF176" s="150"/>
      <c r="AG176" s="150" t="s">
        <v>264</v>
      </c>
      <c r="AH176" s="150">
        <v>0</v>
      </c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</row>
    <row r="177" spans="1:60" outlineLevel="1" x14ac:dyDescent="0.2">
      <c r="A177" s="157"/>
      <c r="B177" s="158"/>
      <c r="C177" s="201" t="s">
        <v>2581</v>
      </c>
      <c r="D177" s="190"/>
      <c r="E177" s="191">
        <v>53</v>
      </c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50"/>
      <c r="Y177" s="150"/>
      <c r="Z177" s="150"/>
      <c r="AA177" s="150"/>
      <c r="AB177" s="150"/>
      <c r="AC177" s="150"/>
      <c r="AD177" s="150"/>
      <c r="AE177" s="150"/>
      <c r="AF177" s="150"/>
      <c r="AG177" s="150" t="s">
        <v>264</v>
      </c>
      <c r="AH177" s="150">
        <v>0</v>
      </c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</row>
    <row r="178" spans="1:60" ht="22.5" outlineLevel="1" x14ac:dyDescent="0.2">
      <c r="A178" s="169">
        <v>75</v>
      </c>
      <c r="B178" s="170" t="s">
        <v>2582</v>
      </c>
      <c r="C178" s="186" t="s">
        <v>2583</v>
      </c>
      <c r="D178" s="171" t="s">
        <v>291</v>
      </c>
      <c r="E178" s="172">
        <v>26</v>
      </c>
      <c r="F178" s="173"/>
      <c r="G178" s="174">
        <f>ROUND(E178*F178,2)</f>
        <v>0</v>
      </c>
      <c r="H178" s="173"/>
      <c r="I178" s="174">
        <f>ROUND(E178*H178,2)</f>
        <v>0</v>
      </c>
      <c r="J178" s="173"/>
      <c r="K178" s="174">
        <f>ROUND(E178*J178,2)</f>
        <v>0</v>
      </c>
      <c r="L178" s="174">
        <v>21</v>
      </c>
      <c r="M178" s="174">
        <f>G178*(1+L178/100)</f>
        <v>0</v>
      </c>
      <c r="N178" s="174">
        <v>0</v>
      </c>
      <c r="O178" s="174">
        <f>ROUND(E178*N178,2)</f>
        <v>0</v>
      </c>
      <c r="P178" s="174">
        <v>0</v>
      </c>
      <c r="Q178" s="174">
        <f>ROUND(E178*P178,2)</f>
        <v>0</v>
      </c>
      <c r="R178" s="174"/>
      <c r="S178" s="174" t="s">
        <v>240</v>
      </c>
      <c r="T178" s="175" t="s">
        <v>218</v>
      </c>
      <c r="U178" s="160">
        <v>0</v>
      </c>
      <c r="V178" s="160">
        <f>ROUND(E178*U178,2)</f>
        <v>0</v>
      </c>
      <c r="W178" s="160"/>
      <c r="X178" s="150"/>
      <c r="Y178" s="150"/>
      <c r="Z178" s="150"/>
      <c r="AA178" s="150"/>
      <c r="AB178" s="150"/>
      <c r="AC178" s="150"/>
      <c r="AD178" s="150"/>
      <c r="AE178" s="150"/>
      <c r="AF178" s="150"/>
      <c r="AG178" s="150" t="s">
        <v>279</v>
      </c>
      <c r="AH178" s="150"/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</row>
    <row r="179" spans="1:60" outlineLevel="1" x14ac:dyDescent="0.2">
      <c r="A179" s="157"/>
      <c r="B179" s="158"/>
      <c r="C179" s="201" t="s">
        <v>2578</v>
      </c>
      <c r="D179" s="190"/>
      <c r="E179" s="191">
        <v>11</v>
      </c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50"/>
      <c r="Y179" s="150"/>
      <c r="Z179" s="150"/>
      <c r="AA179" s="150"/>
      <c r="AB179" s="150"/>
      <c r="AC179" s="150"/>
      <c r="AD179" s="150"/>
      <c r="AE179" s="150"/>
      <c r="AF179" s="150"/>
      <c r="AG179" s="150" t="s">
        <v>264</v>
      </c>
      <c r="AH179" s="150">
        <v>0</v>
      </c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</row>
    <row r="180" spans="1:60" outlineLevel="1" x14ac:dyDescent="0.2">
      <c r="A180" s="157"/>
      <c r="B180" s="158"/>
      <c r="C180" s="201" t="s">
        <v>2579</v>
      </c>
      <c r="D180" s="190"/>
      <c r="E180" s="191">
        <v>3</v>
      </c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50"/>
      <c r="Y180" s="150"/>
      <c r="Z180" s="150"/>
      <c r="AA180" s="150"/>
      <c r="AB180" s="150"/>
      <c r="AC180" s="150"/>
      <c r="AD180" s="150"/>
      <c r="AE180" s="150"/>
      <c r="AF180" s="150"/>
      <c r="AG180" s="150" t="s">
        <v>264</v>
      </c>
      <c r="AH180" s="150">
        <v>0</v>
      </c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</row>
    <row r="181" spans="1:60" outlineLevel="1" x14ac:dyDescent="0.2">
      <c r="A181" s="157"/>
      <c r="B181" s="158"/>
      <c r="C181" s="201" t="s">
        <v>2580</v>
      </c>
      <c r="D181" s="190"/>
      <c r="E181" s="191">
        <v>12</v>
      </c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50"/>
      <c r="Y181" s="150"/>
      <c r="Z181" s="150"/>
      <c r="AA181" s="150"/>
      <c r="AB181" s="150"/>
      <c r="AC181" s="150"/>
      <c r="AD181" s="150"/>
      <c r="AE181" s="150"/>
      <c r="AF181" s="150"/>
      <c r="AG181" s="150" t="s">
        <v>264</v>
      </c>
      <c r="AH181" s="150">
        <v>0</v>
      </c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</row>
    <row r="182" spans="1:60" ht="22.5" outlineLevel="1" x14ac:dyDescent="0.2">
      <c r="A182" s="169">
        <v>76</v>
      </c>
      <c r="B182" s="170" t="s">
        <v>2584</v>
      </c>
      <c r="C182" s="186" t="s">
        <v>2585</v>
      </c>
      <c r="D182" s="171" t="s">
        <v>298</v>
      </c>
      <c r="E182" s="172">
        <v>55</v>
      </c>
      <c r="F182" s="173"/>
      <c r="G182" s="174">
        <f>ROUND(E182*F182,2)</f>
        <v>0</v>
      </c>
      <c r="H182" s="173"/>
      <c r="I182" s="174">
        <f>ROUND(E182*H182,2)</f>
        <v>0</v>
      </c>
      <c r="J182" s="173"/>
      <c r="K182" s="174">
        <f>ROUND(E182*J182,2)</f>
        <v>0</v>
      </c>
      <c r="L182" s="174">
        <v>21</v>
      </c>
      <c r="M182" s="174">
        <f>G182*(1+L182/100)</f>
        <v>0</v>
      </c>
      <c r="N182" s="174">
        <v>0</v>
      </c>
      <c r="O182" s="174">
        <f>ROUND(E182*N182,2)</f>
        <v>0</v>
      </c>
      <c r="P182" s="174">
        <v>0</v>
      </c>
      <c r="Q182" s="174">
        <f>ROUND(E182*P182,2)</f>
        <v>0</v>
      </c>
      <c r="R182" s="174" t="s">
        <v>216</v>
      </c>
      <c r="S182" s="174" t="s">
        <v>217</v>
      </c>
      <c r="T182" s="175" t="s">
        <v>218</v>
      </c>
      <c r="U182" s="160">
        <v>0</v>
      </c>
      <c r="V182" s="160">
        <f>ROUND(E182*U182,2)</f>
        <v>0</v>
      </c>
      <c r="W182" s="160"/>
      <c r="X182" s="150"/>
      <c r="Y182" s="150"/>
      <c r="Z182" s="150"/>
      <c r="AA182" s="150"/>
      <c r="AB182" s="150"/>
      <c r="AC182" s="150"/>
      <c r="AD182" s="150"/>
      <c r="AE182" s="150"/>
      <c r="AF182" s="150"/>
      <c r="AG182" s="150" t="s">
        <v>219</v>
      </c>
      <c r="AH182" s="150"/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</row>
    <row r="183" spans="1:60" outlineLevel="1" x14ac:dyDescent="0.2">
      <c r="A183" s="157"/>
      <c r="B183" s="158"/>
      <c r="C183" s="201" t="s">
        <v>2586</v>
      </c>
      <c r="D183" s="190"/>
      <c r="E183" s="191">
        <v>55</v>
      </c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50"/>
      <c r="Y183" s="150"/>
      <c r="Z183" s="150"/>
      <c r="AA183" s="150"/>
      <c r="AB183" s="150"/>
      <c r="AC183" s="150"/>
      <c r="AD183" s="150"/>
      <c r="AE183" s="150"/>
      <c r="AF183" s="150"/>
      <c r="AG183" s="150" t="s">
        <v>264</v>
      </c>
      <c r="AH183" s="150">
        <v>0</v>
      </c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</row>
    <row r="184" spans="1:60" ht="22.5" outlineLevel="1" x14ac:dyDescent="0.2">
      <c r="A184" s="169">
        <v>77</v>
      </c>
      <c r="B184" s="170" t="s">
        <v>2587</v>
      </c>
      <c r="C184" s="186" t="s">
        <v>2588</v>
      </c>
      <c r="D184" s="171" t="s">
        <v>298</v>
      </c>
      <c r="E184" s="172">
        <v>14</v>
      </c>
      <c r="F184" s="173"/>
      <c r="G184" s="174">
        <f>ROUND(E184*F184,2)</f>
        <v>0</v>
      </c>
      <c r="H184" s="173"/>
      <c r="I184" s="174">
        <f>ROUND(E184*H184,2)</f>
        <v>0</v>
      </c>
      <c r="J184" s="173"/>
      <c r="K184" s="174">
        <f>ROUND(E184*J184,2)</f>
        <v>0</v>
      </c>
      <c r="L184" s="174">
        <v>21</v>
      </c>
      <c r="M184" s="174">
        <f>G184*(1+L184/100)</f>
        <v>0</v>
      </c>
      <c r="N184" s="174">
        <v>0</v>
      </c>
      <c r="O184" s="174">
        <f>ROUND(E184*N184,2)</f>
        <v>0</v>
      </c>
      <c r="P184" s="174">
        <v>0</v>
      </c>
      <c r="Q184" s="174">
        <f>ROUND(E184*P184,2)</f>
        <v>0</v>
      </c>
      <c r="R184" s="174" t="s">
        <v>216</v>
      </c>
      <c r="S184" s="174" t="s">
        <v>217</v>
      </c>
      <c r="T184" s="175" t="s">
        <v>218</v>
      </c>
      <c r="U184" s="160">
        <v>0</v>
      </c>
      <c r="V184" s="160">
        <f>ROUND(E184*U184,2)</f>
        <v>0</v>
      </c>
      <c r="W184" s="160"/>
      <c r="X184" s="150"/>
      <c r="Y184" s="150"/>
      <c r="Z184" s="150"/>
      <c r="AA184" s="150"/>
      <c r="AB184" s="150"/>
      <c r="AC184" s="150"/>
      <c r="AD184" s="150"/>
      <c r="AE184" s="150"/>
      <c r="AF184" s="150"/>
      <c r="AG184" s="150" t="s">
        <v>219</v>
      </c>
      <c r="AH184" s="150"/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</row>
    <row r="185" spans="1:60" outlineLevel="1" x14ac:dyDescent="0.2">
      <c r="A185" s="157"/>
      <c r="B185" s="158"/>
      <c r="C185" s="201" t="s">
        <v>2589</v>
      </c>
      <c r="D185" s="190"/>
      <c r="E185" s="191">
        <v>14</v>
      </c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50"/>
      <c r="Y185" s="150"/>
      <c r="Z185" s="150"/>
      <c r="AA185" s="150"/>
      <c r="AB185" s="150"/>
      <c r="AC185" s="150"/>
      <c r="AD185" s="150"/>
      <c r="AE185" s="150"/>
      <c r="AF185" s="150"/>
      <c r="AG185" s="150" t="s">
        <v>264</v>
      </c>
      <c r="AH185" s="150">
        <v>0</v>
      </c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</row>
    <row r="186" spans="1:60" ht="22.5" outlineLevel="1" x14ac:dyDescent="0.2">
      <c r="A186" s="169">
        <v>78</v>
      </c>
      <c r="B186" s="170" t="s">
        <v>2590</v>
      </c>
      <c r="C186" s="186" t="s">
        <v>2591</v>
      </c>
      <c r="D186" s="171" t="s">
        <v>298</v>
      </c>
      <c r="E186" s="172">
        <v>12</v>
      </c>
      <c r="F186" s="173"/>
      <c r="G186" s="174">
        <f>ROUND(E186*F186,2)</f>
        <v>0</v>
      </c>
      <c r="H186" s="173"/>
      <c r="I186" s="174">
        <f>ROUND(E186*H186,2)</f>
        <v>0</v>
      </c>
      <c r="J186" s="173"/>
      <c r="K186" s="174">
        <f>ROUND(E186*J186,2)</f>
        <v>0</v>
      </c>
      <c r="L186" s="174">
        <v>21</v>
      </c>
      <c r="M186" s="174">
        <f>G186*(1+L186/100)</f>
        <v>0</v>
      </c>
      <c r="N186" s="174">
        <v>0</v>
      </c>
      <c r="O186" s="174">
        <f>ROUND(E186*N186,2)</f>
        <v>0</v>
      </c>
      <c r="P186" s="174">
        <v>0</v>
      </c>
      <c r="Q186" s="174">
        <f>ROUND(E186*P186,2)</f>
        <v>0</v>
      </c>
      <c r="R186" s="174" t="s">
        <v>216</v>
      </c>
      <c r="S186" s="174" t="s">
        <v>217</v>
      </c>
      <c r="T186" s="175" t="s">
        <v>218</v>
      </c>
      <c r="U186" s="160">
        <v>0</v>
      </c>
      <c r="V186" s="160">
        <f>ROUND(E186*U186,2)</f>
        <v>0</v>
      </c>
      <c r="W186" s="160"/>
      <c r="X186" s="150"/>
      <c r="Y186" s="150"/>
      <c r="Z186" s="150"/>
      <c r="AA186" s="150"/>
      <c r="AB186" s="150"/>
      <c r="AC186" s="150"/>
      <c r="AD186" s="150"/>
      <c r="AE186" s="150"/>
      <c r="AF186" s="150"/>
      <c r="AG186" s="150" t="s">
        <v>219</v>
      </c>
      <c r="AH186" s="150"/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</row>
    <row r="187" spans="1:60" outlineLevel="1" x14ac:dyDescent="0.2">
      <c r="A187" s="157"/>
      <c r="B187" s="158"/>
      <c r="C187" s="201" t="s">
        <v>2592</v>
      </c>
      <c r="D187" s="190"/>
      <c r="E187" s="191">
        <v>12</v>
      </c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50"/>
      <c r="Y187" s="150"/>
      <c r="Z187" s="150"/>
      <c r="AA187" s="150"/>
      <c r="AB187" s="150"/>
      <c r="AC187" s="150"/>
      <c r="AD187" s="150"/>
      <c r="AE187" s="150"/>
      <c r="AF187" s="150"/>
      <c r="AG187" s="150" t="s">
        <v>264</v>
      </c>
      <c r="AH187" s="150">
        <v>0</v>
      </c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</row>
    <row r="188" spans="1:60" ht="33.75" outlineLevel="1" x14ac:dyDescent="0.2">
      <c r="A188" s="169">
        <v>79</v>
      </c>
      <c r="B188" s="170" t="s">
        <v>2593</v>
      </c>
      <c r="C188" s="186" t="s">
        <v>2594</v>
      </c>
      <c r="D188" s="171" t="s">
        <v>298</v>
      </c>
      <c r="E188" s="172">
        <v>3</v>
      </c>
      <c r="F188" s="173"/>
      <c r="G188" s="174">
        <f>ROUND(E188*F188,2)</f>
        <v>0</v>
      </c>
      <c r="H188" s="173"/>
      <c r="I188" s="174">
        <f>ROUND(E188*H188,2)</f>
        <v>0</v>
      </c>
      <c r="J188" s="173"/>
      <c r="K188" s="174">
        <f>ROUND(E188*J188,2)</f>
        <v>0</v>
      </c>
      <c r="L188" s="174">
        <v>21</v>
      </c>
      <c r="M188" s="174">
        <f>G188*(1+L188/100)</f>
        <v>0</v>
      </c>
      <c r="N188" s="174">
        <v>0</v>
      </c>
      <c r="O188" s="174">
        <f>ROUND(E188*N188,2)</f>
        <v>0</v>
      </c>
      <c r="P188" s="174">
        <v>0</v>
      </c>
      <c r="Q188" s="174">
        <f>ROUND(E188*P188,2)</f>
        <v>0</v>
      </c>
      <c r="R188" s="174" t="s">
        <v>216</v>
      </c>
      <c r="S188" s="174" t="s">
        <v>217</v>
      </c>
      <c r="T188" s="175" t="s">
        <v>218</v>
      </c>
      <c r="U188" s="160">
        <v>0</v>
      </c>
      <c r="V188" s="160">
        <f>ROUND(E188*U188,2)</f>
        <v>0</v>
      </c>
      <c r="W188" s="160"/>
      <c r="X188" s="150"/>
      <c r="Y188" s="150"/>
      <c r="Z188" s="150"/>
      <c r="AA188" s="150"/>
      <c r="AB188" s="150"/>
      <c r="AC188" s="150"/>
      <c r="AD188" s="150"/>
      <c r="AE188" s="150"/>
      <c r="AF188" s="150"/>
      <c r="AG188" s="150" t="s">
        <v>219</v>
      </c>
      <c r="AH188" s="150"/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</row>
    <row r="189" spans="1:60" outlineLevel="1" x14ac:dyDescent="0.2">
      <c r="A189" s="157"/>
      <c r="B189" s="158"/>
      <c r="C189" s="201" t="s">
        <v>2579</v>
      </c>
      <c r="D189" s="190"/>
      <c r="E189" s="191">
        <v>3</v>
      </c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50"/>
      <c r="Y189" s="150"/>
      <c r="Z189" s="150"/>
      <c r="AA189" s="150"/>
      <c r="AB189" s="150"/>
      <c r="AC189" s="150"/>
      <c r="AD189" s="150"/>
      <c r="AE189" s="150"/>
      <c r="AF189" s="150"/>
      <c r="AG189" s="150" t="s">
        <v>264</v>
      </c>
      <c r="AH189" s="150">
        <v>0</v>
      </c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</row>
    <row r="190" spans="1:60" x14ac:dyDescent="0.2">
      <c r="A190" s="163" t="s">
        <v>211</v>
      </c>
      <c r="B190" s="164" t="s">
        <v>115</v>
      </c>
      <c r="C190" s="184" t="s">
        <v>116</v>
      </c>
      <c r="D190" s="165"/>
      <c r="E190" s="166"/>
      <c r="F190" s="167"/>
      <c r="G190" s="167">
        <f>SUMIF(AG191:AG195,"&lt;&gt;NOR",G191:G195)</f>
        <v>0</v>
      </c>
      <c r="H190" s="167"/>
      <c r="I190" s="167">
        <f>SUM(I191:I195)</f>
        <v>0</v>
      </c>
      <c r="J190" s="167"/>
      <c r="K190" s="167">
        <f>SUM(K191:K195)</f>
        <v>0</v>
      </c>
      <c r="L190" s="167"/>
      <c r="M190" s="167">
        <f>SUM(M191:M195)</f>
        <v>0</v>
      </c>
      <c r="N190" s="167"/>
      <c r="O190" s="167">
        <f>SUM(O191:O195)</f>
        <v>0</v>
      </c>
      <c r="P190" s="167"/>
      <c r="Q190" s="167">
        <f>SUM(Q191:Q195)</f>
        <v>0</v>
      </c>
      <c r="R190" s="167"/>
      <c r="S190" s="167"/>
      <c r="T190" s="168"/>
      <c r="U190" s="162"/>
      <c r="V190" s="162">
        <f>SUM(V191:V195)</f>
        <v>0</v>
      </c>
      <c r="W190" s="162"/>
      <c r="AG190" t="s">
        <v>212</v>
      </c>
    </row>
    <row r="191" spans="1:60" ht="22.5" outlineLevel="1" x14ac:dyDescent="0.2">
      <c r="A191" s="169">
        <v>80</v>
      </c>
      <c r="B191" s="170" t="s">
        <v>2595</v>
      </c>
      <c r="C191" s="186" t="s">
        <v>2596</v>
      </c>
      <c r="D191" s="171" t="s">
        <v>363</v>
      </c>
      <c r="E191" s="172">
        <v>472.99552</v>
      </c>
      <c r="F191" s="173"/>
      <c r="G191" s="174">
        <f>ROUND(E191*F191,2)</f>
        <v>0</v>
      </c>
      <c r="H191" s="173"/>
      <c r="I191" s="174">
        <f>ROUND(E191*H191,2)</f>
        <v>0</v>
      </c>
      <c r="J191" s="173"/>
      <c r="K191" s="174">
        <f>ROUND(E191*J191,2)</f>
        <v>0</v>
      </c>
      <c r="L191" s="174">
        <v>21</v>
      </c>
      <c r="M191" s="174">
        <f>G191*(1+L191/100)</f>
        <v>0</v>
      </c>
      <c r="N191" s="174">
        <v>0</v>
      </c>
      <c r="O191" s="174">
        <f>ROUND(E191*N191,2)</f>
        <v>0</v>
      </c>
      <c r="P191" s="174">
        <v>0</v>
      </c>
      <c r="Q191" s="174">
        <f>ROUND(E191*P191,2)</f>
        <v>0</v>
      </c>
      <c r="R191" s="174"/>
      <c r="S191" s="174" t="s">
        <v>217</v>
      </c>
      <c r="T191" s="175" t="s">
        <v>218</v>
      </c>
      <c r="U191" s="160">
        <v>0</v>
      </c>
      <c r="V191" s="160">
        <f>ROUND(E191*U191,2)</f>
        <v>0</v>
      </c>
      <c r="W191" s="160"/>
      <c r="X191" s="150"/>
      <c r="Y191" s="150"/>
      <c r="Z191" s="150"/>
      <c r="AA191" s="150"/>
      <c r="AB191" s="150"/>
      <c r="AC191" s="150"/>
      <c r="AD191" s="150"/>
      <c r="AE191" s="150"/>
      <c r="AF191" s="150"/>
      <c r="AG191" s="150" t="s">
        <v>262</v>
      </c>
      <c r="AH191" s="150"/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</row>
    <row r="192" spans="1:60" outlineLevel="1" x14ac:dyDescent="0.2">
      <c r="A192" s="157"/>
      <c r="B192" s="158"/>
      <c r="C192" s="201" t="s">
        <v>2597</v>
      </c>
      <c r="D192" s="190"/>
      <c r="E192" s="191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50"/>
      <c r="Y192" s="150"/>
      <c r="Z192" s="150"/>
      <c r="AA192" s="150"/>
      <c r="AB192" s="150"/>
      <c r="AC192" s="150"/>
      <c r="AD192" s="150"/>
      <c r="AE192" s="150"/>
      <c r="AF192" s="150"/>
      <c r="AG192" s="150" t="s">
        <v>264</v>
      </c>
      <c r="AH192" s="150">
        <v>0</v>
      </c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</row>
    <row r="193" spans="1:60" ht="22.5" outlineLevel="1" x14ac:dyDescent="0.2">
      <c r="A193" s="157"/>
      <c r="B193" s="158"/>
      <c r="C193" s="201" t="s">
        <v>2598</v>
      </c>
      <c r="D193" s="190"/>
      <c r="E193" s="191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50"/>
      <c r="Y193" s="150"/>
      <c r="Z193" s="150"/>
      <c r="AA193" s="150"/>
      <c r="AB193" s="150"/>
      <c r="AC193" s="150"/>
      <c r="AD193" s="150"/>
      <c r="AE193" s="150"/>
      <c r="AF193" s="150"/>
      <c r="AG193" s="150" t="s">
        <v>264</v>
      </c>
      <c r="AH193" s="150">
        <v>0</v>
      </c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</row>
    <row r="194" spans="1:60" outlineLevel="1" x14ac:dyDescent="0.2">
      <c r="A194" s="157"/>
      <c r="B194" s="158"/>
      <c r="C194" s="201" t="s">
        <v>2599</v>
      </c>
      <c r="D194" s="190"/>
      <c r="E194" s="191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50"/>
      <c r="Y194" s="150"/>
      <c r="Z194" s="150"/>
      <c r="AA194" s="150"/>
      <c r="AB194" s="150"/>
      <c r="AC194" s="150"/>
      <c r="AD194" s="150"/>
      <c r="AE194" s="150"/>
      <c r="AF194" s="150"/>
      <c r="AG194" s="150" t="s">
        <v>264</v>
      </c>
      <c r="AH194" s="150">
        <v>0</v>
      </c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</row>
    <row r="195" spans="1:60" outlineLevel="1" x14ac:dyDescent="0.2">
      <c r="A195" s="157"/>
      <c r="B195" s="158"/>
      <c r="C195" s="201" t="s">
        <v>2600</v>
      </c>
      <c r="D195" s="190"/>
      <c r="E195" s="191">
        <v>473</v>
      </c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50"/>
      <c r="Y195" s="150"/>
      <c r="Z195" s="150"/>
      <c r="AA195" s="150"/>
      <c r="AB195" s="150"/>
      <c r="AC195" s="150"/>
      <c r="AD195" s="150"/>
      <c r="AE195" s="150"/>
      <c r="AF195" s="150"/>
      <c r="AG195" s="150" t="s">
        <v>264</v>
      </c>
      <c r="AH195" s="150">
        <v>0</v>
      </c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</row>
    <row r="196" spans="1:60" x14ac:dyDescent="0.2">
      <c r="A196" s="163" t="s">
        <v>211</v>
      </c>
      <c r="B196" s="164" t="s">
        <v>117</v>
      </c>
      <c r="C196" s="184" t="s">
        <v>118</v>
      </c>
      <c r="D196" s="165"/>
      <c r="E196" s="166"/>
      <c r="F196" s="167"/>
      <c r="G196" s="167">
        <f>SUMIF(AG197:AG204,"&lt;&gt;NOR",G197:G204)</f>
        <v>0</v>
      </c>
      <c r="H196" s="167"/>
      <c r="I196" s="167">
        <f>SUM(I197:I204)</f>
        <v>0</v>
      </c>
      <c r="J196" s="167"/>
      <c r="K196" s="167">
        <f>SUM(K197:K204)</f>
        <v>0</v>
      </c>
      <c r="L196" s="167"/>
      <c r="M196" s="167">
        <f>SUM(M197:M204)</f>
        <v>0</v>
      </c>
      <c r="N196" s="167"/>
      <c r="O196" s="167">
        <f>SUM(O197:O204)</f>
        <v>0</v>
      </c>
      <c r="P196" s="167"/>
      <c r="Q196" s="167">
        <f>SUM(Q197:Q204)</f>
        <v>0</v>
      </c>
      <c r="R196" s="167"/>
      <c r="S196" s="167"/>
      <c r="T196" s="168"/>
      <c r="U196" s="162"/>
      <c r="V196" s="162">
        <f>SUM(V197:V204)</f>
        <v>0</v>
      </c>
      <c r="W196" s="162"/>
      <c r="AG196" t="s">
        <v>212</v>
      </c>
    </row>
    <row r="197" spans="1:60" ht="22.5" outlineLevel="1" x14ac:dyDescent="0.2">
      <c r="A197" s="169">
        <v>81</v>
      </c>
      <c r="B197" s="170" t="s">
        <v>1094</v>
      </c>
      <c r="C197" s="186" t="s">
        <v>2601</v>
      </c>
      <c r="D197" s="171" t="s">
        <v>285</v>
      </c>
      <c r="E197" s="172">
        <v>41.2</v>
      </c>
      <c r="F197" s="173"/>
      <c r="G197" s="174">
        <f>ROUND(E197*F197,2)</f>
        <v>0</v>
      </c>
      <c r="H197" s="173"/>
      <c r="I197" s="174">
        <f>ROUND(E197*H197,2)</f>
        <v>0</v>
      </c>
      <c r="J197" s="173"/>
      <c r="K197" s="174">
        <f>ROUND(E197*J197,2)</f>
        <v>0</v>
      </c>
      <c r="L197" s="174">
        <v>21</v>
      </c>
      <c r="M197" s="174">
        <f>G197*(1+L197/100)</f>
        <v>0</v>
      </c>
      <c r="N197" s="174">
        <v>0</v>
      </c>
      <c r="O197" s="174">
        <f>ROUND(E197*N197,2)</f>
        <v>0</v>
      </c>
      <c r="P197" s="174">
        <v>0</v>
      </c>
      <c r="Q197" s="174">
        <f>ROUND(E197*P197,2)</f>
        <v>0</v>
      </c>
      <c r="R197" s="174"/>
      <c r="S197" s="174" t="s">
        <v>217</v>
      </c>
      <c r="T197" s="175" t="s">
        <v>218</v>
      </c>
      <c r="U197" s="160">
        <v>0</v>
      </c>
      <c r="V197" s="160">
        <f>ROUND(E197*U197,2)</f>
        <v>0</v>
      </c>
      <c r="W197" s="160"/>
      <c r="X197" s="150"/>
      <c r="Y197" s="150"/>
      <c r="Z197" s="150"/>
      <c r="AA197" s="150"/>
      <c r="AB197" s="150"/>
      <c r="AC197" s="150"/>
      <c r="AD197" s="150"/>
      <c r="AE197" s="150"/>
      <c r="AF197" s="150"/>
      <c r="AG197" s="150" t="s">
        <v>279</v>
      </c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  <c r="BE197" s="150"/>
      <c r="BF197" s="150"/>
      <c r="BG197" s="150"/>
      <c r="BH197" s="150"/>
    </row>
    <row r="198" spans="1:60" outlineLevel="1" x14ac:dyDescent="0.2">
      <c r="A198" s="157"/>
      <c r="B198" s="158"/>
      <c r="C198" s="201" t="s">
        <v>2602</v>
      </c>
      <c r="D198" s="190"/>
      <c r="E198" s="191">
        <v>41.2</v>
      </c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50"/>
      <c r="Y198" s="150"/>
      <c r="Z198" s="150"/>
      <c r="AA198" s="150"/>
      <c r="AB198" s="150"/>
      <c r="AC198" s="150"/>
      <c r="AD198" s="150"/>
      <c r="AE198" s="150"/>
      <c r="AF198" s="150"/>
      <c r="AG198" s="150" t="s">
        <v>264</v>
      </c>
      <c r="AH198" s="150">
        <v>0</v>
      </c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  <c r="BE198" s="150"/>
      <c r="BF198" s="150"/>
      <c r="BG198" s="150"/>
      <c r="BH198" s="150"/>
    </row>
    <row r="199" spans="1:60" ht="33.75" outlineLevel="1" x14ac:dyDescent="0.2">
      <c r="A199" s="169">
        <v>82</v>
      </c>
      <c r="B199" s="170" t="s">
        <v>1097</v>
      </c>
      <c r="C199" s="186" t="s">
        <v>2603</v>
      </c>
      <c r="D199" s="171" t="s">
        <v>291</v>
      </c>
      <c r="E199" s="172">
        <v>41.2</v>
      </c>
      <c r="F199" s="173"/>
      <c r="G199" s="174">
        <f>ROUND(E199*F199,2)</f>
        <v>0</v>
      </c>
      <c r="H199" s="173"/>
      <c r="I199" s="174">
        <f>ROUND(E199*H199,2)</f>
        <v>0</v>
      </c>
      <c r="J199" s="173"/>
      <c r="K199" s="174">
        <f>ROUND(E199*J199,2)</f>
        <v>0</v>
      </c>
      <c r="L199" s="174">
        <v>21</v>
      </c>
      <c r="M199" s="174">
        <f>G199*(1+L199/100)</f>
        <v>0</v>
      </c>
      <c r="N199" s="174">
        <v>0</v>
      </c>
      <c r="O199" s="174">
        <f>ROUND(E199*N199,2)</f>
        <v>0</v>
      </c>
      <c r="P199" s="174">
        <v>0</v>
      </c>
      <c r="Q199" s="174">
        <f>ROUND(E199*P199,2)</f>
        <v>0</v>
      </c>
      <c r="R199" s="174"/>
      <c r="S199" s="174" t="s">
        <v>217</v>
      </c>
      <c r="T199" s="175" t="s">
        <v>218</v>
      </c>
      <c r="U199" s="160">
        <v>0</v>
      </c>
      <c r="V199" s="160">
        <f>ROUND(E199*U199,2)</f>
        <v>0</v>
      </c>
      <c r="W199" s="160"/>
      <c r="X199" s="150"/>
      <c r="Y199" s="150"/>
      <c r="Z199" s="150"/>
      <c r="AA199" s="150"/>
      <c r="AB199" s="150"/>
      <c r="AC199" s="150"/>
      <c r="AD199" s="150"/>
      <c r="AE199" s="150"/>
      <c r="AF199" s="150"/>
      <c r="AG199" s="150" t="s">
        <v>279</v>
      </c>
      <c r="AH199" s="150"/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50"/>
      <c r="AZ199" s="150"/>
      <c r="BA199" s="150"/>
      <c r="BB199" s="150"/>
      <c r="BC199" s="150"/>
      <c r="BD199" s="150"/>
      <c r="BE199" s="150"/>
      <c r="BF199" s="150"/>
      <c r="BG199" s="150"/>
      <c r="BH199" s="150"/>
    </row>
    <row r="200" spans="1:60" outlineLevel="1" x14ac:dyDescent="0.2">
      <c r="A200" s="157"/>
      <c r="B200" s="158"/>
      <c r="C200" s="201" t="s">
        <v>2602</v>
      </c>
      <c r="D200" s="190"/>
      <c r="E200" s="191">
        <v>41.2</v>
      </c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50"/>
      <c r="Y200" s="150"/>
      <c r="Z200" s="150"/>
      <c r="AA200" s="150"/>
      <c r="AB200" s="150"/>
      <c r="AC200" s="150"/>
      <c r="AD200" s="150"/>
      <c r="AE200" s="150"/>
      <c r="AF200" s="150"/>
      <c r="AG200" s="150" t="s">
        <v>264</v>
      </c>
      <c r="AH200" s="150">
        <v>0</v>
      </c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150"/>
      <c r="BE200" s="150"/>
      <c r="BF200" s="150"/>
      <c r="BG200" s="150"/>
      <c r="BH200" s="150"/>
    </row>
    <row r="201" spans="1:60" outlineLevel="1" x14ac:dyDescent="0.2">
      <c r="A201" s="169">
        <v>83</v>
      </c>
      <c r="B201" s="170" t="s">
        <v>1100</v>
      </c>
      <c r="C201" s="186" t="s">
        <v>1101</v>
      </c>
      <c r="D201" s="171" t="s">
        <v>363</v>
      </c>
      <c r="E201" s="172">
        <v>2.8840000000000001E-2</v>
      </c>
      <c r="F201" s="173"/>
      <c r="G201" s="174">
        <f>ROUND(E201*F201,2)</f>
        <v>0</v>
      </c>
      <c r="H201" s="173"/>
      <c r="I201" s="174">
        <f>ROUND(E201*H201,2)</f>
        <v>0</v>
      </c>
      <c r="J201" s="173"/>
      <c r="K201" s="174">
        <f>ROUND(E201*J201,2)</f>
        <v>0</v>
      </c>
      <c r="L201" s="174">
        <v>21</v>
      </c>
      <c r="M201" s="174">
        <f>G201*(1+L201/100)</f>
        <v>0</v>
      </c>
      <c r="N201" s="174">
        <v>0</v>
      </c>
      <c r="O201" s="174">
        <f>ROUND(E201*N201,2)</f>
        <v>0</v>
      </c>
      <c r="P201" s="174">
        <v>0</v>
      </c>
      <c r="Q201" s="174">
        <f>ROUND(E201*P201,2)</f>
        <v>0</v>
      </c>
      <c r="R201" s="174"/>
      <c r="S201" s="174" t="s">
        <v>217</v>
      </c>
      <c r="T201" s="175" t="s">
        <v>218</v>
      </c>
      <c r="U201" s="160">
        <v>0</v>
      </c>
      <c r="V201" s="160">
        <f>ROUND(E201*U201,2)</f>
        <v>0</v>
      </c>
      <c r="W201" s="160"/>
      <c r="X201" s="150"/>
      <c r="Y201" s="150"/>
      <c r="Z201" s="150"/>
      <c r="AA201" s="150"/>
      <c r="AB201" s="150"/>
      <c r="AC201" s="150"/>
      <c r="AD201" s="150"/>
      <c r="AE201" s="150"/>
      <c r="AF201" s="150"/>
      <c r="AG201" s="150" t="s">
        <v>1102</v>
      </c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  <c r="BE201" s="150"/>
      <c r="BF201" s="150"/>
      <c r="BG201" s="150"/>
      <c r="BH201" s="150"/>
    </row>
    <row r="202" spans="1:60" outlineLevel="1" x14ac:dyDescent="0.2">
      <c r="A202" s="157"/>
      <c r="B202" s="158"/>
      <c r="C202" s="201" t="s">
        <v>2597</v>
      </c>
      <c r="D202" s="190"/>
      <c r="E202" s="191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50"/>
      <c r="Y202" s="150"/>
      <c r="Z202" s="150"/>
      <c r="AA202" s="150"/>
      <c r="AB202" s="150"/>
      <c r="AC202" s="150"/>
      <c r="AD202" s="150"/>
      <c r="AE202" s="150"/>
      <c r="AF202" s="150"/>
      <c r="AG202" s="150" t="s">
        <v>264</v>
      </c>
      <c r="AH202" s="150">
        <v>0</v>
      </c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</row>
    <row r="203" spans="1:60" outlineLevel="1" x14ac:dyDescent="0.2">
      <c r="A203" s="157"/>
      <c r="B203" s="158"/>
      <c r="C203" s="201" t="s">
        <v>2604</v>
      </c>
      <c r="D203" s="190"/>
      <c r="E203" s="191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50"/>
      <c r="Y203" s="150"/>
      <c r="Z203" s="150"/>
      <c r="AA203" s="150"/>
      <c r="AB203" s="150"/>
      <c r="AC203" s="150"/>
      <c r="AD203" s="150"/>
      <c r="AE203" s="150"/>
      <c r="AF203" s="150"/>
      <c r="AG203" s="150" t="s">
        <v>264</v>
      </c>
      <c r="AH203" s="150">
        <v>0</v>
      </c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  <c r="BE203" s="150"/>
      <c r="BF203" s="150"/>
      <c r="BG203" s="150"/>
      <c r="BH203" s="150"/>
    </row>
    <row r="204" spans="1:60" outlineLevel="1" x14ac:dyDescent="0.2">
      <c r="A204" s="157"/>
      <c r="B204" s="158"/>
      <c r="C204" s="201" t="s">
        <v>2605</v>
      </c>
      <c r="D204" s="190"/>
      <c r="E204" s="191">
        <v>0.03</v>
      </c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50"/>
      <c r="Y204" s="150"/>
      <c r="Z204" s="150"/>
      <c r="AA204" s="150"/>
      <c r="AB204" s="150"/>
      <c r="AC204" s="150"/>
      <c r="AD204" s="150"/>
      <c r="AE204" s="150"/>
      <c r="AF204" s="150"/>
      <c r="AG204" s="150" t="s">
        <v>264</v>
      </c>
      <c r="AH204" s="150">
        <v>0</v>
      </c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  <c r="BE204" s="150"/>
      <c r="BF204" s="150"/>
      <c r="BG204" s="150"/>
      <c r="BH204" s="150"/>
    </row>
    <row r="205" spans="1:60" x14ac:dyDescent="0.2">
      <c r="A205" s="163" t="s">
        <v>211</v>
      </c>
      <c r="B205" s="164" t="s">
        <v>139</v>
      </c>
      <c r="C205" s="184" t="s">
        <v>140</v>
      </c>
      <c r="D205" s="165"/>
      <c r="E205" s="166"/>
      <c r="F205" s="167"/>
      <c r="G205" s="167">
        <f>SUMIF(AG206:AG215,"&lt;&gt;NOR",G206:G215)</f>
        <v>0</v>
      </c>
      <c r="H205" s="167"/>
      <c r="I205" s="167">
        <f>SUM(I206:I215)</f>
        <v>0</v>
      </c>
      <c r="J205" s="167"/>
      <c r="K205" s="167">
        <f>SUM(K206:K215)</f>
        <v>0</v>
      </c>
      <c r="L205" s="167"/>
      <c r="M205" s="167">
        <f>SUM(M206:M215)</f>
        <v>0</v>
      </c>
      <c r="N205" s="167"/>
      <c r="O205" s="167">
        <f>SUM(O206:O215)</f>
        <v>0</v>
      </c>
      <c r="P205" s="167"/>
      <c r="Q205" s="167">
        <f>SUM(Q206:Q215)</f>
        <v>0</v>
      </c>
      <c r="R205" s="167"/>
      <c r="S205" s="167"/>
      <c r="T205" s="168"/>
      <c r="U205" s="162"/>
      <c r="V205" s="162">
        <f>SUM(V206:V215)</f>
        <v>0</v>
      </c>
      <c r="W205" s="162"/>
      <c r="AG205" t="s">
        <v>212</v>
      </c>
    </row>
    <row r="206" spans="1:60" outlineLevel="1" x14ac:dyDescent="0.2">
      <c r="A206" s="169">
        <v>84</v>
      </c>
      <c r="B206" s="170" t="s">
        <v>1410</v>
      </c>
      <c r="C206" s="186" t="s">
        <v>2606</v>
      </c>
      <c r="D206" s="171" t="s">
        <v>285</v>
      </c>
      <c r="E206" s="172">
        <v>74.16</v>
      </c>
      <c r="F206" s="173"/>
      <c r="G206" s="174">
        <f>ROUND(E206*F206,2)</f>
        <v>0</v>
      </c>
      <c r="H206" s="173"/>
      <c r="I206" s="174">
        <f>ROUND(E206*H206,2)</f>
        <v>0</v>
      </c>
      <c r="J206" s="173"/>
      <c r="K206" s="174">
        <f>ROUND(E206*J206,2)</f>
        <v>0</v>
      </c>
      <c r="L206" s="174">
        <v>21</v>
      </c>
      <c r="M206" s="174">
        <f>G206*(1+L206/100)</f>
        <v>0</v>
      </c>
      <c r="N206" s="174">
        <v>0</v>
      </c>
      <c r="O206" s="174">
        <f>ROUND(E206*N206,2)</f>
        <v>0</v>
      </c>
      <c r="P206" s="174">
        <v>0</v>
      </c>
      <c r="Q206" s="174">
        <f>ROUND(E206*P206,2)</f>
        <v>0</v>
      </c>
      <c r="R206" s="174"/>
      <c r="S206" s="174" t="s">
        <v>240</v>
      </c>
      <c r="T206" s="175" t="s">
        <v>218</v>
      </c>
      <c r="U206" s="160">
        <v>0</v>
      </c>
      <c r="V206" s="160">
        <f>ROUND(E206*U206,2)</f>
        <v>0</v>
      </c>
      <c r="W206" s="160"/>
      <c r="X206" s="150"/>
      <c r="Y206" s="150"/>
      <c r="Z206" s="150"/>
      <c r="AA206" s="150"/>
      <c r="AB206" s="150"/>
      <c r="AC206" s="150"/>
      <c r="AD206" s="150"/>
      <c r="AE206" s="150"/>
      <c r="AF206" s="150"/>
      <c r="AG206" s="150" t="s">
        <v>279</v>
      </c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  <c r="BE206" s="150"/>
      <c r="BF206" s="150"/>
      <c r="BG206" s="150"/>
      <c r="BH206" s="150"/>
    </row>
    <row r="207" spans="1:60" outlineLevel="1" x14ac:dyDescent="0.2">
      <c r="A207" s="157"/>
      <c r="B207" s="158"/>
      <c r="C207" s="201" t="s">
        <v>2607</v>
      </c>
      <c r="D207" s="190"/>
      <c r="E207" s="191">
        <v>74.16</v>
      </c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50"/>
      <c r="Y207" s="150"/>
      <c r="Z207" s="150"/>
      <c r="AA207" s="150"/>
      <c r="AB207" s="150"/>
      <c r="AC207" s="150"/>
      <c r="AD207" s="150"/>
      <c r="AE207" s="150"/>
      <c r="AF207" s="150"/>
      <c r="AG207" s="150" t="s">
        <v>264</v>
      </c>
      <c r="AH207" s="150">
        <v>0</v>
      </c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  <c r="BE207" s="150"/>
      <c r="BF207" s="150"/>
      <c r="BG207" s="150"/>
      <c r="BH207" s="150"/>
    </row>
    <row r="208" spans="1:60" outlineLevel="1" x14ac:dyDescent="0.2">
      <c r="A208" s="169">
        <v>85</v>
      </c>
      <c r="B208" s="170" t="s">
        <v>2608</v>
      </c>
      <c r="C208" s="186" t="s">
        <v>2609</v>
      </c>
      <c r="D208" s="171" t="s">
        <v>285</v>
      </c>
      <c r="E208" s="172">
        <v>74.16</v>
      </c>
      <c r="F208" s="173"/>
      <c r="G208" s="174">
        <f>ROUND(E208*F208,2)</f>
        <v>0</v>
      </c>
      <c r="H208" s="173"/>
      <c r="I208" s="174">
        <f>ROUND(E208*H208,2)</f>
        <v>0</v>
      </c>
      <c r="J208" s="173"/>
      <c r="K208" s="174">
        <f>ROUND(E208*J208,2)</f>
        <v>0</v>
      </c>
      <c r="L208" s="174">
        <v>21</v>
      </c>
      <c r="M208" s="174">
        <f>G208*(1+L208/100)</f>
        <v>0</v>
      </c>
      <c r="N208" s="174">
        <v>0</v>
      </c>
      <c r="O208" s="174">
        <f>ROUND(E208*N208,2)</f>
        <v>0</v>
      </c>
      <c r="P208" s="174">
        <v>0</v>
      </c>
      <c r="Q208" s="174">
        <f>ROUND(E208*P208,2)</f>
        <v>0</v>
      </c>
      <c r="R208" s="174"/>
      <c r="S208" s="174" t="s">
        <v>240</v>
      </c>
      <c r="T208" s="175" t="s">
        <v>218</v>
      </c>
      <c r="U208" s="160">
        <v>0</v>
      </c>
      <c r="V208" s="160">
        <f>ROUND(E208*U208,2)</f>
        <v>0</v>
      </c>
      <c r="W208" s="160"/>
      <c r="X208" s="150"/>
      <c r="Y208" s="150"/>
      <c r="Z208" s="150"/>
      <c r="AA208" s="150"/>
      <c r="AB208" s="150"/>
      <c r="AC208" s="150"/>
      <c r="AD208" s="150"/>
      <c r="AE208" s="150"/>
      <c r="AF208" s="150"/>
      <c r="AG208" s="150" t="s">
        <v>279</v>
      </c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  <c r="BE208" s="150"/>
      <c r="BF208" s="150"/>
      <c r="BG208" s="150"/>
      <c r="BH208" s="150"/>
    </row>
    <row r="209" spans="1:60" outlineLevel="1" x14ac:dyDescent="0.2">
      <c r="A209" s="157"/>
      <c r="B209" s="158"/>
      <c r="C209" s="201" t="s">
        <v>2548</v>
      </c>
      <c r="D209" s="190"/>
      <c r="E209" s="191">
        <v>74.16</v>
      </c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50"/>
      <c r="Y209" s="150"/>
      <c r="Z209" s="150"/>
      <c r="AA209" s="150"/>
      <c r="AB209" s="150"/>
      <c r="AC209" s="150"/>
      <c r="AD209" s="150"/>
      <c r="AE209" s="150"/>
      <c r="AF209" s="150"/>
      <c r="AG209" s="150" t="s">
        <v>264</v>
      </c>
      <c r="AH209" s="150">
        <v>0</v>
      </c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50"/>
      <c r="AY209" s="150"/>
      <c r="AZ209" s="150"/>
      <c r="BA209" s="150"/>
      <c r="BB209" s="150"/>
      <c r="BC209" s="150"/>
      <c r="BD209" s="150"/>
      <c r="BE209" s="150"/>
      <c r="BF209" s="150"/>
      <c r="BG209" s="150"/>
      <c r="BH209" s="150"/>
    </row>
    <row r="210" spans="1:60" outlineLevel="1" x14ac:dyDescent="0.2">
      <c r="A210" s="169">
        <v>86</v>
      </c>
      <c r="B210" s="170" t="s">
        <v>2610</v>
      </c>
      <c r="C210" s="186" t="s">
        <v>2611</v>
      </c>
      <c r="D210" s="171" t="s">
        <v>285</v>
      </c>
      <c r="E210" s="172">
        <v>85.284000000000006</v>
      </c>
      <c r="F210" s="173"/>
      <c r="G210" s="174">
        <f>ROUND(E210*F210,2)</f>
        <v>0</v>
      </c>
      <c r="H210" s="173"/>
      <c r="I210" s="174">
        <f>ROUND(E210*H210,2)</f>
        <v>0</v>
      </c>
      <c r="J210" s="173"/>
      <c r="K210" s="174">
        <f>ROUND(E210*J210,2)</f>
        <v>0</v>
      </c>
      <c r="L210" s="174">
        <v>21</v>
      </c>
      <c r="M210" s="174">
        <f>G210*(1+L210/100)</f>
        <v>0</v>
      </c>
      <c r="N210" s="174">
        <v>0</v>
      </c>
      <c r="O210" s="174">
        <f>ROUND(E210*N210,2)</f>
        <v>0</v>
      </c>
      <c r="P210" s="174">
        <v>0</v>
      </c>
      <c r="Q210" s="174">
        <f>ROUND(E210*P210,2)</f>
        <v>0</v>
      </c>
      <c r="R210" s="174"/>
      <c r="S210" s="174" t="s">
        <v>240</v>
      </c>
      <c r="T210" s="175" t="s">
        <v>218</v>
      </c>
      <c r="U210" s="160">
        <v>0</v>
      </c>
      <c r="V210" s="160">
        <f>ROUND(E210*U210,2)</f>
        <v>0</v>
      </c>
      <c r="W210" s="160"/>
      <c r="X210" s="150"/>
      <c r="Y210" s="150"/>
      <c r="Z210" s="150"/>
      <c r="AA210" s="150"/>
      <c r="AB210" s="150"/>
      <c r="AC210" s="150"/>
      <c r="AD210" s="150"/>
      <c r="AE210" s="150"/>
      <c r="AF210" s="150"/>
      <c r="AG210" s="150" t="s">
        <v>818</v>
      </c>
      <c r="AH210" s="150"/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50"/>
      <c r="AY210" s="150"/>
      <c r="AZ210" s="150"/>
      <c r="BA210" s="150"/>
      <c r="BB210" s="150"/>
      <c r="BC210" s="150"/>
      <c r="BD210" s="150"/>
      <c r="BE210" s="150"/>
      <c r="BF210" s="150"/>
      <c r="BG210" s="150"/>
      <c r="BH210" s="150"/>
    </row>
    <row r="211" spans="1:60" outlineLevel="1" x14ac:dyDescent="0.2">
      <c r="A211" s="157"/>
      <c r="B211" s="158"/>
      <c r="C211" s="201" t="s">
        <v>2612</v>
      </c>
      <c r="D211" s="190"/>
      <c r="E211" s="191">
        <v>85.28</v>
      </c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50"/>
      <c r="Y211" s="150"/>
      <c r="Z211" s="150"/>
      <c r="AA211" s="150"/>
      <c r="AB211" s="150"/>
      <c r="AC211" s="150"/>
      <c r="AD211" s="150"/>
      <c r="AE211" s="150"/>
      <c r="AF211" s="150"/>
      <c r="AG211" s="150" t="s">
        <v>264</v>
      </c>
      <c r="AH211" s="150">
        <v>0</v>
      </c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50"/>
      <c r="AY211" s="150"/>
      <c r="AZ211" s="150"/>
      <c r="BA211" s="150"/>
      <c r="BB211" s="150"/>
      <c r="BC211" s="150"/>
      <c r="BD211" s="150"/>
      <c r="BE211" s="150"/>
      <c r="BF211" s="150"/>
      <c r="BG211" s="150"/>
      <c r="BH211" s="150"/>
    </row>
    <row r="212" spans="1:60" ht="22.5" outlineLevel="1" x14ac:dyDescent="0.2">
      <c r="A212" s="169">
        <v>87</v>
      </c>
      <c r="B212" s="170" t="s">
        <v>2613</v>
      </c>
      <c r="C212" s="186" t="s">
        <v>1447</v>
      </c>
      <c r="D212" s="171" t="s">
        <v>363</v>
      </c>
      <c r="E212" s="172">
        <v>2.05646</v>
      </c>
      <c r="F212" s="173"/>
      <c r="G212" s="174">
        <f>ROUND(E212*F212,2)</f>
        <v>0</v>
      </c>
      <c r="H212" s="173"/>
      <c r="I212" s="174">
        <f>ROUND(E212*H212,2)</f>
        <v>0</v>
      </c>
      <c r="J212" s="173"/>
      <c r="K212" s="174">
        <f>ROUND(E212*J212,2)</f>
        <v>0</v>
      </c>
      <c r="L212" s="174">
        <v>21</v>
      </c>
      <c r="M212" s="174">
        <f>G212*(1+L212/100)</f>
        <v>0</v>
      </c>
      <c r="N212" s="174">
        <v>0</v>
      </c>
      <c r="O212" s="174">
        <f>ROUND(E212*N212,2)</f>
        <v>0</v>
      </c>
      <c r="P212" s="174">
        <v>0</v>
      </c>
      <c r="Q212" s="174">
        <f>ROUND(E212*P212,2)</f>
        <v>0</v>
      </c>
      <c r="R212" s="174"/>
      <c r="S212" s="174" t="s">
        <v>217</v>
      </c>
      <c r="T212" s="175" t="s">
        <v>218</v>
      </c>
      <c r="U212" s="160">
        <v>0</v>
      </c>
      <c r="V212" s="160">
        <f>ROUND(E212*U212,2)</f>
        <v>0</v>
      </c>
      <c r="W212" s="160"/>
      <c r="X212" s="150"/>
      <c r="Y212" s="150"/>
      <c r="Z212" s="150"/>
      <c r="AA212" s="150"/>
      <c r="AB212" s="150"/>
      <c r="AC212" s="150"/>
      <c r="AD212" s="150"/>
      <c r="AE212" s="150"/>
      <c r="AF212" s="150"/>
      <c r="AG212" s="150" t="s">
        <v>1102</v>
      </c>
      <c r="AH212" s="150"/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50"/>
      <c r="AZ212" s="150"/>
      <c r="BA212" s="150"/>
      <c r="BB212" s="150"/>
      <c r="BC212" s="150"/>
      <c r="BD212" s="150"/>
      <c r="BE212" s="150"/>
      <c r="BF212" s="150"/>
      <c r="BG212" s="150"/>
      <c r="BH212" s="150"/>
    </row>
    <row r="213" spans="1:60" outlineLevel="1" x14ac:dyDescent="0.2">
      <c r="A213" s="157"/>
      <c r="B213" s="158"/>
      <c r="C213" s="201" t="s">
        <v>2597</v>
      </c>
      <c r="D213" s="190"/>
      <c r="E213" s="191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50"/>
      <c r="Y213" s="150"/>
      <c r="Z213" s="150"/>
      <c r="AA213" s="150"/>
      <c r="AB213" s="150"/>
      <c r="AC213" s="150"/>
      <c r="AD213" s="150"/>
      <c r="AE213" s="150"/>
      <c r="AF213" s="150"/>
      <c r="AG213" s="150" t="s">
        <v>264</v>
      </c>
      <c r="AH213" s="150">
        <v>0</v>
      </c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50"/>
      <c r="AY213" s="150"/>
      <c r="AZ213" s="150"/>
      <c r="BA213" s="150"/>
      <c r="BB213" s="150"/>
      <c r="BC213" s="150"/>
      <c r="BD213" s="150"/>
      <c r="BE213" s="150"/>
      <c r="BF213" s="150"/>
      <c r="BG213" s="150"/>
      <c r="BH213" s="150"/>
    </row>
    <row r="214" spans="1:60" outlineLevel="1" x14ac:dyDescent="0.2">
      <c r="A214" s="157"/>
      <c r="B214" s="158"/>
      <c r="C214" s="201" t="s">
        <v>2614</v>
      </c>
      <c r="D214" s="190"/>
      <c r="E214" s="191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50"/>
      <c r="Y214" s="150"/>
      <c r="Z214" s="150"/>
      <c r="AA214" s="150"/>
      <c r="AB214" s="150"/>
      <c r="AC214" s="150"/>
      <c r="AD214" s="150"/>
      <c r="AE214" s="150"/>
      <c r="AF214" s="150"/>
      <c r="AG214" s="150" t="s">
        <v>264</v>
      </c>
      <c r="AH214" s="150">
        <v>0</v>
      </c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50"/>
      <c r="AY214" s="150"/>
      <c r="AZ214" s="150"/>
      <c r="BA214" s="150"/>
      <c r="BB214" s="150"/>
      <c r="BC214" s="150"/>
      <c r="BD214" s="150"/>
      <c r="BE214" s="150"/>
      <c r="BF214" s="150"/>
      <c r="BG214" s="150"/>
      <c r="BH214" s="150"/>
    </row>
    <row r="215" spans="1:60" outlineLevel="1" x14ac:dyDescent="0.2">
      <c r="A215" s="157"/>
      <c r="B215" s="158"/>
      <c r="C215" s="201" t="s">
        <v>2615</v>
      </c>
      <c r="D215" s="190"/>
      <c r="E215" s="191">
        <v>2.06</v>
      </c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50"/>
      <c r="Y215" s="150"/>
      <c r="Z215" s="150"/>
      <c r="AA215" s="150"/>
      <c r="AB215" s="150"/>
      <c r="AC215" s="150"/>
      <c r="AD215" s="150"/>
      <c r="AE215" s="150"/>
      <c r="AF215" s="150"/>
      <c r="AG215" s="150" t="s">
        <v>264</v>
      </c>
      <c r="AH215" s="150">
        <v>0</v>
      </c>
      <c r="AI215" s="150"/>
      <c r="AJ215" s="150"/>
      <c r="AK215" s="150"/>
      <c r="AL215" s="150"/>
      <c r="AM215" s="150"/>
      <c r="AN215" s="150"/>
      <c r="AO215" s="150"/>
      <c r="AP215" s="150"/>
      <c r="AQ215" s="150"/>
      <c r="AR215" s="150"/>
      <c r="AS215" s="150"/>
      <c r="AT215" s="150"/>
      <c r="AU215" s="150"/>
      <c r="AV215" s="150"/>
      <c r="AW215" s="150"/>
      <c r="AX215" s="150"/>
      <c r="AY215" s="150"/>
      <c r="AZ215" s="150"/>
      <c r="BA215" s="150"/>
      <c r="BB215" s="150"/>
      <c r="BC215" s="150"/>
      <c r="BD215" s="150"/>
      <c r="BE215" s="150"/>
      <c r="BF215" s="150"/>
      <c r="BG215" s="150"/>
      <c r="BH215" s="150"/>
    </row>
    <row r="216" spans="1:60" x14ac:dyDescent="0.2">
      <c r="A216" s="163" t="s">
        <v>211</v>
      </c>
      <c r="B216" s="164" t="s">
        <v>141</v>
      </c>
      <c r="C216" s="184" t="s">
        <v>142</v>
      </c>
      <c r="D216" s="165"/>
      <c r="E216" s="166"/>
      <c r="F216" s="167"/>
      <c r="G216" s="167">
        <f>SUMIF(AG217:AG221,"&lt;&gt;NOR",G217:G221)</f>
        <v>0</v>
      </c>
      <c r="H216" s="167"/>
      <c r="I216" s="167">
        <f>SUM(I217:I221)</f>
        <v>0</v>
      </c>
      <c r="J216" s="167"/>
      <c r="K216" s="167">
        <f>SUM(K217:K221)</f>
        <v>0</v>
      </c>
      <c r="L216" s="167"/>
      <c r="M216" s="167">
        <f>SUM(M217:M221)</f>
        <v>0</v>
      </c>
      <c r="N216" s="167"/>
      <c r="O216" s="167">
        <f>SUM(O217:O221)</f>
        <v>0</v>
      </c>
      <c r="P216" s="167"/>
      <c r="Q216" s="167">
        <f>SUM(Q217:Q221)</f>
        <v>0</v>
      </c>
      <c r="R216" s="167"/>
      <c r="S216" s="167"/>
      <c r="T216" s="168"/>
      <c r="U216" s="162"/>
      <c r="V216" s="162">
        <f>SUM(V217:V221)</f>
        <v>0</v>
      </c>
      <c r="W216" s="162"/>
      <c r="AG216" t="s">
        <v>212</v>
      </c>
    </row>
    <row r="217" spans="1:60" ht="22.5" outlineLevel="1" x14ac:dyDescent="0.2">
      <c r="A217" s="176">
        <v>88</v>
      </c>
      <c r="B217" s="177" t="s">
        <v>2616</v>
      </c>
      <c r="C217" s="185" t="s">
        <v>2617</v>
      </c>
      <c r="D217" s="178" t="s">
        <v>291</v>
      </c>
      <c r="E217" s="179">
        <v>82.4</v>
      </c>
      <c r="F217" s="180"/>
      <c r="G217" s="181">
        <f>ROUND(E217*F217,2)</f>
        <v>0</v>
      </c>
      <c r="H217" s="180"/>
      <c r="I217" s="181">
        <f>ROUND(E217*H217,2)</f>
        <v>0</v>
      </c>
      <c r="J217" s="180"/>
      <c r="K217" s="181">
        <f>ROUND(E217*J217,2)</f>
        <v>0</v>
      </c>
      <c r="L217" s="181">
        <v>21</v>
      </c>
      <c r="M217" s="181">
        <f>G217*(1+L217/100)</f>
        <v>0</v>
      </c>
      <c r="N217" s="181">
        <v>0</v>
      </c>
      <c r="O217" s="181">
        <f>ROUND(E217*N217,2)</f>
        <v>0</v>
      </c>
      <c r="P217" s="181">
        <v>0</v>
      </c>
      <c r="Q217" s="181">
        <f>ROUND(E217*P217,2)</f>
        <v>0</v>
      </c>
      <c r="R217" s="181"/>
      <c r="S217" s="181" t="s">
        <v>240</v>
      </c>
      <c r="T217" s="182" t="s">
        <v>218</v>
      </c>
      <c r="U217" s="160">
        <v>0</v>
      </c>
      <c r="V217" s="160">
        <f>ROUND(E217*U217,2)</f>
        <v>0</v>
      </c>
      <c r="W217" s="160"/>
      <c r="X217" s="150"/>
      <c r="Y217" s="150"/>
      <c r="Z217" s="150"/>
      <c r="AA217" s="150"/>
      <c r="AB217" s="150"/>
      <c r="AC217" s="150"/>
      <c r="AD217" s="150"/>
      <c r="AE217" s="150"/>
      <c r="AF217" s="150"/>
      <c r="AG217" s="150" t="s">
        <v>279</v>
      </c>
      <c r="AH217" s="150"/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  <c r="AS217" s="150"/>
      <c r="AT217" s="150"/>
      <c r="AU217" s="150"/>
      <c r="AV217" s="150"/>
      <c r="AW217" s="150"/>
      <c r="AX217" s="150"/>
      <c r="AY217" s="150"/>
      <c r="AZ217" s="150"/>
      <c r="BA217" s="150"/>
      <c r="BB217" s="150"/>
      <c r="BC217" s="150"/>
      <c r="BD217" s="150"/>
      <c r="BE217" s="150"/>
      <c r="BF217" s="150"/>
      <c r="BG217" s="150"/>
      <c r="BH217" s="150"/>
    </row>
    <row r="218" spans="1:60" ht="22.5" outlineLevel="1" x14ac:dyDescent="0.2">
      <c r="A218" s="169">
        <v>89</v>
      </c>
      <c r="B218" s="170" t="s">
        <v>2618</v>
      </c>
      <c r="C218" s="186" t="s">
        <v>2619</v>
      </c>
      <c r="D218" s="171" t="s">
        <v>0</v>
      </c>
      <c r="E218" s="172">
        <v>164.38800000000001</v>
      </c>
      <c r="F218" s="173"/>
      <c r="G218" s="174">
        <f>ROUND(E218*F218,2)</f>
        <v>0</v>
      </c>
      <c r="H218" s="173"/>
      <c r="I218" s="174">
        <f>ROUND(E218*H218,2)</f>
        <v>0</v>
      </c>
      <c r="J218" s="173"/>
      <c r="K218" s="174">
        <f>ROUND(E218*J218,2)</f>
        <v>0</v>
      </c>
      <c r="L218" s="174">
        <v>21</v>
      </c>
      <c r="M218" s="174">
        <f>G218*(1+L218/100)</f>
        <v>0</v>
      </c>
      <c r="N218" s="174">
        <v>0</v>
      </c>
      <c r="O218" s="174">
        <f>ROUND(E218*N218,2)</f>
        <v>0</v>
      </c>
      <c r="P218" s="174">
        <v>0</v>
      </c>
      <c r="Q218" s="174">
        <f>ROUND(E218*P218,2)</f>
        <v>0</v>
      </c>
      <c r="R218" s="174"/>
      <c r="S218" s="174" t="s">
        <v>217</v>
      </c>
      <c r="T218" s="175" t="s">
        <v>218</v>
      </c>
      <c r="U218" s="160">
        <v>0</v>
      </c>
      <c r="V218" s="160">
        <f>ROUND(E218*U218,2)</f>
        <v>0</v>
      </c>
      <c r="W218" s="160"/>
      <c r="X218" s="150"/>
      <c r="Y218" s="150"/>
      <c r="Z218" s="150"/>
      <c r="AA218" s="150"/>
      <c r="AB218" s="150"/>
      <c r="AC218" s="150"/>
      <c r="AD218" s="150"/>
      <c r="AE218" s="150"/>
      <c r="AF218" s="150"/>
      <c r="AG218" s="150" t="s">
        <v>1102</v>
      </c>
      <c r="AH218" s="150"/>
      <c r="AI218" s="150"/>
      <c r="AJ218" s="150"/>
      <c r="AK218" s="150"/>
      <c r="AL218" s="150"/>
      <c r="AM218" s="150"/>
      <c r="AN218" s="150"/>
      <c r="AO218" s="150"/>
      <c r="AP218" s="150"/>
      <c r="AQ218" s="150"/>
      <c r="AR218" s="150"/>
      <c r="AS218" s="150"/>
      <c r="AT218" s="150"/>
      <c r="AU218" s="150"/>
      <c r="AV218" s="150"/>
      <c r="AW218" s="150"/>
      <c r="AX218" s="150"/>
      <c r="AY218" s="150"/>
      <c r="AZ218" s="150"/>
      <c r="BA218" s="150"/>
      <c r="BB218" s="150"/>
      <c r="BC218" s="150"/>
      <c r="BD218" s="150"/>
      <c r="BE218" s="150"/>
      <c r="BF218" s="150"/>
      <c r="BG218" s="150"/>
      <c r="BH218" s="150"/>
    </row>
    <row r="219" spans="1:60" outlineLevel="1" x14ac:dyDescent="0.2">
      <c r="A219" s="157"/>
      <c r="B219" s="158"/>
      <c r="C219" s="201" t="s">
        <v>2620</v>
      </c>
      <c r="D219" s="190"/>
      <c r="E219" s="191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50"/>
      <c r="Y219" s="150"/>
      <c r="Z219" s="150"/>
      <c r="AA219" s="150"/>
      <c r="AB219" s="150"/>
      <c r="AC219" s="150"/>
      <c r="AD219" s="150"/>
      <c r="AE219" s="150"/>
      <c r="AF219" s="150"/>
      <c r="AG219" s="150" t="s">
        <v>264</v>
      </c>
      <c r="AH219" s="150">
        <v>0</v>
      </c>
      <c r="AI219" s="150"/>
      <c r="AJ219" s="150"/>
      <c r="AK219" s="150"/>
      <c r="AL219" s="150"/>
      <c r="AM219" s="150"/>
      <c r="AN219" s="150"/>
      <c r="AO219" s="150"/>
      <c r="AP219" s="150"/>
      <c r="AQ219" s="150"/>
      <c r="AR219" s="150"/>
      <c r="AS219" s="150"/>
      <c r="AT219" s="150"/>
      <c r="AU219" s="150"/>
      <c r="AV219" s="150"/>
      <c r="AW219" s="150"/>
      <c r="AX219" s="150"/>
      <c r="AY219" s="150"/>
      <c r="AZ219" s="150"/>
      <c r="BA219" s="150"/>
      <c r="BB219" s="150"/>
      <c r="BC219" s="150"/>
      <c r="BD219" s="150"/>
      <c r="BE219" s="150"/>
      <c r="BF219" s="150"/>
      <c r="BG219" s="150"/>
      <c r="BH219" s="150"/>
    </row>
    <row r="220" spans="1:60" outlineLevel="1" x14ac:dyDescent="0.2">
      <c r="A220" s="157"/>
      <c r="B220" s="158"/>
      <c r="C220" s="201" t="s">
        <v>2621</v>
      </c>
      <c r="D220" s="190"/>
      <c r="E220" s="191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50"/>
      <c r="Y220" s="150"/>
      <c r="Z220" s="150"/>
      <c r="AA220" s="150"/>
      <c r="AB220" s="150"/>
      <c r="AC220" s="150"/>
      <c r="AD220" s="150"/>
      <c r="AE220" s="150"/>
      <c r="AF220" s="150"/>
      <c r="AG220" s="150" t="s">
        <v>264</v>
      </c>
      <c r="AH220" s="150">
        <v>0</v>
      </c>
      <c r="AI220" s="150"/>
      <c r="AJ220" s="150"/>
      <c r="AK220" s="150"/>
      <c r="AL220" s="150"/>
      <c r="AM220" s="150"/>
      <c r="AN220" s="150"/>
      <c r="AO220" s="150"/>
      <c r="AP220" s="150"/>
      <c r="AQ220" s="150"/>
      <c r="AR220" s="150"/>
      <c r="AS220" s="150"/>
      <c r="AT220" s="150"/>
      <c r="AU220" s="150"/>
      <c r="AV220" s="150"/>
      <c r="AW220" s="150"/>
      <c r="AX220" s="150"/>
      <c r="AY220" s="150"/>
      <c r="AZ220" s="150"/>
      <c r="BA220" s="150"/>
      <c r="BB220" s="150"/>
      <c r="BC220" s="150"/>
      <c r="BD220" s="150"/>
      <c r="BE220" s="150"/>
      <c r="BF220" s="150"/>
      <c r="BG220" s="150"/>
      <c r="BH220" s="150"/>
    </row>
    <row r="221" spans="1:60" outlineLevel="1" x14ac:dyDescent="0.2">
      <c r="A221" s="157"/>
      <c r="B221" s="158"/>
      <c r="C221" s="201" t="s">
        <v>2622</v>
      </c>
      <c r="D221" s="190"/>
      <c r="E221" s="191">
        <v>164.39</v>
      </c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50"/>
      <c r="Y221" s="150"/>
      <c r="Z221" s="150"/>
      <c r="AA221" s="150"/>
      <c r="AB221" s="150"/>
      <c r="AC221" s="150"/>
      <c r="AD221" s="150"/>
      <c r="AE221" s="150"/>
      <c r="AF221" s="150"/>
      <c r="AG221" s="150" t="s">
        <v>264</v>
      </c>
      <c r="AH221" s="150">
        <v>0</v>
      </c>
      <c r="AI221" s="150"/>
      <c r="AJ221" s="150"/>
      <c r="AK221" s="150"/>
      <c r="AL221" s="150"/>
      <c r="AM221" s="150"/>
      <c r="AN221" s="150"/>
      <c r="AO221" s="150"/>
      <c r="AP221" s="150"/>
      <c r="AQ221" s="150"/>
      <c r="AR221" s="150"/>
      <c r="AS221" s="150"/>
      <c r="AT221" s="150"/>
      <c r="AU221" s="150"/>
      <c r="AV221" s="150"/>
      <c r="AW221" s="150"/>
      <c r="AX221" s="150"/>
      <c r="AY221" s="150"/>
      <c r="AZ221" s="150"/>
      <c r="BA221" s="150"/>
      <c r="BB221" s="150"/>
      <c r="BC221" s="150"/>
      <c r="BD221" s="150"/>
      <c r="BE221" s="150"/>
      <c r="BF221" s="150"/>
      <c r="BG221" s="150"/>
      <c r="BH221" s="150"/>
    </row>
    <row r="222" spans="1:60" x14ac:dyDescent="0.2">
      <c r="A222" s="163" t="s">
        <v>211</v>
      </c>
      <c r="B222" s="164" t="s">
        <v>149</v>
      </c>
      <c r="C222" s="184" t="s">
        <v>150</v>
      </c>
      <c r="D222" s="165"/>
      <c r="E222" s="166"/>
      <c r="F222" s="167"/>
      <c r="G222" s="167">
        <f>SUMIF(AG223:AG230,"&lt;&gt;NOR",G223:G230)</f>
        <v>0</v>
      </c>
      <c r="H222" s="167"/>
      <c r="I222" s="167">
        <f>SUM(I223:I230)</f>
        <v>0</v>
      </c>
      <c r="J222" s="167"/>
      <c r="K222" s="167">
        <f>SUM(K223:K230)</f>
        <v>0</v>
      </c>
      <c r="L222" s="167"/>
      <c r="M222" s="167">
        <f>SUM(M223:M230)</f>
        <v>0</v>
      </c>
      <c r="N222" s="167"/>
      <c r="O222" s="167">
        <f>SUM(O223:O230)</f>
        <v>0</v>
      </c>
      <c r="P222" s="167"/>
      <c r="Q222" s="167">
        <f>SUM(Q223:Q230)</f>
        <v>0</v>
      </c>
      <c r="R222" s="167"/>
      <c r="S222" s="167"/>
      <c r="T222" s="168"/>
      <c r="U222" s="162"/>
      <c r="V222" s="162">
        <f>SUM(V223:V230)</f>
        <v>0</v>
      </c>
      <c r="W222" s="162"/>
      <c r="AG222" t="s">
        <v>212</v>
      </c>
    </row>
    <row r="223" spans="1:60" outlineLevel="1" x14ac:dyDescent="0.2">
      <c r="A223" s="169">
        <v>90</v>
      </c>
      <c r="B223" s="170" t="s">
        <v>1579</v>
      </c>
      <c r="C223" s="186" t="s">
        <v>2623</v>
      </c>
      <c r="D223" s="171" t="s">
        <v>298</v>
      </c>
      <c r="E223" s="172">
        <v>1</v>
      </c>
      <c r="F223" s="173"/>
      <c r="G223" s="174">
        <f>ROUND(E223*F223,2)</f>
        <v>0</v>
      </c>
      <c r="H223" s="173"/>
      <c r="I223" s="174">
        <f>ROUND(E223*H223,2)</f>
        <v>0</v>
      </c>
      <c r="J223" s="173"/>
      <c r="K223" s="174">
        <f>ROUND(E223*J223,2)</f>
        <v>0</v>
      </c>
      <c r="L223" s="174">
        <v>21</v>
      </c>
      <c r="M223" s="174">
        <f>G223*(1+L223/100)</f>
        <v>0</v>
      </c>
      <c r="N223" s="174">
        <v>0</v>
      </c>
      <c r="O223" s="174">
        <f>ROUND(E223*N223,2)</f>
        <v>0</v>
      </c>
      <c r="P223" s="174">
        <v>0</v>
      </c>
      <c r="Q223" s="174">
        <f>ROUND(E223*P223,2)</f>
        <v>0</v>
      </c>
      <c r="R223" s="174"/>
      <c r="S223" s="174" t="s">
        <v>240</v>
      </c>
      <c r="T223" s="175" t="s">
        <v>218</v>
      </c>
      <c r="U223" s="160">
        <v>0</v>
      </c>
      <c r="V223" s="160">
        <f>ROUND(E223*U223,2)</f>
        <v>0</v>
      </c>
      <c r="W223" s="160"/>
      <c r="X223" s="150"/>
      <c r="Y223" s="150"/>
      <c r="Z223" s="150"/>
      <c r="AA223" s="150"/>
      <c r="AB223" s="150"/>
      <c r="AC223" s="150"/>
      <c r="AD223" s="150"/>
      <c r="AE223" s="150"/>
      <c r="AF223" s="150"/>
      <c r="AG223" s="150" t="s">
        <v>279</v>
      </c>
      <c r="AH223" s="150"/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50"/>
      <c r="AY223" s="150"/>
      <c r="AZ223" s="150"/>
      <c r="BA223" s="150"/>
      <c r="BB223" s="150"/>
      <c r="BC223" s="150"/>
      <c r="BD223" s="150"/>
      <c r="BE223" s="150"/>
      <c r="BF223" s="150"/>
      <c r="BG223" s="150"/>
      <c r="BH223" s="150"/>
    </row>
    <row r="224" spans="1:60" outlineLevel="1" x14ac:dyDescent="0.2">
      <c r="A224" s="157"/>
      <c r="B224" s="158"/>
      <c r="C224" s="201" t="s">
        <v>2624</v>
      </c>
      <c r="D224" s="190"/>
      <c r="E224" s="191">
        <v>1</v>
      </c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50"/>
      <c r="Y224" s="150"/>
      <c r="Z224" s="150"/>
      <c r="AA224" s="150"/>
      <c r="AB224" s="150"/>
      <c r="AC224" s="150"/>
      <c r="AD224" s="150"/>
      <c r="AE224" s="150"/>
      <c r="AF224" s="150"/>
      <c r="AG224" s="150" t="s">
        <v>264</v>
      </c>
      <c r="AH224" s="150">
        <v>0</v>
      </c>
      <c r="AI224" s="150"/>
      <c r="AJ224" s="150"/>
      <c r="AK224" s="150"/>
      <c r="AL224" s="150"/>
      <c r="AM224" s="150"/>
      <c r="AN224" s="150"/>
      <c r="AO224" s="150"/>
      <c r="AP224" s="150"/>
      <c r="AQ224" s="150"/>
      <c r="AR224" s="150"/>
      <c r="AS224" s="150"/>
      <c r="AT224" s="150"/>
      <c r="AU224" s="150"/>
      <c r="AV224" s="150"/>
      <c r="AW224" s="150"/>
      <c r="AX224" s="150"/>
      <c r="AY224" s="150"/>
      <c r="AZ224" s="150"/>
      <c r="BA224" s="150"/>
      <c r="BB224" s="150"/>
      <c r="BC224" s="150"/>
      <c r="BD224" s="150"/>
      <c r="BE224" s="150"/>
      <c r="BF224" s="150"/>
      <c r="BG224" s="150"/>
      <c r="BH224" s="150"/>
    </row>
    <row r="225" spans="1:60" outlineLevel="1" x14ac:dyDescent="0.2">
      <c r="A225" s="169">
        <v>91</v>
      </c>
      <c r="B225" s="170" t="s">
        <v>2625</v>
      </c>
      <c r="C225" s="186" t="s">
        <v>2626</v>
      </c>
      <c r="D225" s="171" t="s">
        <v>291</v>
      </c>
      <c r="E225" s="172">
        <v>43.4</v>
      </c>
      <c r="F225" s="173"/>
      <c r="G225" s="174">
        <f>ROUND(E225*F225,2)</f>
        <v>0</v>
      </c>
      <c r="H225" s="173"/>
      <c r="I225" s="174">
        <f>ROUND(E225*H225,2)</f>
        <v>0</v>
      </c>
      <c r="J225" s="173"/>
      <c r="K225" s="174">
        <f>ROUND(E225*J225,2)</f>
        <v>0</v>
      </c>
      <c r="L225" s="174">
        <v>21</v>
      </c>
      <c r="M225" s="174">
        <f>G225*(1+L225/100)</f>
        <v>0</v>
      </c>
      <c r="N225" s="174">
        <v>0</v>
      </c>
      <c r="O225" s="174">
        <f>ROUND(E225*N225,2)</f>
        <v>0</v>
      </c>
      <c r="P225" s="174">
        <v>0</v>
      </c>
      <c r="Q225" s="174">
        <f>ROUND(E225*P225,2)</f>
        <v>0</v>
      </c>
      <c r="R225" s="174"/>
      <c r="S225" s="174" t="s">
        <v>240</v>
      </c>
      <c r="T225" s="175" t="s">
        <v>218</v>
      </c>
      <c r="U225" s="160">
        <v>0</v>
      </c>
      <c r="V225" s="160">
        <f>ROUND(E225*U225,2)</f>
        <v>0</v>
      </c>
      <c r="W225" s="160"/>
      <c r="X225" s="150"/>
      <c r="Y225" s="150"/>
      <c r="Z225" s="150"/>
      <c r="AA225" s="150"/>
      <c r="AB225" s="150"/>
      <c r="AC225" s="150"/>
      <c r="AD225" s="150"/>
      <c r="AE225" s="150"/>
      <c r="AF225" s="150"/>
      <c r="AG225" s="150" t="s">
        <v>279</v>
      </c>
      <c r="AH225" s="150"/>
      <c r="AI225" s="150"/>
      <c r="AJ225" s="150"/>
      <c r="AK225" s="150"/>
      <c r="AL225" s="150"/>
      <c r="AM225" s="150"/>
      <c r="AN225" s="150"/>
      <c r="AO225" s="150"/>
      <c r="AP225" s="150"/>
      <c r="AQ225" s="150"/>
      <c r="AR225" s="150"/>
      <c r="AS225" s="150"/>
      <c r="AT225" s="150"/>
      <c r="AU225" s="150"/>
      <c r="AV225" s="150"/>
      <c r="AW225" s="150"/>
      <c r="AX225" s="150"/>
      <c r="AY225" s="150"/>
      <c r="AZ225" s="150"/>
      <c r="BA225" s="150"/>
      <c r="BB225" s="150"/>
      <c r="BC225" s="150"/>
      <c r="BD225" s="150"/>
      <c r="BE225" s="150"/>
      <c r="BF225" s="150"/>
      <c r="BG225" s="150"/>
      <c r="BH225" s="150"/>
    </row>
    <row r="226" spans="1:60" outlineLevel="1" x14ac:dyDescent="0.2">
      <c r="A226" s="157"/>
      <c r="B226" s="158"/>
      <c r="C226" s="201" t="s">
        <v>2627</v>
      </c>
      <c r="D226" s="190"/>
      <c r="E226" s="191">
        <v>43.4</v>
      </c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50"/>
      <c r="Y226" s="150"/>
      <c r="Z226" s="150"/>
      <c r="AA226" s="150"/>
      <c r="AB226" s="150"/>
      <c r="AC226" s="150"/>
      <c r="AD226" s="150"/>
      <c r="AE226" s="150"/>
      <c r="AF226" s="150"/>
      <c r="AG226" s="150" t="s">
        <v>264</v>
      </c>
      <c r="AH226" s="150">
        <v>0</v>
      </c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50"/>
      <c r="AY226" s="150"/>
      <c r="AZ226" s="150"/>
      <c r="BA226" s="150"/>
      <c r="BB226" s="150"/>
      <c r="BC226" s="150"/>
      <c r="BD226" s="150"/>
      <c r="BE226" s="150"/>
      <c r="BF226" s="150"/>
      <c r="BG226" s="150"/>
      <c r="BH226" s="150"/>
    </row>
    <row r="227" spans="1:60" ht="22.5" outlineLevel="1" x14ac:dyDescent="0.2">
      <c r="A227" s="169">
        <v>92</v>
      </c>
      <c r="B227" s="170" t="s">
        <v>2628</v>
      </c>
      <c r="C227" s="186" t="s">
        <v>2629</v>
      </c>
      <c r="D227" s="171" t="s">
        <v>0</v>
      </c>
      <c r="E227" s="172">
        <v>2226.46</v>
      </c>
      <c r="F227" s="173"/>
      <c r="G227" s="174">
        <f>ROUND(E227*F227,2)</f>
        <v>0</v>
      </c>
      <c r="H227" s="173"/>
      <c r="I227" s="174">
        <f>ROUND(E227*H227,2)</f>
        <v>0</v>
      </c>
      <c r="J227" s="173"/>
      <c r="K227" s="174">
        <f>ROUND(E227*J227,2)</f>
        <v>0</v>
      </c>
      <c r="L227" s="174">
        <v>21</v>
      </c>
      <c r="M227" s="174">
        <f>G227*(1+L227/100)</f>
        <v>0</v>
      </c>
      <c r="N227" s="174">
        <v>0</v>
      </c>
      <c r="O227" s="174">
        <f>ROUND(E227*N227,2)</f>
        <v>0</v>
      </c>
      <c r="P227" s="174">
        <v>0</v>
      </c>
      <c r="Q227" s="174">
        <f>ROUND(E227*P227,2)</f>
        <v>0</v>
      </c>
      <c r="R227" s="174"/>
      <c r="S227" s="174" t="s">
        <v>217</v>
      </c>
      <c r="T227" s="175" t="s">
        <v>218</v>
      </c>
      <c r="U227" s="160">
        <v>0</v>
      </c>
      <c r="V227" s="160">
        <f>ROUND(E227*U227,2)</f>
        <v>0</v>
      </c>
      <c r="W227" s="160"/>
      <c r="X227" s="150"/>
      <c r="Y227" s="150"/>
      <c r="Z227" s="150"/>
      <c r="AA227" s="150"/>
      <c r="AB227" s="150"/>
      <c r="AC227" s="150"/>
      <c r="AD227" s="150"/>
      <c r="AE227" s="150"/>
      <c r="AF227" s="150"/>
      <c r="AG227" s="150" t="s">
        <v>1102</v>
      </c>
      <c r="AH227" s="150"/>
      <c r="AI227" s="150"/>
      <c r="AJ227" s="150"/>
      <c r="AK227" s="150"/>
      <c r="AL227" s="150"/>
      <c r="AM227" s="150"/>
      <c r="AN227" s="150"/>
      <c r="AO227" s="150"/>
      <c r="AP227" s="150"/>
      <c r="AQ227" s="150"/>
      <c r="AR227" s="150"/>
      <c r="AS227" s="150"/>
      <c r="AT227" s="150"/>
      <c r="AU227" s="150"/>
      <c r="AV227" s="150"/>
      <c r="AW227" s="150"/>
      <c r="AX227" s="150"/>
      <c r="AY227" s="150"/>
      <c r="AZ227" s="150"/>
      <c r="BA227" s="150"/>
      <c r="BB227" s="150"/>
      <c r="BC227" s="150"/>
      <c r="BD227" s="150"/>
      <c r="BE227" s="150"/>
      <c r="BF227" s="150"/>
      <c r="BG227" s="150"/>
      <c r="BH227" s="150"/>
    </row>
    <row r="228" spans="1:60" outlineLevel="1" x14ac:dyDescent="0.2">
      <c r="A228" s="157"/>
      <c r="B228" s="158"/>
      <c r="C228" s="201" t="s">
        <v>2620</v>
      </c>
      <c r="D228" s="190"/>
      <c r="E228" s="191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50"/>
      <c r="Y228" s="150"/>
      <c r="Z228" s="150"/>
      <c r="AA228" s="150"/>
      <c r="AB228" s="150"/>
      <c r="AC228" s="150"/>
      <c r="AD228" s="150"/>
      <c r="AE228" s="150"/>
      <c r="AF228" s="150"/>
      <c r="AG228" s="150" t="s">
        <v>264</v>
      </c>
      <c r="AH228" s="150">
        <v>0</v>
      </c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50"/>
      <c r="AY228" s="150"/>
      <c r="AZ228" s="150"/>
      <c r="BA228" s="150"/>
      <c r="BB228" s="150"/>
      <c r="BC228" s="150"/>
      <c r="BD228" s="150"/>
      <c r="BE228" s="150"/>
      <c r="BF228" s="150"/>
      <c r="BG228" s="150"/>
      <c r="BH228" s="150"/>
    </row>
    <row r="229" spans="1:60" outlineLevel="1" x14ac:dyDescent="0.2">
      <c r="A229" s="157"/>
      <c r="B229" s="158"/>
      <c r="C229" s="201" t="s">
        <v>2630</v>
      </c>
      <c r="D229" s="190"/>
      <c r="E229" s="191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50"/>
      <c r="Y229" s="150"/>
      <c r="Z229" s="150"/>
      <c r="AA229" s="150"/>
      <c r="AB229" s="150"/>
      <c r="AC229" s="150"/>
      <c r="AD229" s="150"/>
      <c r="AE229" s="150"/>
      <c r="AF229" s="150"/>
      <c r="AG229" s="150" t="s">
        <v>264</v>
      </c>
      <c r="AH229" s="150">
        <v>0</v>
      </c>
      <c r="AI229" s="150"/>
      <c r="AJ229" s="150"/>
      <c r="AK229" s="150"/>
      <c r="AL229" s="150"/>
      <c r="AM229" s="150"/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</row>
    <row r="230" spans="1:60" outlineLevel="1" x14ac:dyDescent="0.2">
      <c r="A230" s="157"/>
      <c r="B230" s="158"/>
      <c r="C230" s="201" t="s">
        <v>2631</v>
      </c>
      <c r="D230" s="190"/>
      <c r="E230" s="191">
        <v>2226.46</v>
      </c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50"/>
      <c r="Y230" s="150"/>
      <c r="Z230" s="150"/>
      <c r="AA230" s="150"/>
      <c r="AB230" s="150"/>
      <c r="AC230" s="150"/>
      <c r="AD230" s="150"/>
      <c r="AE230" s="150"/>
      <c r="AF230" s="150"/>
      <c r="AG230" s="150" t="s">
        <v>264</v>
      </c>
      <c r="AH230" s="150">
        <v>0</v>
      </c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50"/>
      <c r="AY230" s="150"/>
      <c r="AZ230" s="150"/>
      <c r="BA230" s="150"/>
      <c r="BB230" s="150"/>
      <c r="BC230" s="150"/>
      <c r="BD230" s="150"/>
      <c r="BE230" s="150"/>
      <c r="BF230" s="150"/>
      <c r="BG230" s="150"/>
      <c r="BH230" s="150"/>
    </row>
    <row r="231" spans="1:60" x14ac:dyDescent="0.2">
      <c r="A231" s="163" t="s">
        <v>211</v>
      </c>
      <c r="B231" s="164" t="s">
        <v>181</v>
      </c>
      <c r="C231" s="184" t="s">
        <v>182</v>
      </c>
      <c r="D231" s="165"/>
      <c r="E231" s="166"/>
      <c r="F231" s="167"/>
      <c r="G231" s="167">
        <f>SUMIF(AG232:AG252,"&lt;&gt;NOR",G232:G252)</f>
        <v>0</v>
      </c>
      <c r="H231" s="167"/>
      <c r="I231" s="167">
        <f>SUM(I232:I252)</f>
        <v>0</v>
      </c>
      <c r="J231" s="167"/>
      <c r="K231" s="167">
        <f>SUM(K232:K252)</f>
        <v>0</v>
      </c>
      <c r="L231" s="167"/>
      <c r="M231" s="167">
        <f>SUM(M232:M252)</f>
        <v>0</v>
      </c>
      <c r="N231" s="167"/>
      <c r="O231" s="167">
        <f>SUM(O232:O252)</f>
        <v>0</v>
      </c>
      <c r="P231" s="167"/>
      <c r="Q231" s="167">
        <f>SUM(Q232:Q252)</f>
        <v>0</v>
      </c>
      <c r="R231" s="167"/>
      <c r="S231" s="167"/>
      <c r="T231" s="168"/>
      <c r="U231" s="162"/>
      <c r="V231" s="162">
        <f>SUM(V232:V252)</f>
        <v>0</v>
      </c>
      <c r="W231" s="162"/>
      <c r="AG231" t="s">
        <v>212</v>
      </c>
    </row>
    <row r="232" spans="1:60" outlineLevel="1" x14ac:dyDescent="0.2">
      <c r="A232" s="176">
        <v>93</v>
      </c>
      <c r="B232" s="177" t="s">
        <v>2385</v>
      </c>
      <c r="C232" s="185" t="s">
        <v>2386</v>
      </c>
      <c r="D232" s="178" t="s">
        <v>363</v>
      </c>
      <c r="E232" s="179">
        <v>30</v>
      </c>
      <c r="F232" s="180"/>
      <c r="G232" s="181">
        <f>ROUND(E232*F232,2)</f>
        <v>0</v>
      </c>
      <c r="H232" s="180"/>
      <c r="I232" s="181">
        <f>ROUND(E232*H232,2)</f>
        <v>0</v>
      </c>
      <c r="J232" s="180"/>
      <c r="K232" s="181">
        <f>ROUND(E232*J232,2)</f>
        <v>0</v>
      </c>
      <c r="L232" s="181">
        <v>21</v>
      </c>
      <c r="M232" s="181">
        <f>G232*(1+L232/100)</f>
        <v>0</v>
      </c>
      <c r="N232" s="181">
        <v>0</v>
      </c>
      <c r="O232" s="181">
        <f>ROUND(E232*N232,2)</f>
        <v>0</v>
      </c>
      <c r="P232" s="181">
        <v>0</v>
      </c>
      <c r="Q232" s="181">
        <f>ROUND(E232*P232,2)</f>
        <v>0</v>
      </c>
      <c r="R232" s="181"/>
      <c r="S232" s="181" t="s">
        <v>217</v>
      </c>
      <c r="T232" s="182" t="s">
        <v>218</v>
      </c>
      <c r="U232" s="160">
        <v>0</v>
      </c>
      <c r="V232" s="160">
        <f>ROUND(E232*U232,2)</f>
        <v>0</v>
      </c>
      <c r="W232" s="160"/>
      <c r="X232" s="150"/>
      <c r="Y232" s="150"/>
      <c r="Z232" s="150"/>
      <c r="AA232" s="150"/>
      <c r="AB232" s="150"/>
      <c r="AC232" s="150"/>
      <c r="AD232" s="150"/>
      <c r="AE232" s="150"/>
      <c r="AF232" s="150"/>
      <c r="AG232" s="150" t="s">
        <v>224</v>
      </c>
      <c r="AH232" s="150"/>
      <c r="AI232" s="150"/>
      <c r="AJ232" s="150"/>
      <c r="AK232" s="150"/>
      <c r="AL232" s="150"/>
      <c r="AM232" s="150"/>
      <c r="AN232" s="150"/>
      <c r="AO232" s="150"/>
      <c r="AP232" s="150"/>
      <c r="AQ232" s="150"/>
      <c r="AR232" s="150"/>
      <c r="AS232" s="150"/>
      <c r="AT232" s="150"/>
      <c r="AU232" s="150"/>
      <c r="AV232" s="150"/>
      <c r="AW232" s="150"/>
      <c r="AX232" s="150"/>
      <c r="AY232" s="150"/>
      <c r="AZ232" s="150"/>
      <c r="BA232" s="150"/>
      <c r="BB232" s="150"/>
      <c r="BC232" s="150"/>
      <c r="BD232" s="150"/>
      <c r="BE232" s="150"/>
      <c r="BF232" s="150"/>
      <c r="BG232" s="150"/>
      <c r="BH232" s="150"/>
    </row>
    <row r="233" spans="1:60" outlineLevel="1" x14ac:dyDescent="0.2">
      <c r="A233" s="169">
        <v>94</v>
      </c>
      <c r="B233" s="170" t="s">
        <v>2373</v>
      </c>
      <c r="C233" s="186" t="s">
        <v>2374</v>
      </c>
      <c r="D233" s="171" t="s">
        <v>363</v>
      </c>
      <c r="E233" s="172">
        <v>120.4404</v>
      </c>
      <c r="F233" s="173"/>
      <c r="G233" s="174">
        <f>ROUND(E233*F233,2)</f>
        <v>0</v>
      </c>
      <c r="H233" s="173"/>
      <c r="I233" s="174">
        <f>ROUND(E233*H233,2)</f>
        <v>0</v>
      </c>
      <c r="J233" s="173"/>
      <c r="K233" s="174">
        <f>ROUND(E233*J233,2)</f>
        <v>0</v>
      </c>
      <c r="L233" s="174">
        <v>21</v>
      </c>
      <c r="M233" s="174">
        <f>G233*(1+L233/100)</f>
        <v>0</v>
      </c>
      <c r="N233" s="174">
        <v>0</v>
      </c>
      <c r="O233" s="174">
        <f>ROUND(E233*N233,2)</f>
        <v>0</v>
      </c>
      <c r="P233" s="174">
        <v>0</v>
      </c>
      <c r="Q233" s="174">
        <f>ROUND(E233*P233,2)</f>
        <v>0</v>
      </c>
      <c r="R233" s="174"/>
      <c r="S233" s="174" t="s">
        <v>217</v>
      </c>
      <c r="T233" s="175" t="s">
        <v>218</v>
      </c>
      <c r="U233" s="160">
        <v>0</v>
      </c>
      <c r="V233" s="160">
        <f>ROUND(E233*U233,2)</f>
        <v>0</v>
      </c>
      <c r="W233" s="160"/>
      <c r="X233" s="150"/>
      <c r="Y233" s="150"/>
      <c r="Z233" s="150"/>
      <c r="AA233" s="150"/>
      <c r="AB233" s="150"/>
      <c r="AC233" s="150"/>
      <c r="AD233" s="150"/>
      <c r="AE233" s="150"/>
      <c r="AF233" s="150"/>
      <c r="AG233" s="150" t="s">
        <v>224</v>
      </c>
      <c r="AH233" s="150"/>
      <c r="AI233" s="150"/>
      <c r="AJ233" s="150"/>
      <c r="AK233" s="150"/>
      <c r="AL233" s="150"/>
      <c r="AM233" s="150"/>
      <c r="AN233" s="150"/>
      <c r="AO233" s="150"/>
      <c r="AP233" s="150"/>
      <c r="AQ233" s="150"/>
      <c r="AR233" s="150"/>
      <c r="AS233" s="150"/>
      <c r="AT233" s="150"/>
      <c r="AU233" s="150"/>
      <c r="AV233" s="150"/>
      <c r="AW233" s="150"/>
      <c r="AX233" s="150"/>
      <c r="AY233" s="150"/>
      <c r="AZ233" s="150"/>
      <c r="BA233" s="150"/>
      <c r="BB233" s="150"/>
      <c r="BC233" s="150"/>
      <c r="BD233" s="150"/>
      <c r="BE233" s="150"/>
      <c r="BF233" s="150"/>
      <c r="BG233" s="150"/>
      <c r="BH233" s="150"/>
    </row>
    <row r="234" spans="1:60" ht="22.5" outlineLevel="1" x14ac:dyDescent="0.2">
      <c r="A234" s="157"/>
      <c r="B234" s="158"/>
      <c r="C234" s="201" t="s">
        <v>2632</v>
      </c>
      <c r="D234" s="190"/>
      <c r="E234" s="191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50"/>
      <c r="Y234" s="150"/>
      <c r="Z234" s="150"/>
      <c r="AA234" s="150"/>
      <c r="AB234" s="150"/>
      <c r="AC234" s="150"/>
      <c r="AD234" s="150"/>
      <c r="AE234" s="150"/>
      <c r="AF234" s="150"/>
      <c r="AG234" s="150" t="s">
        <v>264</v>
      </c>
      <c r="AH234" s="150">
        <v>0</v>
      </c>
      <c r="AI234" s="150"/>
      <c r="AJ234" s="150"/>
      <c r="AK234" s="150"/>
      <c r="AL234" s="150"/>
      <c r="AM234" s="150"/>
      <c r="AN234" s="150"/>
      <c r="AO234" s="150"/>
      <c r="AP234" s="150"/>
      <c r="AQ234" s="150"/>
      <c r="AR234" s="150"/>
      <c r="AS234" s="150"/>
      <c r="AT234" s="150"/>
      <c r="AU234" s="150"/>
      <c r="AV234" s="150"/>
      <c r="AW234" s="150"/>
      <c r="AX234" s="150"/>
      <c r="AY234" s="150"/>
      <c r="AZ234" s="150"/>
      <c r="BA234" s="150"/>
      <c r="BB234" s="150"/>
      <c r="BC234" s="150"/>
      <c r="BD234" s="150"/>
      <c r="BE234" s="150"/>
      <c r="BF234" s="150"/>
      <c r="BG234" s="150"/>
      <c r="BH234" s="150"/>
    </row>
    <row r="235" spans="1:60" outlineLevel="1" x14ac:dyDescent="0.2">
      <c r="A235" s="157"/>
      <c r="B235" s="158"/>
      <c r="C235" s="201" t="s">
        <v>2633</v>
      </c>
      <c r="D235" s="190"/>
      <c r="E235" s="191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50"/>
      <c r="Y235" s="150"/>
      <c r="Z235" s="150"/>
      <c r="AA235" s="150"/>
      <c r="AB235" s="150"/>
      <c r="AC235" s="150"/>
      <c r="AD235" s="150"/>
      <c r="AE235" s="150"/>
      <c r="AF235" s="150"/>
      <c r="AG235" s="150" t="s">
        <v>264</v>
      </c>
      <c r="AH235" s="150">
        <v>0</v>
      </c>
      <c r="AI235" s="150"/>
      <c r="AJ235" s="150"/>
      <c r="AK235" s="150"/>
      <c r="AL235" s="150"/>
      <c r="AM235" s="150"/>
      <c r="AN235" s="150"/>
      <c r="AO235" s="150"/>
      <c r="AP235" s="150"/>
      <c r="AQ235" s="150"/>
      <c r="AR235" s="150"/>
      <c r="AS235" s="150"/>
      <c r="AT235" s="150"/>
      <c r="AU235" s="150"/>
      <c r="AV235" s="150"/>
      <c r="AW235" s="150"/>
      <c r="AX235" s="150"/>
      <c r="AY235" s="150"/>
      <c r="AZ235" s="150"/>
      <c r="BA235" s="150"/>
      <c r="BB235" s="150"/>
      <c r="BC235" s="150"/>
      <c r="BD235" s="150"/>
      <c r="BE235" s="150"/>
      <c r="BF235" s="150"/>
      <c r="BG235" s="150"/>
      <c r="BH235" s="150"/>
    </row>
    <row r="236" spans="1:60" outlineLevel="1" x14ac:dyDescent="0.2">
      <c r="A236" s="157"/>
      <c r="B236" s="158"/>
      <c r="C236" s="201" t="s">
        <v>2634</v>
      </c>
      <c r="D236" s="190"/>
      <c r="E236" s="191">
        <v>120.44</v>
      </c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50"/>
      <c r="Y236" s="150"/>
      <c r="Z236" s="150"/>
      <c r="AA236" s="150"/>
      <c r="AB236" s="150"/>
      <c r="AC236" s="150"/>
      <c r="AD236" s="150"/>
      <c r="AE236" s="150"/>
      <c r="AF236" s="150"/>
      <c r="AG236" s="150" t="s">
        <v>264</v>
      </c>
      <c r="AH236" s="150">
        <v>0</v>
      </c>
      <c r="AI236" s="150"/>
      <c r="AJ236" s="150"/>
      <c r="AK236" s="150"/>
      <c r="AL236" s="150"/>
      <c r="AM236" s="150"/>
      <c r="AN236" s="150"/>
      <c r="AO236" s="150"/>
      <c r="AP236" s="150"/>
      <c r="AQ236" s="150"/>
      <c r="AR236" s="150"/>
      <c r="AS236" s="150"/>
      <c r="AT236" s="150"/>
      <c r="AU236" s="150"/>
      <c r="AV236" s="150"/>
      <c r="AW236" s="150"/>
      <c r="AX236" s="150"/>
      <c r="AY236" s="150"/>
      <c r="AZ236" s="150"/>
      <c r="BA236" s="150"/>
      <c r="BB236" s="150"/>
      <c r="BC236" s="150"/>
      <c r="BD236" s="150"/>
      <c r="BE236" s="150"/>
      <c r="BF236" s="150"/>
      <c r="BG236" s="150"/>
      <c r="BH236" s="150"/>
    </row>
    <row r="237" spans="1:60" outlineLevel="1" x14ac:dyDescent="0.2">
      <c r="A237" s="169">
        <v>95</v>
      </c>
      <c r="B237" s="170" t="s">
        <v>2377</v>
      </c>
      <c r="C237" s="186" t="s">
        <v>2378</v>
      </c>
      <c r="D237" s="171" t="s">
        <v>363</v>
      </c>
      <c r="E237" s="172">
        <v>120.4404</v>
      </c>
      <c r="F237" s="173"/>
      <c r="G237" s="174">
        <f>ROUND(E237*F237,2)</f>
        <v>0</v>
      </c>
      <c r="H237" s="173"/>
      <c r="I237" s="174">
        <f>ROUND(E237*H237,2)</f>
        <v>0</v>
      </c>
      <c r="J237" s="173"/>
      <c r="K237" s="174">
        <f>ROUND(E237*J237,2)</f>
        <v>0</v>
      </c>
      <c r="L237" s="174">
        <v>21</v>
      </c>
      <c r="M237" s="174">
        <f>G237*(1+L237/100)</f>
        <v>0</v>
      </c>
      <c r="N237" s="174">
        <v>0</v>
      </c>
      <c r="O237" s="174">
        <f>ROUND(E237*N237,2)</f>
        <v>0</v>
      </c>
      <c r="P237" s="174">
        <v>0</v>
      </c>
      <c r="Q237" s="174">
        <f>ROUND(E237*P237,2)</f>
        <v>0</v>
      </c>
      <c r="R237" s="174"/>
      <c r="S237" s="174" t="s">
        <v>217</v>
      </c>
      <c r="T237" s="175" t="s">
        <v>218</v>
      </c>
      <c r="U237" s="160">
        <v>0</v>
      </c>
      <c r="V237" s="160">
        <f>ROUND(E237*U237,2)</f>
        <v>0</v>
      </c>
      <c r="W237" s="160"/>
      <c r="X237" s="150"/>
      <c r="Y237" s="150"/>
      <c r="Z237" s="150"/>
      <c r="AA237" s="150"/>
      <c r="AB237" s="150"/>
      <c r="AC237" s="150"/>
      <c r="AD237" s="150"/>
      <c r="AE237" s="150"/>
      <c r="AF237" s="150"/>
      <c r="AG237" s="150" t="s">
        <v>224</v>
      </c>
      <c r="AH237" s="150"/>
      <c r="AI237" s="150"/>
      <c r="AJ237" s="150"/>
      <c r="AK237" s="150"/>
      <c r="AL237" s="150"/>
      <c r="AM237" s="150"/>
      <c r="AN237" s="150"/>
      <c r="AO237" s="150"/>
      <c r="AP237" s="150"/>
      <c r="AQ237" s="150"/>
      <c r="AR237" s="150"/>
      <c r="AS237" s="150"/>
      <c r="AT237" s="150"/>
      <c r="AU237" s="150"/>
      <c r="AV237" s="150"/>
      <c r="AW237" s="150"/>
      <c r="AX237" s="150"/>
      <c r="AY237" s="150"/>
      <c r="AZ237" s="150"/>
      <c r="BA237" s="150"/>
      <c r="BB237" s="150"/>
      <c r="BC237" s="150"/>
      <c r="BD237" s="150"/>
      <c r="BE237" s="150"/>
      <c r="BF237" s="150"/>
      <c r="BG237" s="150"/>
      <c r="BH237" s="150"/>
    </row>
    <row r="238" spans="1:60" ht="22.5" outlineLevel="1" x14ac:dyDescent="0.2">
      <c r="A238" s="157"/>
      <c r="B238" s="158"/>
      <c r="C238" s="201" t="s">
        <v>2632</v>
      </c>
      <c r="D238" s="190"/>
      <c r="E238" s="191"/>
      <c r="F238" s="160"/>
      <c r="G238" s="160"/>
      <c r="H238" s="160"/>
      <c r="I238" s="160"/>
      <c r="J238" s="160"/>
      <c r="K238" s="160"/>
      <c r="L238" s="160"/>
      <c r="M238" s="160"/>
      <c r="N238" s="160"/>
      <c r="O238" s="160"/>
      <c r="P238" s="160"/>
      <c r="Q238" s="160"/>
      <c r="R238" s="160"/>
      <c r="S238" s="160"/>
      <c r="T238" s="160"/>
      <c r="U238" s="160"/>
      <c r="V238" s="160"/>
      <c r="W238" s="160"/>
      <c r="X238" s="150"/>
      <c r="Y238" s="150"/>
      <c r="Z238" s="150"/>
      <c r="AA238" s="150"/>
      <c r="AB238" s="150"/>
      <c r="AC238" s="150"/>
      <c r="AD238" s="150"/>
      <c r="AE238" s="150"/>
      <c r="AF238" s="150"/>
      <c r="AG238" s="150" t="s">
        <v>264</v>
      </c>
      <c r="AH238" s="150">
        <v>0</v>
      </c>
      <c r="AI238" s="150"/>
      <c r="AJ238" s="150"/>
      <c r="AK238" s="150"/>
      <c r="AL238" s="150"/>
      <c r="AM238" s="150"/>
      <c r="AN238" s="150"/>
      <c r="AO238" s="150"/>
      <c r="AP238" s="150"/>
      <c r="AQ238" s="150"/>
      <c r="AR238" s="150"/>
      <c r="AS238" s="150"/>
      <c r="AT238" s="150"/>
      <c r="AU238" s="150"/>
      <c r="AV238" s="150"/>
      <c r="AW238" s="150"/>
      <c r="AX238" s="150"/>
      <c r="AY238" s="150"/>
      <c r="AZ238" s="150"/>
      <c r="BA238" s="150"/>
      <c r="BB238" s="150"/>
      <c r="BC238" s="150"/>
      <c r="BD238" s="150"/>
      <c r="BE238" s="150"/>
      <c r="BF238" s="150"/>
      <c r="BG238" s="150"/>
      <c r="BH238" s="150"/>
    </row>
    <row r="239" spans="1:60" outlineLevel="1" x14ac:dyDescent="0.2">
      <c r="A239" s="157"/>
      <c r="B239" s="158"/>
      <c r="C239" s="201" t="s">
        <v>2633</v>
      </c>
      <c r="D239" s="190"/>
      <c r="E239" s="191"/>
      <c r="F239" s="160"/>
      <c r="G239" s="160"/>
      <c r="H239" s="160"/>
      <c r="I239" s="160"/>
      <c r="J239" s="160"/>
      <c r="K239" s="160"/>
      <c r="L239" s="160"/>
      <c r="M239" s="160"/>
      <c r="N239" s="160"/>
      <c r="O239" s="160"/>
      <c r="P239" s="160"/>
      <c r="Q239" s="160"/>
      <c r="R239" s="160"/>
      <c r="S239" s="160"/>
      <c r="T239" s="160"/>
      <c r="U239" s="160"/>
      <c r="V239" s="160"/>
      <c r="W239" s="160"/>
      <c r="X239" s="150"/>
      <c r="Y239" s="150"/>
      <c r="Z239" s="150"/>
      <c r="AA239" s="150"/>
      <c r="AB239" s="150"/>
      <c r="AC239" s="150"/>
      <c r="AD239" s="150"/>
      <c r="AE239" s="150"/>
      <c r="AF239" s="150"/>
      <c r="AG239" s="150" t="s">
        <v>264</v>
      </c>
      <c r="AH239" s="150">
        <v>0</v>
      </c>
      <c r="AI239" s="150"/>
      <c r="AJ239" s="150"/>
      <c r="AK239" s="150"/>
      <c r="AL239" s="150"/>
      <c r="AM239" s="150"/>
      <c r="AN239" s="150"/>
      <c r="AO239" s="150"/>
      <c r="AP239" s="150"/>
      <c r="AQ239" s="150"/>
      <c r="AR239" s="150"/>
      <c r="AS239" s="150"/>
      <c r="AT239" s="150"/>
      <c r="AU239" s="150"/>
      <c r="AV239" s="150"/>
      <c r="AW239" s="150"/>
      <c r="AX239" s="150"/>
      <c r="AY239" s="150"/>
      <c r="AZ239" s="150"/>
      <c r="BA239" s="150"/>
      <c r="BB239" s="150"/>
      <c r="BC239" s="150"/>
      <c r="BD239" s="150"/>
      <c r="BE239" s="150"/>
      <c r="BF239" s="150"/>
      <c r="BG239" s="150"/>
      <c r="BH239" s="150"/>
    </row>
    <row r="240" spans="1:60" outlineLevel="1" x14ac:dyDescent="0.2">
      <c r="A240" s="157"/>
      <c r="B240" s="158"/>
      <c r="C240" s="201" t="s">
        <v>2634</v>
      </c>
      <c r="D240" s="190"/>
      <c r="E240" s="191">
        <v>120.44</v>
      </c>
      <c r="F240" s="160"/>
      <c r="G240" s="160"/>
      <c r="H240" s="160"/>
      <c r="I240" s="160"/>
      <c r="J240" s="160"/>
      <c r="K240" s="160"/>
      <c r="L240" s="160"/>
      <c r="M240" s="160"/>
      <c r="N240" s="160"/>
      <c r="O240" s="160"/>
      <c r="P240" s="160"/>
      <c r="Q240" s="160"/>
      <c r="R240" s="160"/>
      <c r="S240" s="160"/>
      <c r="T240" s="160"/>
      <c r="U240" s="160"/>
      <c r="V240" s="160"/>
      <c r="W240" s="160"/>
      <c r="X240" s="150"/>
      <c r="Y240" s="150"/>
      <c r="Z240" s="150"/>
      <c r="AA240" s="150"/>
      <c r="AB240" s="150"/>
      <c r="AC240" s="150"/>
      <c r="AD240" s="150"/>
      <c r="AE240" s="150"/>
      <c r="AF240" s="150"/>
      <c r="AG240" s="150" t="s">
        <v>264</v>
      </c>
      <c r="AH240" s="150">
        <v>0</v>
      </c>
      <c r="AI240" s="150"/>
      <c r="AJ240" s="150"/>
      <c r="AK240" s="150"/>
      <c r="AL240" s="150"/>
      <c r="AM240" s="150"/>
      <c r="AN240" s="150"/>
      <c r="AO240" s="150"/>
      <c r="AP240" s="150"/>
      <c r="AQ240" s="150"/>
      <c r="AR240" s="150"/>
      <c r="AS240" s="150"/>
      <c r="AT240" s="150"/>
      <c r="AU240" s="150"/>
      <c r="AV240" s="150"/>
      <c r="AW240" s="150"/>
      <c r="AX240" s="150"/>
      <c r="AY240" s="150"/>
      <c r="AZ240" s="150"/>
      <c r="BA240" s="150"/>
      <c r="BB240" s="150"/>
      <c r="BC240" s="150"/>
      <c r="BD240" s="150"/>
      <c r="BE240" s="150"/>
      <c r="BF240" s="150"/>
      <c r="BG240" s="150"/>
      <c r="BH240" s="150"/>
    </row>
    <row r="241" spans="1:60" ht="22.5" outlineLevel="1" x14ac:dyDescent="0.2">
      <c r="A241" s="169">
        <v>96</v>
      </c>
      <c r="B241" s="170" t="s">
        <v>2379</v>
      </c>
      <c r="C241" s="186" t="s">
        <v>2380</v>
      </c>
      <c r="D241" s="171" t="s">
        <v>363</v>
      </c>
      <c r="E241" s="172">
        <v>1204.404</v>
      </c>
      <c r="F241" s="173"/>
      <c r="G241" s="174">
        <f>ROUND(E241*F241,2)</f>
        <v>0</v>
      </c>
      <c r="H241" s="173"/>
      <c r="I241" s="174">
        <f>ROUND(E241*H241,2)</f>
        <v>0</v>
      </c>
      <c r="J241" s="173"/>
      <c r="K241" s="174">
        <f>ROUND(E241*J241,2)</f>
        <v>0</v>
      </c>
      <c r="L241" s="174">
        <v>21</v>
      </c>
      <c r="M241" s="174">
        <f>G241*(1+L241/100)</f>
        <v>0</v>
      </c>
      <c r="N241" s="174">
        <v>0</v>
      </c>
      <c r="O241" s="174">
        <f>ROUND(E241*N241,2)</f>
        <v>0</v>
      </c>
      <c r="P241" s="174">
        <v>0</v>
      </c>
      <c r="Q241" s="174">
        <f>ROUND(E241*P241,2)</f>
        <v>0</v>
      </c>
      <c r="R241" s="174"/>
      <c r="S241" s="174" t="s">
        <v>217</v>
      </c>
      <c r="T241" s="175" t="s">
        <v>218</v>
      </c>
      <c r="U241" s="160">
        <v>0</v>
      </c>
      <c r="V241" s="160">
        <f>ROUND(E241*U241,2)</f>
        <v>0</v>
      </c>
      <c r="W241" s="160"/>
      <c r="X241" s="150"/>
      <c r="Y241" s="150"/>
      <c r="Z241" s="150"/>
      <c r="AA241" s="150"/>
      <c r="AB241" s="150"/>
      <c r="AC241" s="150"/>
      <c r="AD241" s="150"/>
      <c r="AE241" s="150"/>
      <c r="AF241" s="150"/>
      <c r="AG241" s="150" t="s">
        <v>224</v>
      </c>
      <c r="AH241" s="150"/>
      <c r="AI241" s="150"/>
      <c r="AJ241" s="150"/>
      <c r="AK241" s="150"/>
      <c r="AL241" s="150"/>
      <c r="AM241" s="150"/>
      <c r="AN241" s="150"/>
      <c r="AO241" s="150"/>
      <c r="AP241" s="150"/>
      <c r="AQ241" s="150"/>
      <c r="AR241" s="150"/>
      <c r="AS241" s="150"/>
      <c r="AT241" s="150"/>
      <c r="AU241" s="150"/>
      <c r="AV241" s="150"/>
      <c r="AW241" s="150"/>
      <c r="AX241" s="150"/>
      <c r="AY241" s="150"/>
      <c r="AZ241" s="150"/>
      <c r="BA241" s="150"/>
      <c r="BB241" s="150"/>
      <c r="BC241" s="150"/>
      <c r="BD241" s="150"/>
      <c r="BE241" s="150"/>
      <c r="BF241" s="150"/>
      <c r="BG241" s="150"/>
      <c r="BH241" s="150"/>
    </row>
    <row r="242" spans="1:60" ht="22.5" outlineLevel="1" x14ac:dyDescent="0.2">
      <c r="A242" s="157"/>
      <c r="B242" s="158"/>
      <c r="C242" s="201" t="s">
        <v>2632</v>
      </c>
      <c r="D242" s="190"/>
      <c r="E242" s="191"/>
      <c r="F242" s="160"/>
      <c r="G242" s="160"/>
      <c r="H242" s="160"/>
      <c r="I242" s="160"/>
      <c r="J242" s="160"/>
      <c r="K242" s="160"/>
      <c r="L242" s="160"/>
      <c r="M242" s="160"/>
      <c r="N242" s="160"/>
      <c r="O242" s="160"/>
      <c r="P242" s="160"/>
      <c r="Q242" s="160"/>
      <c r="R242" s="160"/>
      <c r="S242" s="160"/>
      <c r="T242" s="160"/>
      <c r="U242" s="160"/>
      <c r="V242" s="160"/>
      <c r="W242" s="160"/>
      <c r="X242" s="150"/>
      <c r="Y242" s="150"/>
      <c r="Z242" s="150"/>
      <c r="AA242" s="150"/>
      <c r="AB242" s="150"/>
      <c r="AC242" s="150"/>
      <c r="AD242" s="150"/>
      <c r="AE242" s="150"/>
      <c r="AF242" s="150"/>
      <c r="AG242" s="150" t="s">
        <v>264</v>
      </c>
      <c r="AH242" s="150">
        <v>0</v>
      </c>
      <c r="AI242" s="150"/>
      <c r="AJ242" s="150"/>
      <c r="AK242" s="150"/>
      <c r="AL242" s="150"/>
      <c r="AM242" s="150"/>
      <c r="AN242" s="150"/>
      <c r="AO242" s="150"/>
      <c r="AP242" s="150"/>
      <c r="AQ242" s="150"/>
      <c r="AR242" s="150"/>
      <c r="AS242" s="150"/>
      <c r="AT242" s="150"/>
      <c r="AU242" s="150"/>
      <c r="AV242" s="150"/>
      <c r="AW242" s="150"/>
      <c r="AX242" s="150"/>
      <c r="AY242" s="150"/>
      <c r="AZ242" s="150"/>
      <c r="BA242" s="150"/>
      <c r="BB242" s="150"/>
      <c r="BC242" s="150"/>
      <c r="BD242" s="150"/>
      <c r="BE242" s="150"/>
      <c r="BF242" s="150"/>
      <c r="BG242" s="150"/>
      <c r="BH242" s="150"/>
    </row>
    <row r="243" spans="1:60" outlineLevel="1" x14ac:dyDescent="0.2">
      <c r="A243" s="157"/>
      <c r="B243" s="158"/>
      <c r="C243" s="201" t="s">
        <v>2633</v>
      </c>
      <c r="D243" s="190"/>
      <c r="E243" s="191"/>
      <c r="F243" s="160"/>
      <c r="G243" s="160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60"/>
      <c r="V243" s="160"/>
      <c r="W243" s="160"/>
      <c r="X243" s="150"/>
      <c r="Y243" s="150"/>
      <c r="Z243" s="150"/>
      <c r="AA243" s="150"/>
      <c r="AB243" s="150"/>
      <c r="AC243" s="150"/>
      <c r="AD243" s="150"/>
      <c r="AE243" s="150"/>
      <c r="AF243" s="150"/>
      <c r="AG243" s="150" t="s">
        <v>264</v>
      </c>
      <c r="AH243" s="150">
        <v>0</v>
      </c>
      <c r="AI243" s="150"/>
      <c r="AJ243" s="150"/>
      <c r="AK243" s="150"/>
      <c r="AL243" s="150"/>
      <c r="AM243" s="150"/>
      <c r="AN243" s="150"/>
      <c r="AO243" s="150"/>
      <c r="AP243" s="150"/>
      <c r="AQ243" s="150"/>
      <c r="AR243" s="150"/>
      <c r="AS243" s="150"/>
      <c r="AT243" s="150"/>
      <c r="AU243" s="150"/>
      <c r="AV243" s="150"/>
      <c r="AW243" s="150"/>
      <c r="AX243" s="150"/>
      <c r="AY243" s="150"/>
      <c r="AZ243" s="150"/>
      <c r="BA243" s="150"/>
      <c r="BB243" s="150"/>
      <c r="BC243" s="150"/>
      <c r="BD243" s="150"/>
      <c r="BE243" s="150"/>
      <c r="BF243" s="150"/>
      <c r="BG243" s="150"/>
      <c r="BH243" s="150"/>
    </row>
    <row r="244" spans="1:60" outlineLevel="1" x14ac:dyDescent="0.2">
      <c r="A244" s="157"/>
      <c r="B244" s="158"/>
      <c r="C244" s="201" t="s">
        <v>2635</v>
      </c>
      <c r="D244" s="190"/>
      <c r="E244" s="191">
        <v>1204.4000000000001</v>
      </c>
      <c r="F244" s="160"/>
      <c r="G244" s="160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/>
      <c r="T244" s="160"/>
      <c r="U244" s="160"/>
      <c r="V244" s="160"/>
      <c r="W244" s="160"/>
      <c r="X244" s="150"/>
      <c r="Y244" s="150"/>
      <c r="Z244" s="150"/>
      <c r="AA244" s="150"/>
      <c r="AB244" s="150"/>
      <c r="AC244" s="150"/>
      <c r="AD244" s="150"/>
      <c r="AE244" s="150"/>
      <c r="AF244" s="150"/>
      <c r="AG244" s="150" t="s">
        <v>264</v>
      </c>
      <c r="AH244" s="150">
        <v>0</v>
      </c>
      <c r="AI244" s="150"/>
      <c r="AJ244" s="150"/>
      <c r="AK244" s="150"/>
      <c r="AL244" s="150"/>
      <c r="AM244" s="150"/>
      <c r="AN244" s="150"/>
      <c r="AO244" s="150"/>
      <c r="AP244" s="150"/>
      <c r="AQ244" s="150"/>
      <c r="AR244" s="150"/>
      <c r="AS244" s="150"/>
      <c r="AT244" s="150"/>
      <c r="AU244" s="150"/>
      <c r="AV244" s="150"/>
      <c r="AW244" s="150"/>
      <c r="AX244" s="150"/>
      <c r="AY244" s="150"/>
      <c r="AZ244" s="150"/>
      <c r="BA244" s="150"/>
      <c r="BB244" s="150"/>
      <c r="BC244" s="150"/>
      <c r="BD244" s="150"/>
      <c r="BE244" s="150"/>
      <c r="BF244" s="150"/>
      <c r="BG244" s="150"/>
      <c r="BH244" s="150"/>
    </row>
    <row r="245" spans="1:60" outlineLevel="1" x14ac:dyDescent="0.2">
      <c r="A245" s="169">
        <v>97</v>
      </c>
      <c r="B245" s="170" t="s">
        <v>2385</v>
      </c>
      <c r="C245" s="186" t="s">
        <v>2386</v>
      </c>
      <c r="D245" s="171" t="s">
        <v>363</v>
      </c>
      <c r="E245" s="172">
        <v>120.4404</v>
      </c>
      <c r="F245" s="173"/>
      <c r="G245" s="174">
        <f>ROUND(E245*F245,2)</f>
        <v>0</v>
      </c>
      <c r="H245" s="173"/>
      <c r="I245" s="174">
        <f>ROUND(E245*H245,2)</f>
        <v>0</v>
      </c>
      <c r="J245" s="173"/>
      <c r="K245" s="174">
        <f>ROUND(E245*J245,2)</f>
        <v>0</v>
      </c>
      <c r="L245" s="174">
        <v>21</v>
      </c>
      <c r="M245" s="174">
        <f>G245*(1+L245/100)</f>
        <v>0</v>
      </c>
      <c r="N245" s="174">
        <v>0</v>
      </c>
      <c r="O245" s="174">
        <f>ROUND(E245*N245,2)</f>
        <v>0</v>
      </c>
      <c r="P245" s="174">
        <v>0</v>
      </c>
      <c r="Q245" s="174">
        <f>ROUND(E245*P245,2)</f>
        <v>0</v>
      </c>
      <c r="R245" s="174"/>
      <c r="S245" s="174" t="s">
        <v>217</v>
      </c>
      <c r="T245" s="175" t="s">
        <v>218</v>
      </c>
      <c r="U245" s="160">
        <v>0</v>
      </c>
      <c r="V245" s="160">
        <f>ROUND(E245*U245,2)</f>
        <v>0</v>
      </c>
      <c r="W245" s="160"/>
      <c r="X245" s="150"/>
      <c r="Y245" s="150"/>
      <c r="Z245" s="150"/>
      <c r="AA245" s="150"/>
      <c r="AB245" s="150"/>
      <c r="AC245" s="150"/>
      <c r="AD245" s="150"/>
      <c r="AE245" s="150"/>
      <c r="AF245" s="150"/>
      <c r="AG245" s="150" t="s">
        <v>224</v>
      </c>
      <c r="AH245" s="150"/>
      <c r="AI245" s="150"/>
      <c r="AJ245" s="150"/>
      <c r="AK245" s="150"/>
      <c r="AL245" s="150"/>
      <c r="AM245" s="150"/>
      <c r="AN245" s="150"/>
      <c r="AO245" s="150"/>
      <c r="AP245" s="150"/>
      <c r="AQ245" s="150"/>
      <c r="AR245" s="150"/>
      <c r="AS245" s="150"/>
      <c r="AT245" s="150"/>
      <c r="AU245" s="150"/>
      <c r="AV245" s="150"/>
      <c r="AW245" s="150"/>
      <c r="AX245" s="150"/>
      <c r="AY245" s="150"/>
      <c r="AZ245" s="150"/>
      <c r="BA245" s="150"/>
      <c r="BB245" s="150"/>
      <c r="BC245" s="150"/>
      <c r="BD245" s="150"/>
      <c r="BE245" s="150"/>
      <c r="BF245" s="150"/>
      <c r="BG245" s="150"/>
      <c r="BH245" s="150"/>
    </row>
    <row r="246" spans="1:60" ht="22.5" outlineLevel="1" x14ac:dyDescent="0.2">
      <c r="A246" s="157"/>
      <c r="B246" s="158"/>
      <c r="C246" s="201" t="s">
        <v>2632</v>
      </c>
      <c r="D246" s="190"/>
      <c r="E246" s="191"/>
      <c r="F246" s="160"/>
      <c r="G246" s="160"/>
      <c r="H246" s="160"/>
      <c r="I246" s="160"/>
      <c r="J246" s="160"/>
      <c r="K246" s="160"/>
      <c r="L246" s="160"/>
      <c r="M246" s="160"/>
      <c r="N246" s="160"/>
      <c r="O246" s="160"/>
      <c r="P246" s="160"/>
      <c r="Q246" s="160"/>
      <c r="R246" s="160"/>
      <c r="S246" s="160"/>
      <c r="T246" s="160"/>
      <c r="U246" s="160"/>
      <c r="V246" s="160"/>
      <c r="W246" s="160"/>
      <c r="X246" s="150"/>
      <c r="Y246" s="150"/>
      <c r="Z246" s="150"/>
      <c r="AA246" s="150"/>
      <c r="AB246" s="150"/>
      <c r="AC246" s="150"/>
      <c r="AD246" s="150"/>
      <c r="AE246" s="150"/>
      <c r="AF246" s="150"/>
      <c r="AG246" s="150" t="s">
        <v>264</v>
      </c>
      <c r="AH246" s="150">
        <v>0</v>
      </c>
      <c r="AI246" s="150"/>
      <c r="AJ246" s="150"/>
      <c r="AK246" s="150"/>
      <c r="AL246" s="150"/>
      <c r="AM246" s="150"/>
      <c r="AN246" s="150"/>
      <c r="AO246" s="150"/>
      <c r="AP246" s="150"/>
      <c r="AQ246" s="150"/>
      <c r="AR246" s="150"/>
      <c r="AS246" s="150"/>
      <c r="AT246" s="150"/>
      <c r="AU246" s="150"/>
      <c r="AV246" s="150"/>
      <c r="AW246" s="150"/>
      <c r="AX246" s="150"/>
      <c r="AY246" s="150"/>
      <c r="AZ246" s="150"/>
      <c r="BA246" s="150"/>
      <c r="BB246" s="150"/>
      <c r="BC246" s="150"/>
      <c r="BD246" s="150"/>
      <c r="BE246" s="150"/>
      <c r="BF246" s="150"/>
      <c r="BG246" s="150"/>
      <c r="BH246" s="150"/>
    </row>
    <row r="247" spans="1:60" outlineLevel="1" x14ac:dyDescent="0.2">
      <c r="A247" s="157"/>
      <c r="B247" s="158"/>
      <c r="C247" s="201" t="s">
        <v>2633</v>
      </c>
      <c r="D247" s="190"/>
      <c r="E247" s="191"/>
      <c r="F247" s="160"/>
      <c r="G247" s="160"/>
      <c r="H247" s="160"/>
      <c r="I247" s="160"/>
      <c r="J247" s="160"/>
      <c r="K247" s="160"/>
      <c r="L247" s="160"/>
      <c r="M247" s="160"/>
      <c r="N247" s="160"/>
      <c r="O247" s="160"/>
      <c r="P247" s="160"/>
      <c r="Q247" s="160"/>
      <c r="R247" s="160"/>
      <c r="S247" s="160"/>
      <c r="T247" s="160"/>
      <c r="U247" s="160"/>
      <c r="V247" s="160"/>
      <c r="W247" s="160"/>
      <c r="X247" s="150"/>
      <c r="Y247" s="150"/>
      <c r="Z247" s="150"/>
      <c r="AA247" s="150"/>
      <c r="AB247" s="150"/>
      <c r="AC247" s="150"/>
      <c r="AD247" s="150"/>
      <c r="AE247" s="150"/>
      <c r="AF247" s="150"/>
      <c r="AG247" s="150" t="s">
        <v>264</v>
      </c>
      <c r="AH247" s="150">
        <v>0</v>
      </c>
      <c r="AI247" s="150"/>
      <c r="AJ247" s="150"/>
      <c r="AK247" s="150"/>
      <c r="AL247" s="150"/>
      <c r="AM247" s="150"/>
      <c r="AN247" s="150"/>
      <c r="AO247" s="150"/>
      <c r="AP247" s="150"/>
      <c r="AQ247" s="150"/>
      <c r="AR247" s="150"/>
      <c r="AS247" s="150"/>
      <c r="AT247" s="150"/>
      <c r="AU247" s="150"/>
      <c r="AV247" s="150"/>
      <c r="AW247" s="150"/>
      <c r="AX247" s="150"/>
      <c r="AY247" s="150"/>
      <c r="AZ247" s="150"/>
      <c r="BA247" s="150"/>
      <c r="BB247" s="150"/>
      <c r="BC247" s="150"/>
      <c r="BD247" s="150"/>
      <c r="BE247" s="150"/>
      <c r="BF247" s="150"/>
      <c r="BG247" s="150"/>
      <c r="BH247" s="150"/>
    </row>
    <row r="248" spans="1:60" outlineLevel="1" x14ac:dyDescent="0.2">
      <c r="A248" s="157"/>
      <c r="B248" s="158"/>
      <c r="C248" s="201" t="s">
        <v>2634</v>
      </c>
      <c r="D248" s="190"/>
      <c r="E248" s="191">
        <v>120.44</v>
      </c>
      <c r="F248" s="160"/>
      <c r="G248" s="160"/>
      <c r="H248" s="160"/>
      <c r="I248" s="160"/>
      <c r="J248" s="160"/>
      <c r="K248" s="160"/>
      <c r="L248" s="160"/>
      <c r="M248" s="160"/>
      <c r="N248" s="160"/>
      <c r="O248" s="160"/>
      <c r="P248" s="160"/>
      <c r="Q248" s="160"/>
      <c r="R248" s="160"/>
      <c r="S248" s="160"/>
      <c r="T248" s="160"/>
      <c r="U248" s="160"/>
      <c r="V248" s="160"/>
      <c r="W248" s="160"/>
      <c r="X248" s="150"/>
      <c r="Y248" s="150"/>
      <c r="Z248" s="150"/>
      <c r="AA248" s="150"/>
      <c r="AB248" s="150"/>
      <c r="AC248" s="150"/>
      <c r="AD248" s="150"/>
      <c r="AE248" s="150"/>
      <c r="AF248" s="150"/>
      <c r="AG248" s="150" t="s">
        <v>264</v>
      </c>
      <c r="AH248" s="150">
        <v>0</v>
      </c>
      <c r="AI248" s="150"/>
      <c r="AJ248" s="150"/>
      <c r="AK248" s="150"/>
      <c r="AL248" s="150"/>
      <c r="AM248" s="150"/>
      <c r="AN248" s="150"/>
      <c r="AO248" s="150"/>
      <c r="AP248" s="150"/>
      <c r="AQ248" s="150"/>
      <c r="AR248" s="150"/>
      <c r="AS248" s="150"/>
      <c r="AT248" s="150"/>
      <c r="AU248" s="150"/>
      <c r="AV248" s="150"/>
      <c r="AW248" s="150"/>
      <c r="AX248" s="150"/>
      <c r="AY248" s="150"/>
      <c r="AZ248" s="150"/>
      <c r="BA248" s="150"/>
      <c r="BB248" s="150"/>
      <c r="BC248" s="150"/>
      <c r="BD248" s="150"/>
      <c r="BE248" s="150"/>
      <c r="BF248" s="150"/>
      <c r="BG248" s="150"/>
      <c r="BH248" s="150"/>
    </row>
    <row r="249" spans="1:60" outlineLevel="1" x14ac:dyDescent="0.2">
      <c r="A249" s="169">
        <v>98</v>
      </c>
      <c r="B249" s="170" t="s">
        <v>2387</v>
      </c>
      <c r="C249" s="186" t="s">
        <v>2388</v>
      </c>
      <c r="D249" s="171" t="s">
        <v>363</v>
      </c>
      <c r="E249" s="172">
        <v>120.4404</v>
      </c>
      <c r="F249" s="173"/>
      <c r="G249" s="174">
        <f>ROUND(E249*F249,2)</f>
        <v>0</v>
      </c>
      <c r="H249" s="173"/>
      <c r="I249" s="174">
        <f>ROUND(E249*H249,2)</f>
        <v>0</v>
      </c>
      <c r="J249" s="173"/>
      <c r="K249" s="174">
        <f>ROUND(E249*J249,2)</f>
        <v>0</v>
      </c>
      <c r="L249" s="174">
        <v>21</v>
      </c>
      <c r="M249" s="174">
        <f>G249*(1+L249/100)</f>
        <v>0</v>
      </c>
      <c r="N249" s="174">
        <v>0</v>
      </c>
      <c r="O249" s="174">
        <f>ROUND(E249*N249,2)</f>
        <v>0</v>
      </c>
      <c r="P249" s="174">
        <v>0</v>
      </c>
      <c r="Q249" s="174">
        <f>ROUND(E249*P249,2)</f>
        <v>0</v>
      </c>
      <c r="R249" s="174"/>
      <c r="S249" s="174" t="s">
        <v>217</v>
      </c>
      <c r="T249" s="175" t="s">
        <v>218</v>
      </c>
      <c r="U249" s="160">
        <v>0</v>
      </c>
      <c r="V249" s="160">
        <f>ROUND(E249*U249,2)</f>
        <v>0</v>
      </c>
      <c r="W249" s="160"/>
      <c r="X249" s="150"/>
      <c r="Y249" s="150"/>
      <c r="Z249" s="150"/>
      <c r="AA249" s="150"/>
      <c r="AB249" s="150"/>
      <c r="AC249" s="150"/>
      <c r="AD249" s="150"/>
      <c r="AE249" s="150"/>
      <c r="AF249" s="150"/>
      <c r="AG249" s="150" t="s">
        <v>224</v>
      </c>
      <c r="AH249" s="150"/>
      <c r="AI249" s="150"/>
      <c r="AJ249" s="150"/>
      <c r="AK249" s="150"/>
      <c r="AL249" s="150"/>
      <c r="AM249" s="150"/>
      <c r="AN249" s="150"/>
      <c r="AO249" s="150"/>
      <c r="AP249" s="150"/>
      <c r="AQ249" s="150"/>
      <c r="AR249" s="150"/>
      <c r="AS249" s="150"/>
      <c r="AT249" s="150"/>
      <c r="AU249" s="150"/>
      <c r="AV249" s="150"/>
      <c r="AW249" s="150"/>
      <c r="AX249" s="150"/>
      <c r="AY249" s="150"/>
      <c r="AZ249" s="150"/>
      <c r="BA249" s="150"/>
      <c r="BB249" s="150"/>
      <c r="BC249" s="150"/>
      <c r="BD249" s="150"/>
      <c r="BE249" s="150"/>
      <c r="BF249" s="150"/>
      <c r="BG249" s="150"/>
      <c r="BH249" s="150"/>
    </row>
    <row r="250" spans="1:60" ht="22.5" outlineLevel="1" x14ac:dyDescent="0.2">
      <c r="A250" s="157"/>
      <c r="B250" s="158"/>
      <c r="C250" s="201" t="s">
        <v>2632</v>
      </c>
      <c r="D250" s="190"/>
      <c r="E250" s="191"/>
      <c r="F250" s="160"/>
      <c r="G250" s="160"/>
      <c r="H250" s="160"/>
      <c r="I250" s="160"/>
      <c r="J250" s="160"/>
      <c r="K250" s="160"/>
      <c r="L250" s="160"/>
      <c r="M250" s="160"/>
      <c r="N250" s="160"/>
      <c r="O250" s="160"/>
      <c r="P250" s="160"/>
      <c r="Q250" s="160"/>
      <c r="R250" s="160"/>
      <c r="S250" s="160"/>
      <c r="T250" s="160"/>
      <c r="U250" s="160"/>
      <c r="V250" s="160"/>
      <c r="W250" s="160"/>
      <c r="X250" s="150"/>
      <c r="Y250" s="150"/>
      <c r="Z250" s="150"/>
      <c r="AA250" s="150"/>
      <c r="AB250" s="150"/>
      <c r="AC250" s="150"/>
      <c r="AD250" s="150"/>
      <c r="AE250" s="150"/>
      <c r="AF250" s="150"/>
      <c r="AG250" s="150" t="s">
        <v>264</v>
      </c>
      <c r="AH250" s="150">
        <v>0</v>
      </c>
      <c r="AI250" s="150"/>
      <c r="AJ250" s="150"/>
      <c r="AK250" s="150"/>
      <c r="AL250" s="150"/>
      <c r="AM250" s="150"/>
      <c r="AN250" s="150"/>
      <c r="AO250" s="150"/>
      <c r="AP250" s="150"/>
      <c r="AQ250" s="150"/>
      <c r="AR250" s="150"/>
      <c r="AS250" s="150"/>
      <c r="AT250" s="150"/>
      <c r="AU250" s="150"/>
      <c r="AV250" s="150"/>
      <c r="AW250" s="150"/>
      <c r="AX250" s="150"/>
      <c r="AY250" s="150"/>
      <c r="AZ250" s="150"/>
      <c r="BA250" s="150"/>
      <c r="BB250" s="150"/>
      <c r="BC250" s="150"/>
      <c r="BD250" s="150"/>
      <c r="BE250" s="150"/>
      <c r="BF250" s="150"/>
      <c r="BG250" s="150"/>
      <c r="BH250" s="150"/>
    </row>
    <row r="251" spans="1:60" outlineLevel="1" x14ac:dyDescent="0.2">
      <c r="A251" s="157"/>
      <c r="B251" s="158"/>
      <c r="C251" s="201" t="s">
        <v>2633</v>
      </c>
      <c r="D251" s="190"/>
      <c r="E251" s="191"/>
      <c r="F251" s="160"/>
      <c r="G251" s="160"/>
      <c r="H251" s="160"/>
      <c r="I251" s="160"/>
      <c r="J251" s="160"/>
      <c r="K251" s="160"/>
      <c r="L251" s="160"/>
      <c r="M251" s="160"/>
      <c r="N251" s="160"/>
      <c r="O251" s="160"/>
      <c r="P251" s="160"/>
      <c r="Q251" s="160"/>
      <c r="R251" s="160"/>
      <c r="S251" s="160"/>
      <c r="T251" s="160"/>
      <c r="U251" s="160"/>
      <c r="V251" s="160"/>
      <c r="W251" s="160"/>
      <c r="X251" s="150"/>
      <c r="Y251" s="150"/>
      <c r="Z251" s="150"/>
      <c r="AA251" s="150"/>
      <c r="AB251" s="150"/>
      <c r="AC251" s="150"/>
      <c r="AD251" s="150"/>
      <c r="AE251" s="150"/>
      <c r="AF251" s="150"/>
      <c r="AG251" s="150" t="s">
        <v>264</v>
      </c>
      <c r="AH251" s="150">
        <v>0</v>
      </c>
      <c r="AI251" s="150"/>
      <c r="AJ251" s="150"/>
      <c r="AK251" s="150"/>
      <c r="AL251" s="150"/>
      <c r="AM251" s="150"/>
      <c r="AN251" s="150"/>
      <c r="AO251" s="150"/>
      <c r="AP251" s="150"/>
      <c r="AQ251" s="150"/>
      <c r="AR251" s="150"/>
      <c r="AS251" s="150"/>
      <c r="AT251" s="150"/>
      <c r="AU251" s="150"/>
      <c r="AV251" s="150"/>
      <c r="AW251" s="150"/>
      <c r="AX251" s="150"/>
      <c r="AY251" s="150"/>
      <c r="AZ251" s="150"/>
      <c r="BA251" s="150"/>
      <c r="BB251" s="150"/>
      <c r="BC251" s="150"/>
      <c r="BD251" s="150"/>
      <c r="BE251" s="150"/>
      <c r="BF251" s="150"/>
      <c r="BG251" s="150"/>
      <c r="BH251" s="150"/>
    </row>
    <row r="252" spans="1:60" outlineLevel="1" x14ac:dyDescent="0.2">
      <c r="A252" s="157"/>
      <c r="B252" s="158"/>
      <c r="C252" s="201" t="s">
        <v>2634</v>
      </c>
      <c r="D252" s="190"/>
      <c r="E252" s="191">
        <v>120.44</v>
      </c>
      <c r="F252" s="160"/>
      <c r="G252" s="160"/>
      <c r="H252" s="160"/>
      <c r="I252" s="160"/>
      <c r="J252" s="160"/>
      <c r="K252" s="160"/>
      <c r="L252" s="160"/>
      <c r="M252" s="160"/>
      <c r="N252" s="160"/>
      <c r="O252" s="160"/>
      <c r="P252" s="160"/>
      <c r="Q252" s="160"/>
      <c r="R252" s="160"/>
      <c r="S252" s="160"/>
      <c r="T252" s="160"/>
      <c r="U252" s="160"/>
      <c r="V252" s="160"/>
      <c r="W252" s="160"/>
      <c r="X252" s="150"/>
      <c r="Y252" s="150"/>
      <c r="Z252" s="150"/>
      <c r="AA252" s="150"/>
      <c r="AB252" s="150"/>
      <c r="AC252" s="150"/>
      <c r="AD252" s="150"/>
      <c r="AE252" s="150"/>
      <c r="AF252" s="150"/>
      <c r="AG252" s="150" t="s">
        <v>264</v>
      </c>
      <c r="AH252" s="150">
        <v>0</v>
      </c>
      <c r="AI252" s="150"/>
      <c r="AJ252" s="150"/>
      <c r="AK252" s="150"/>
      <c r="AL252" s="150"/>
      <c r="AM252" s="150"/>
      <c r="AN252" s="150"/>
      <c r="AO252" s="150"/>
      <c r="AP252" s="150"/>
      <c r="AQ252" s="150"/>
      <c r="AR252" s="150"/>
      <c r="AS252" s="150"/>
      <c r="AT252" s="150"/>
      <c r="AU252" s="150"/>
      <c r="AV252" s="150"/>
      <c r="AW252" s="150"/>
      <c r="AX252" s="150"/>
      <c r="AY252" s="150"/>
      <c r="AZ252" s="150"/>
      <c r="BA252" s="150"/>
      <c r="BB252" s="150"/>
      <c r="BC252" s="150"/>
      <c r="BD252" s="150"/>
      <c r="BE252" s="150"/>
      <c r="BF252" s="150"/>
      <c r="BG252" s="150"/>
      <c r="BH252" s="150"/>
    </row>
    <row r="253" spans="1:60" x14ac:dyDescent="0.2">
      <c r="A253" s="5"/>
      <c r="B253" s="6"/>
      <c r="C253" s="187"/>
      <c r="D253" s="8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AE253">
        <v>15</v>
      </c>
      <c r="AF253">
        <v>21</v>
      </c>
    </row>
    <row r="254" spans="1:60" x14ac:dyDescent="0.2">
      <c r="A254" s="153"/>
      <c r="B254" s="154" t="s">
        <v>31</v>
      </c>
      <c r="C254" s="188"/>
      <c r="D254" s="155"/>
      <c r="E254" s="156"/>
      <c r="F254" s="156"/>
      <c r="G254" s="183">
        <f>G8+G35+G58+G63+G68+G93+G99+G103+G141+G148+G161+G163+G165+G172+G190+G196+G205+G216+G222+G231</f>
        <v>0</v>
      </c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AE254">
        <f>SUMIF(L7:L252,AE253,G7:G252)</f>
        <v>0</v>
      </c>
      <c r="AF254">
        <f>SUMIF(L7:L252,AF253,G7:G252)</f>
        <v>0</v>
      </c>
      <c r="AG254" t="s">
        <v>255</v>
      </c>
    </row>
    <row r="255" spans="1:60" x14ac:dyDescent="0.2">
      <c r="A255" s="5"/>
      <c r="B255" s="6"/>
      <c r="C255" s="187"/>
      <c r="D255" s="8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60" x14ac:dyDescent="0.2">
      <c r="A256" s="5"/>
      <c r="B256" s="6"/>
      <c r="C256" s="187"/>
      <c r="D256" s="8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33" x14ac:dyDescent="0.2">
      <c r="A257" s="274" t="s">
        <v>256</v>
      </c>
      <c r="B257" s="274"/>
      <c r="C257" s="275"/>
      <c r="D257" s="8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33" x14ac:dyDescent="0.2">
      <c r="A258" s="255"/>
      <c r="B258" s="256"/>
      <c r="C258" s="257"/>
      <c r="D258" s="256"/>
      <c r="E258" s="256"/>
      <c r="F258" s="256"/>
      <c r="G258" s="258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AG258" t="s">
        <v>257</v>
      </c>
    </row>
    <row r="259" spans="1:33" x14ac:dyDescent="0.2">
      <c r="A259" s="259"/>
      <c r="B259" s="260"/>
      <c r="C259" s="261"/>
      <c r="D259" s="260"/>
      <c r="E259" s="260"/>
      <c r="F259" s="260"/>
      <c r="G259" s="262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33" x14ac:dyDescent="0.2">
      <c r="A260" s="259"/>
      <c r="B260" s="260"/>
      <c r="C260" s="261"/>
      <c r="D260" s="260"/>
      <c r="E260" s="260"/>
      <c r="F260" s="260"/>
      <c r="G260" s="262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33" x14ac:dyDescent="0.2">
      <c r="A261" s="259"/>
      <c r="B261" s="260"/>
      <c r="C261" s="261"/>
      <c r="D261" s="260"/>
      <c r="E261" s="260"/>
      <c r="F261" s="260"/>
      <c r="G261" s="262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33" x14ac:dyDescent="0.2">
      <c r="A262" s="263"/>
      <c r="B262" s="264"/>
      <c r="C262" s="265"/>
      <c r="D262" s="264"/>
      <c r="E262" s="264"/>
      <c r="F262" s="264"/>
      <c r="G262" s="266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33" x14ac:dyDescent="0.2">
      <c r="A263" s="5"/>
      <c r="B263" s="6"/>
      <c r="C263" s="187"/>
      <c r="D263" s="8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33" x14ac:dyDescent="0.2">
      <c r="C264" s="189"/>
      <c r="D264" s="141"/>
      <c r="AG264" t="s">
        <v>258</v>
      </c>
    </row>
    <row r="265" spans="1:33" x14ac:dyDescent="0.2">
      <c r="D265" s="141"/>
    </row>
    <row r="266" spans="1:33" x14ac:dyDescent="0.2">
      <c r="D266" s="141"/>
    </row>
    <row r="267" spans="1:33" x14ac:dyDescent="0.2">
      <c r="D267" s="141"/>
    </row>
    <row r="268" spans="1:33" x14ac:dyDescent="0.2">
      <c r="D268" s="141"/>
    </row>
    <row r="269" spans="1:33" x14ac:dyDescent="0.2">
      <c r="D269" s="141"/>
    </row>
    <row r="270" spans="1:33" x14ac:dyDescent="0.2">
      <c r="D270" s="141"/>
    </row>
    <row r="271" spans="1:33" x14ac:dyDescent="0.2">
      <c r="D271" s="141"/>
    </row>
    <row r="272" spans="1:33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mergeCells count="6">
    <mergeCell ref="A258:G262"/>
    <mergeCell ref="A1:G1"/>
    <mergeCell ref="C2:G2"/>
    <mergeCell ref="C3:G3"/>
    <mergeCell ref="C4:G4"/>
    <mergeCell ref="A257:C25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B2" sqref="B2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38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7" t="s">
        <v>7</v>
      </c>
      <c r="B1" s="267"/>
      <c r="C1" s="267"/>
      <c r="D1" s="267"/>
      <c r="E1" s="267"/>
      <c r="F1" s="267"/>
      <c r="G1" s="267"/>
      <c r="AG1" t="s">
        <v>186</v>
      </c>
    </row>
    <row r="2" spans="1:60" ht="24.95" customHeight="1" x14ac:dyDescent="0.2">
      <c r="A2" s="142" t="s">
        <v>8</v>
      </c>
      <c r="B2" s="77" t="s">
        <v>2660</v>
      </c>
      <c r="C2" s="268" t="s">
        <v>43</v>
      </c>
      <c r="D2" s="269"/>
      <c r="E2" s="269"/>
      <c r="F2" s="269"/>
      <c r="G2" s="270"/>
      <c r="AG2" t="s">
        <v>187</v>
      </c>
    </row>
    <row r="3" spans="1:60" ht="24.95" customHeight="1" x14ac:dyDescent="0.2">
      <c r="A3" s="142" t="s">
        <v>9</v>
      </c>
      <c r="B3" s="77" t="s">
        <v>54</v>
      </c>
      <c r="C3" s="268" t="s">
        <v>55</v>
      </c>
      <c r="D3" s="269"/>
      <c r="E3" s="269"/>
      <c r="F3" s="269"/>
      <c r="G3" s="270"/>
      <c r="AC3" s="89" t="s">
        <v>187</v>
      </c>
      <c r="AG3" t="s">
        <v>189</v>
      </c>
    </row>
    <row r="4" spans="1:60" ht="24.95" customHeight="1" x14ac:dyDescent="0.2">
      <c r="A4" s="143" t="s">
        <v>10</v>
      </c>
      <c r="B4" s="144" t="s">
        <v>56</v>
      </c>
      <c r="C4" s="271" t="s">
        <v>55</v>
      </c>
      <c r="D4" s="272"/>
      <c r="E4" s="272"/>
      <c r="F4" s="272"/>
      <c r="G4" s="273"/>
      <c r="AG4" t="s">
        <v>190</v>
      </c>
    </row>
    <row r="5" spans="1:60" x14ac:dyDescent="0.2">
      <c r="D5" s="141"/>
    </row>
    <row r="6" spans="1:60" ht="38.25" x14ac:dyDescent="0.2">
      <c r="A6" s="146" t="s">
        <v>191</v>
      </c>
      <c r="B6" s="148" t="s">
        <v>192</v>
      </c>
      <c r="C6" s="148" t="s">
        <v>193</v>
      </c>
      <c r="D6" s="147" t="s">
        <v>194</v>
      </c>
      <c r="E6" s="146" t="s">
        <v>195</v>
      </c>
      <c r="F6" s="145" t="s">
        <v>196</v>
      </c>
      <c r="G6" s="146" t="s">
        <v>31</v>
      </c>
      <c r="H6" s="149" t="s">
        <v>32</v>
      </c>
      <c r="I6" s="149" t="s">
        <v>197</v>
      </c>
      <c r="J6" s="149" t="s">
        <v>33</v>
      </c>
      <c r="K6" s="149" t="s">
        <v>198</v>
      </c>
      <c r="L6" s="149" t="s">
        <v>199</v>
      </c>
      <c r="M6" s="149" t="s">
        <v>200</v>
      </c>
      <c r="N6" s="149" t="s">
        <v>201</v>
      </c>
      <c r="O6" s="149" t="s">
        <v>202</v>
      </c>
      <c r="P6" s="149" t="s">
        <v>203</v>
      </c>
      <c r="Q6" s="149" t="s">
        <v>204</v>
      </c>
      <c r="R6" s="149" t="s">
        <v>205</v>
      </c>
      <c r="S6" s="149" t="s">
        <v>206</v>
      </c>
      <c r="T6" s="149" t="s">
        <v>207</v>
      </c>
      <c r="U6" s="149" t="s">
        <v>208</v>
      </c>
      <c r="V6" s="149" t="s">
        <v>209</v>
      </c>
      <c r="W6" s="149" t="s">
        <v>210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3" t="s">
        <v>211</v>
      </c>
      <c r="B8" s="164" t="s">
        <v>87</v>
      </c>
      <c r="C8" s="184" t="s">
        <v>88</v>
      </c>
      <c r="D8" s="165"/>
      <c r="E8" s="166"/>
      <c r="F8" s="167"/>
      <c r="G8" s="167">
        <f>SUMIF(AG9:AG12,"&lt;&gt;NOR",G9:G12)</f>
        <v>0</v>
      </c>
      <c r="H8" s="167"/>
      <c r="I8" s="167">
        <f>SUM(I9:I12)</f>
        <v>0</v>
      </c>
      <c r="J8" s="167"/>
      <c r="K8" s="167">
        <f>SUM(K9:K12)</f>
        <v>0</v>
      </c>
      <c r="L8" s="167"/>
      <c r="M8" s="167">
        <f>SUM(M9:M12)</f>
        <v>0</v>
      </c>
      <c r="N8" s="167"/>
      <c r="O8" s="167">
        <f>SUM(O9:O12)</f>
        <v>9.7799999999999994</v>
      </c>
      <c r="P8" s="167"/>
      <c r="Q8" s="167">
        <f>SUM(Q9:Q12)</f>
        <v>0</v>
      </c>
      <c r="R8" s="167"/>
      <c r="S8" s="167"/>
      <c r="T8" s="168"/>
      <c r="U8" s="162"/>
      <c r="V8" s="162">
        <f>SUM(V9:V12)</f>
        <v>2.78</v>
      </c>
      <c r="W8" s="162"/>
      <c r="AG8" t="s">
        <v>212</v>
      </c>
    </row>
    <row r="9" spans="1:60" ht="22.5" outlineLevel="1" x14ac:dyDescent="0.2">
      <c r="A9" s="176">
        <v>1</v>
      </c>
      <c r="B9" s="177" t="s">
        <v>2636</v>
      </c>
      <c r="C9" s="185" t="s">
        <v>2637</v>
      </c>
      <c r="D9" s="178" t="s">
        <v>285</v>
      </c>
      <c r="E9" s="179">
        <v>120.75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81">
        <v>8.0960000000000004E-2</v>
      </c>
      <c r="O9" s="181">
        <f>ROUND(E9*N9,2)</f>
        <v>9.7799999999999994</v>
      </c>
      <c r="P9" s="181">
        <v>0</v>
      </c>
      <c r="Q9" s="181">
        <f>ROUND(E9*P9,2)</f>
        <v>0</v>
      </c>
      <c r="R9" s="181"/>
      <c r="S9" s="181" t="s">
        <v>240</v>
      </c>
      <c r="T9" s="182" t="s">
        <v>292</v>
      </c>
      <c r="U9" s="160">
        <v>2.3E-2</v>
      </c>
      <c r="V9" s="160">
        <f>ROUND(E9*U9,2)</f>
        <v>2.78</v>
      </c>
      <c r="W9" s="160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262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ht="22.5" outlineLevel="1" x14ac:dyDescent="0.2">
      <c r="A10" s="176">
        <v>2</v>
      </c>
      <c r="B10" s="177" t="s">
        <v>2638</v>
      </c>
      <c r="C10" s="185" t="s">
        <v>2639</v>
      </c>
      <c r="D10" s="178" t="s">
        <v>285</v>
      </c>
      <c r="E10" s="179">
        <v>115</v>
      </c>
      <c r="F10" s="180"/>
      <c r="G10" s="181">
        <f>ROUND(E10*F10,2)</f>
        <v>0</v>
      </c>
      <c r="H10" s="180"/>
      <c r="I10" s="181">
        <f>ROUND(E10*H10,2)</f>
        <v>0</v>
      </c>
      <c r="J10" s="180"/>
      <c r="K10" s="181">
        <f>ROUND(E10*J10,2)</f>
        <v>0</v>
      </c>
      <c r="L10" s="181">
        <v>21</v>
      </c>
      <c r="M10" s="181">
        <f>G10*(1+L10/100)</f>
        <v>0</v>
      </c>
      <c r="N10" s="181">
        <v>0</v>
      </c>
      <c r="O10" s="181">
        <f>ROUND(E10*N10,2)</f>
        <v>0</v>
      </c>
      <c r="P10" s="181">
        <v>0</v>
      </c>
      <c r="Q10" s="181">
        <f>ROUND(E10*P10,2)</f>
        <v>0</v>
      </c>
      <c r="R10" s="181"/>
      <c r="S10" s="181" t="s">
        <v>240</v>
      </c>
      <c r="T10" s="182" t="s">
        <v>218</v>
      </c>
      <c r="U10" s="160">
        <v>0</v>
      </c>
      <c r="V10" s="160">
        <f>ROUND(E10*U10,2)</f>
        <v>0</v>
      </c>
      <c r="W10" s="160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279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ht="22.5" outlineLevel="1" x14ac:dyDescent="0.2">
      <c r="A11" s="176">
        <v>3</v>
      </c>
      <c r="B11" s="177" t="s">
        <v>2640</v>
      </c>
      <c r="C11" s="185" t="s">
        <v>2641</v>
      </c>
      <c r="D11" s="178" t="s">
        <v>285</v>
      </c>
      <c r="E11" s="179">
        <v>115</v>
      </c>
      <c r="F11" s="180"/>
      <c r="G11" s="181">
        <f>ROUND(E11*F11,2)</f>
        <v>0</v>
      </c>
      <c r="H11" s="180"/>
      <c r="I11" s="181">
        <f>ROUND(E11*H11,2)</f>
        <v>0</v>
      </c>
      <c r="J11" s="180"/>
      <c r="K11" s="181">
        <f>ROUND(E11*J11,2)</f>
        <v>0</v>
      </c>
      <c r="L11" s="181">
        <v>21</v>
      </c>
      <c r="M11" s="181">
        <f>G11*(1+L11/100)</f>
        <v>0</v>
      </c>
      <c r="N11" s="181">
        <v>0</v>
      </c>
      <c r="O11" s="181">
        <f>ROUND(E11*N11,2)</f>
        <v>0</v>
      </c>
      <c r="P11" s="181">
        <v>0</v>
      </c>
      <c r="Q11" s="181">
        <f>ROUND(E11*P11,2)</f>
        <v>0</v>
      </c>
      <c r="R11" s="181"/>
      <c r="S11" s="181" t="s">
        <v>240</v>
      </c>
      <c r="T11" s="182" t="s">
        <v>218</v>
      </c>
      <c r="U11" s="160">
        <v>0</v>
      </c>
      <c r="V11" s="160">
        <f>ROUND(E11*U11,2)</f>
        <v>0</v>
      </c>
      <c r="W11" s="160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279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76">
        <v>4</v>
      </c>
      <c r="B12" s="177" t="s">
        <v>2642</v>
      </c>
      <c r="C12" s="185" t="s">
        <v>2643</v>
      </c>
      <c r="D12" s="178" t="s">
        <v>285</v>
      </c>
      <c r="E12" s="179">
        <v>115</v>
      </c>
      <c r="F12" s="180"/>
      <c r="G12" s="181">
        <f>ROUND(E12*F12,2)</f>
        <v>0</v>
      </c>
      <c r="H12" s="180"/>
      <c r="I12" s="181">
        <f>ROUND(E12*H12,2)</f>
        <v>0</v>
      </c>
      <c r="J12" s="180"/>
      <c r="K12" s="181">
        <f>ROUND(E12*J12,2)</f>
        <v>0</v>
      </c>
      <c r="L12" s="181">
        <v>21</v>
      </c>
      <c r="M12" s="181">
        <f>G12*(1+L12/100)</f>
        <v>0</v>
      </c>
      <c r="N12" s="181">
        <v>0</v>
      </c>
      <c r="O12" s="181">
        <f>ROUND(E12*N12,2)</f>
        <v>0</v>
      </c>
      <c r="P12" s="181">
        <v>0</v>
      </c>
      <c r="Q12" s="181">
        <f>ROUND(E12*P12,2)</f>
        <v>0</v>
      </c>
      <c r="R12" s="181"/>
      <c r="S12" s="181" t="s">
        <v>240</v>
      </c>
      <c r="T12" s="182" t="s">
        <v>218</v>
      </c>
      <c r="U12" s="160">
        <v>0</v>
      </c>
      <c r="V12" s="160">
        <f>ROUND(E12*U12,2)</f>
        <v>0</v>
      </c>
      <c r="W12" s="160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279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x14ac:dyDescent="0.2">
      <c r="A13" s="163" t="s">
        <v>211</v>
      </c>
      <c r="B13" s="164" t="s">
        <v>103</v>
      </c>
      <c r="C13" s="184" t="s">
        <v>104</v>
      </c>
      <c r="D13" s="165"/>
      <c r="E13" s="166"/>
      <c r="F13" s="167"/>
      <c r="G13" s="167">
        <f>SUMIF(AG14:AG19,"&lt;&gt;NOR",G14:G19)</f>
        <v>0</v>
      </c>
      <c r="H13" s="167"/>
      <c r="I13" s="167">
        <f>SUM(I14:I19)</f>
        <v>0</v>
      </c>
      <c r="J13" s="167"/>
      <c r="K13" s="167">
        <f>SUM(K14:K19)</f>
        <v>0</v>
      </c>
      <c r="L13" s="167"/>
      <c r="M13" s="167">
        <f>SUM(M14:M19)</f>
        <v>0</v>
      </c>
      <c r="N13" s="167"/>
      <c r="O13" s="167">
        <f>SUM(O14:O19)</f>
        <v>0</v>
      </c>
      <c r="P13" s="167"/>
      <c r="Q13" s="167">
        <f>SUM(Q14:Q19)</f>
        <v>0</v>
      </c>
      <c r="R13" s="167"/>
      <c r="S13" s="167"/>
      <c r="T13" s="168"/>
      <c r="U13" s="162"/>
      <c r="V13" s="162">
        <f>SUM(V14:V19)</f>
        <v>0</v>
      </c>
      <c r="W13" s="162"/>
      <c r="AG13" t="s">
        <v>212</v>
      </c>
    </row>
    <row r="14" spans="1:60" outlineLevel="1" x14ac:dyDescent="0.2">
      <c r="A14" s="176">
        <v>5</v>
      </c>
      <c r="B14" s="177" t="s">
        <v>2644</v>
      </c>
      <c r="C14" s="185" t="s">
        <v>2645</v>
      </c>
      <c r="D14" s="178" t="s">
        <v>2646</v>
      </c>
      <c r="E14" s="179">
        <v>1</v>
      </c>
      <c r="F14" s="180"/>
      <c r="G14" s="181">
        <f t="shared" ref="G14:G19" si="0">ROUND(E14*F14,2)</f>
        <v>0</v>
      </c>
      <c r="H14" s="180"/>
      <c r="I14" s="181">
        <f t="shared" ref="I14:I19" si="1">ROUND(E14*H14,2)</f>
        <v>0</v>
      </c>
      <c r="J14" s="180"/>
      <c r="K14" s="181">
        <f t="shared" ref="K14:K19" si="2">ROUND(E14*J14,2)</f>
        <v>0</v>
      </c>
      <c r="L14" s="181">
        <v>21</v>
      </c>
      <c r="M14" s="181">
        <f t="shared" ref="M14:M19" si="3">G14*(1+L14/100)</f>
        <v>0</v>
      </c>
      <c r="N14" s="181">
        <v>0</v>
      </c>
      <c r="O14" s="181">
        <f t="shared" ref="O14:O19" si="4">ROUND(E14*N14,2)</f>
        <v>0</v>
      </c>
      <c r="P14" s="181">
        <v>0</v>
      </c>
      <c r="Q14" s="181">
        <f t="shared" ref="Q14:Q19" si="5">ROUND(E14*P14,2)</f>
        <v>0</v>
      </c>
      <c r="R14" s="181"/>
      <c r="S14" s="181" t="s">
        <v>240</v>
      </c>
      <c r="T14" s="182" t="s">
        <v>218</v>
      </c>
      <c r="U14" s="160">
        <v>0</v>
      </c>
      <c r="V14" s="160">
        <f t="shared" ref="V14:V19" si="6">ROUND(E14*U14,2)</f>
        <v>0</v>
      </c>
      <c r="W14" s="160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279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ht="22.5" outlineLevel="1" x14ac:dyDescent="0.2">
      <c r="A15" s="176">
        <v>6</v>
      </c>
      <c r="B15" s="177" t="s">
        <v>2647</v>
      </c>
      <c r="C15" s="185" t="s">
        <v>2648</v>
      </c>
      <c r="D15" s="178" t="s">
        <v>2649</v>
      </c>
      <c r="E15" s="179">
        <v>1</v>
      </c>
      <c r="F15" s="180"/>
      <c r="G15" s="181">
        <f t="shared" si="0"/>
        <v>0</v>
      </c>
      <c r="H15" s="180"/>
      <c r="I15" s="181">
        <f t="shared" si="1"/>
        <v>0</v>
      </c>
      <c r="J15" s="180"/>
      <c r="K15" s="181">
        <f t="shared" si="2"/>
        <v>0</v>
      </c>
      <c r="L15" s="181">
        <v>21</v>
      </c>
      <c r="M15" s="181">
        <f t="shared" si="3"/>
        <v>0</v>
      </c>
      <c r="N15" s="181">
        <v>0</v>
      </c>
      <c r="O15" s="181">
        <f t="shared" si="4"/>
        <v>0</v>
      </c>
      <c r="P15" s="181">
        <v>0</v>
      </c>
      <c r="Q15" s="181">
        <f t="shared" si="5"/>
        <v>0</v>
      </c>
      <c r="R15" s="181"/>
      <c r="S15" s="181" t="s">
        <v>240</v>
      </c>
      <c r="T15" s="182" t="s">
        <v>218</v>
      </c>
      <c r="U15" s="160">
        <v>0</v>
      </c>
      <c r="V15" s="160">
        <f t="shared" si="6"/>
        <v>0</v>
      </c>
      <c r="W15" s="160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279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ht="22.5" outlineLevel="1" x14ac:dyDescent="0.2">
      <c r="A16" s="176">
        <v>7</v>
      </c>
      <c r="B16" s="177" t="s">
        <v>2650</v>
      </c>
      <c r="C16" s="185" t="s">
        <v>2651</v>
      </c>
      <c r="D16" s="178" t="s">
        <v>2649</v>
      </c>
      <c r="E16" s="179">
        <v>1</v>
      </c>
      <c r="F16" s="180"/>
      <c r="G16" s="181">
        <f t="shared" si="0"/>
        <v>0</v>
      </c>
      <c r="H16" s="180"/>
      <c r="I16" s="181">
        <f t="shared" si="1"/>
        <v>0</v>
      </c>
      <c r="J16" s="180"/>
      <c r="K16" s="181">
        <f t="shared" si="2"/>
        <v>0</v>
      </c>
      <c r="L16" s="181">
        <v>21</v>
      </c>
      <c r="M16" s="181">
        <f t="shared" si="3"/>
        <v>0</v>
      </c>
      <c r="N16" s="181">
        <v>0</v>
      </c>
      <c r="O16" s="181">
        <f t="shared" si="4"/>
        <v>0</v>
      </c>
      <c r="P16" s="181">
        <v>0</v>
      </c>
      <c r="Q16" s="181">
        <f t="shared" si="5"/>
        <v>0</v>
      </c>
      <c r="R16" s="181"/>
      <c r="S16" s="181" t="s">
        <v>240</v>
      </c>
      <c r="T16" s="182" t="s">
        <v>218</v>
      </c>
      <c r="U16" s="160">
        <v>0</v>
      </c>
      <c r="V16" s="160">
        <f t="shared" si="6"/>
        <v>0</v>
      </c>
      <c r="W16" s="160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279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ht="22.5" outlineLevel="1" x14ac:dyDescent="0.2">
      <c r="A17" s="176">
        <v>8</v>
      </c>
      <c r="B17" s="177" t="s">
        <v>2652</v>
      </c>
      <c r="C17" s="185" t="s">
        <v>2653</v>
      </c>
      <c r="D17" s="178" t="s">
        <v>1250</v>
      </c>
      <c r="E17" s="179">
        <v>2</v>
      </c>
      <c r="F17" s="180"/>
      <c r="G17" s="181">
        <f t="shared" si="0"/>
        <v>0</v>
      </c>
      <c r="H17" s="180"/>
      <c r="I17" s="181">
        <f t="shared" si="1"/>
        <v>0</v>
      </c>
      <c r="J17" s="180"/>
      <c r="K17" s="181">
        <f t="shared" si="2"/>
        <v>0</v>
      </c>
      <c r="L17" s="181">
        <v>21</v>
      </c>
      <c r="M17" s="181">
        <f t="shared" si="3"/>
        <v>0</v>
      </c>
      <c r="N17" s="181">
        <v>0</v>
      </c>
      <c r="O17" s="181">
        <f t="shared" si="4"/>
        <v>0</v>
      </c>
      <c r="P17" s="181">
        <v>0</v>
      </c>
      <c r="Q17" s="181">
        <f t="shared" si="5"/>
        <v>0</v>
      </c>
      <c r="R17" s="181"/>
      <c r="S17" s="181" t="s">
        <v>240</v>
      </c>
      <c r="T17" s="182" t="s">
        <v>218</v>
      </c>
      <c r="U17" s="160">
        <v>0</v>
      </c>
      <c r="V17" s="160">
        <f t="shared" si="6"/>
        <v>0</v>
      </c>
      <c r="W17" s="160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279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ht="22.5" outlineLevel="1" x14ac:dyDescent="0.2">
      <c r="A18" s="176">
        <v>9</v>
      </c>
      <c r="B18" s="177" t="s">
        <v>2654</v>
      </c>
      <c r="C18" s="185" t="s">
        <v>2655</v>
      </c>
      <c r="D18" s="178" t="s">
        <v>1250</v>
      </c>
      <c r="E18" s="179">
        <v>2</v>
      </c>
      <c r="F18" s="180"/>
      <c r="G18" s="181">
        <f t="shared" si="0"/>
        <v>0</v>
      </c>
      <c r="H18" s="180"/>
      <c r="I18" s="181">
        <f t="shared" si="1"/>
        <v>0</v>
      </c>
      <c r="J18" s="180"/>
      <c r="K18" s="181">
        <f t="shared" si="2"/>
        <v>0</v>
      </c>
      <c r="L18" s="181">
        <v>21</v>
      </c>
      <c r="M18" s="181">
        <f t="shared" si="3"/>
        <v>0</v>
      </c>
      <c r="N18" s="181">
        <v>0</v>
      </c>
      <c r="O18" s="181">
        <f t="shared" si="4"/>
        <v>0</v>
      </c>
      <c r="P18" s="181">
        <v>0</v>
      </c>
      <c r="Q18" s="181">
        <f t="shared" si="5"/>
        <v>0</v>
      </c>
      <c r="R18" s="181"/>
      <c r="S18" s="181" t="s">
        <v>240</v>
      </c>
      <c r="T18" s="182" t="s">
        <v>218</v>
      </c>
      <c r="U18" s="160">
        <v>0</v>
      </c>
      <c r="V18" s="160">
        <f t="shared" si="6"/>
        <v>0</v>
      </c>
      <c r="W18" s="160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279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ht="22.5" outlineLevel="1" x14ac:dyDescent="0.2">
      <c r="A19" s="176">
        <v>10</v>
      </c>
      <c r="B19" s="177" t="s">
        <v>2656</v>
      </c>
      <c r="C19" s="185" t="s">
        <v>2657</v>
      </c>
      <c r="D19" s="178" t="s">
        <v>285</v>
      </c>
      <c r="E19" s="179">
        <v>200</v>
      </c>
      <c r="F19" s="180"/>
      <c r="G19" s="181">
        <f t="shared" si="0"/>
        <v>0</v>
      </c>
      <c r="H19" s="180"/>
      <c r="I19" s="181">
        <f t="shared" si="1"/>
        <v>0</v>
      </c>
      <c r="J19" s="180"/>
      <c r="K19" s="181">
        <f t="shared" si="2"/>
        <v>0</v>
      </c>
      <c r="L19" s="181">
        <v>21</v>
      </c>
      <c r="M19" s="181">
        <f t="shared" si="3"/>
        <v>0</v>
      </c>
      <c r="N19" s="181">
        <v>0</v>
      </c>
      <c r="O19" s="181">
        <f t="shared" si="4"/>
        <v>0</v>
      </c>
      <c r="P19" s="181">
        <v>0</v>
      </c>
      <c r="Q19" s="181">
        <f t="shared" si="5"/>
        <v>0</v>
      </c>
      <c r="R19" s="181"/>
      <c r="S19" s="181" t="s">
        <v>240</v>
      </c>
      <c r="T19" s="182" t="s">
        <v>218</v>
      </c>
      <c r="U19" s="160">
        <v>0</v>
      </c>
      <c r="V19" s="160">
        <f t="shared" si="6"/>
        <v>0</v>
      </c>
      <c r="W19" s="160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279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x14ac:dyDescent="0.2">
      <c r="A20" s="163" t="s">
        <v>211</v>
      </c>
      <c r="B20" s="164" t="s">
        <v>115</v>
      </c>
      <c r="C20" s="184" t="s">
        <v>116</v>
      </c>
      <c r="D20" s="165"/>
      <c r="E20" s="166"/>
      <c r="F20" s="167"/>
      <c r="G20" s="167">
        <f>SUMIF(AG21:AG21,"&lt;&gt;NOR",G21:G21)</f>
        <v>0</v>
      </c>
      <c r="H20" s="167"/>
      <c r="I20" s="167">
        <f>SUM(I21:I21)</f>
        <v>0</v>
      </c>
      <c r="J20" s="167"/>
      <c r="K20" s="167">
        <f>SUM(K21:K21)</f>
        <v>0</v>
      </c>
      <c r="L20" s="167"/>
      <c r="M20" s="167">
        <f>SUM(M21:M21)</f>
        <v>0</v>
      </c>
      <c r="N20" s="167"/>
      <c r="O20" s="167">
        <f>SUM(O21:O21)</f>
        <v>0</v>
      </c>
      <c r="P20" s="167"/>
      <c r="Q20" s="167">
        <f>SUM(Q21:Q21)</f>
        <v>0</v>
      </c>
      <c r="R20" s="167"/>
      <c r="S20" s="167"/>
      <c r="T20" s="168"/>
      <c r="U20" s="162"/>
      <c r="V20" s="162">
        <f>SUM(V21:V21)</f>
        <v>0</v>
      </c>
      <c r="W20" s="162"/>
      <c r="AG20" t="s">
        <v>212</v>
      </c>
    </row>
    <row r="21" spans="1:60" outlineLevel="1" x14ac:dyDescent="0.2">
      <c r="A21" s="169">
        <v>11</v>
      </c>
      <c r="B21" s="170" t="s">
        <v>2658</v>
      </c>
      <c r="C21" s="186" t="s">
        <v>2659</v>
      </c>
      <c r="D21" s="171" t="s">
        <v>363</v>
      </c>
      <c r="E21" s="172">
        <v>38.54054</v>
      </c>
      <c r="F21" s="173"/>
      <c r="G21" s="174">
        <f>ROUND(E21*F21,2)</f>
        <v>0</v>
      </c>
      <c r="H21" s="173"/>
      <c r="I21" s="174">
        <f>ROUND(E21*H21,2)</f>
        <v>0</v>
      </c>
      <c r="J21" s="173"/>
      <c r="K21" s="174">
        <f>ROUND(E21*J21,2)</f>
        <v>0</v>
      </c>
      <c r="L21" s="174">
        <v>21</v>
      </c>
      <c r="M21" s="174">
        <f>G21*(1+L21/100)</f>
        <v>0</v>
      </c>
      <c r="N21" s="174">
        <v>0</v>
      </c>
      <c r="O21" s="174">
        <f>ROUND(E21*N21,2)</f>
        <v>0</v>
      </c>
      <c r="P21" s="174">
        <v>0</v>
      </c>
      <c r="Q21" s="174">
        <f>ROUND(E21*P21,2)</f>
        <v>0</v>
      </c>
      <c r="R21" s="174"/>
      <c r="S21" s="174" t="s">
        <v>240</v>
      </c>
      <c r="T21" s="175" t="s">
        <v>218</v>
      </c>
      <c r="U21" s="160">
        <v>0</v>
      </c>
      <c r="V21" s="160">
        <f>ROUND(E21*U21,2)</f>
        <v>0</v>
      </c>
      <c r="W21" s="160"/>
      <c r="X21" s="150"/>
      <c r="Y21" s="150"/>
      <c r="Z21" s="150"/>
      <c r="AA21" s="150"/>
      <c r="AB21" s="150"/>
      <c r="AC21" s="150"/>
      <c r="AD21" s="150"/>
      <c r="AE21" s="150"/>
      <c r="AF21" s="150"/>
      <c r="AG21" s="150" t="s">
        <v>279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x14ac:dyDescent="0.2">
      <c r="A22" s="5"/>
      <c r="B22" s="6"/>
      <c r="C22" s="187"/>
      <c r="D22" s="8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AE22">
        <v>15</v>
      </c>
      <c r="AF22">
        <v>21</v>
      </c>
    </row>
    <row r="23" spans="1:60" x14ac:dyDescent="0.2">
      <c r="A23" s="153"/>
      <c r="B23" s="154" t="s">
        <v>31</v>
      </c>
      <c r="C23" s="188"/>
      <c r="D23" s="155"/>
      <c r="E23" s="156"/>
      <c r="F23" s="156"/>
      <c r="G23" s="183">
        <f>G8+G13+G20</f>
        <v>0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AE23">
        <f>SUMIF(L7:L21,AE22,G7:G21)</f>
        <v>0</v>
      </c>
      <c r="AF23">
        <f>SUMIF(L7:L21,AF22,G7:G21)</f>
        <v>0</v>
      </c>
      <c r="AG23" t="s">
        <v>255</v>
      </c>
    </row>
    <row r="24" spans="1:60" x14ac:dyDescent="0.2">
      <c r="A24" s="5"/>
      <c r="B24" s="6"/>
      <c r="C24" s="187"/>
      <c r="D24" s="8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60" x14ac:dyDescent="0.2">
      <c r="A25" s="5"/>
      <c r="B25" s="6"/>
      <c r="C25" s="187"/>
      <c r="D25" s="8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60" x14ac:dyDescent="0.2">
      <c r="A26" s="274" t="s">
        <v>256</v>
      </c>
      <c r="B26" s="274"/>
      <c r="C26" s="275"/>
      <c r="D26" s="8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60" x14ac:dyDescent="0.2">
      <c r="A27" s="255"/>
      <c r="B27" s="256"/>
      <c r="C27" s="257"/>
      <c r="D27" s="256"/>
      <c r="E27" s="256"/>
      <c r="F27" s="256"/>
      <c r="G27" s="258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AG27" t="s">
        <v>257</v>
      </c>
    </row>
    <row r="28" spans="1:60" x14ac:dyDescent="0.2">
      <c r="A28" s="259"/>
      <c r="B28" s="260"/>
      <c r="C28" s="261"/>
      <c r="D28" s="260"/>
      <c r="E28" s="260"/>
      <c r="F28" s="260"/>
      <c r="G28" s="262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60" x14ac:dyDescent="0.2">
      <c r="A29" s="259"/>
      <c r="B29" s="260"/>
      <c r="C29" s="261"/>
      <c r="D29" s="260"/>
      <c r="E29" s="260"/>
      <c r="F29" s="260"/>
      <c r="G29" s="262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60" x14ac:dyDescent="0.2">
      <c r="A30" s="259"/>
      <c r="B30" s="260"/>
      <c r="C30" s="261"/>
      <c r="D30" s="260"/>
      <c r="E30" s="260"/>
      <c r="F30" s="260"/>
      <c r="G30" s="262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1:60" x14ac:dyDescent="0.2">
      <c r="A31" s="263"/>
      <c r="B31" s="264"/>
      <c r="C31" s="265"/>
      <c r="D31" s="264"/>
      <c r="E31" s="264"/>
      <c r="F31" s="264"/>
      <c r="G31" s="266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60" x14ac:dyDescent="0.2">
      <c r="A32" s="5"/>
      <c r="B32" s="6"/>
      <c r="C32" s="187"/>
      <c r="D32" s="8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3:33" x14ac:dyDescent="0.2">
      <c r="C33" s="189"/>
      <c r="D33" s="141"/>
      <c r="AG33" t="s">
        <v>258</v>
      </c>
    </row>
    <row r="34" spans="3:33" x14ac:dyDescent="0.2">
      <c r="D34" s="141"/>
    </row>
    <row r="35" spans="3:33" x14ac:dyDescent="0.2">
      <c r="D35" s="141"/>
    </row>
    <row r="36" spans="3:33" x14ac:dyDescent="0.2">
      <c r="D36" s="141"/>
    </row>
    <row r="37" spans="3:33" x14ac:dyDescent="0.2">
      <c r="D37" s="141"/>
    </row>
    <row r="38" spans="3:33" x14ac:dyDescent="0.2">
      <c r="D38" s="141"/>
    </row>
    <row r="39" spans="3:33" x14ac:dyDescent="0.2">
      <c r="D39" s="141"/>
    </row>
    <row r="40" spans="3:33" x14ac:dyDescent="0.2">
      <c r="D40" s="141"/>
    </row>
    <row r="41" spans="3:33" x14ac:dyDescent="0.2">
      <c r="D41" s="141"/>
    </row>
    <row r="42" spans="3:33" x14ac:dyDescent="0.2">
      <c r="D42" s="141"/>
    </row>
    <row r="43" spans="3:33" x14ac:dyDescent="0.2">
      <c r="D43" s="141"/>
    </row>
    <row r="44" spans="3:33" x14ac:dyDescent="0.2">
      <c r="D44" s="141"/>
    </row>
    <row r="45" spans="3:33" x14ac:dyDescent="0.2">
      <c r="D45" s="141"/>
    </row>
    <row r="46" spans="3:33" x14ac:dyDescent="0.2">
      <c r="D46" s="141"/>
    </row>
    <row r="47" spans="3:33" x14ac:dyDescent="0.2">
      <c r="D47" s="141"/>
    </row>
    <row r="48" spans="3:33" x14ac:dyDescent="0.2">
      <c r="D48" s="141"/>
    </row>
    <row r="49" spans="4:4" x14ac:dyDescent="0.2">
      <c r="D49" s="141"/>
    </row>
    <row r="50" spans="4:4" x14ac:dyDescent="0.2">
      <c r="D50" s="141"/>
    </row>
    <row r="51" spans="4:4" x14ac:dyDescent="0.2">
      <c r="D51" s="141"/>
    </row>
    <row r="52" spans="4:4" x14ac:dyDescent="0.2">
      <c r="D52" s="141"/>
    </row>
    <row r="53" spans="4:4" x14ac:dyDescent="0.2">
      <c r="D53" s="141"/>
    </row>
    <row r="54" spans="4:4" x14ac:dyDescent="0.2">
      <c r="D54" s="141"/>
    </row>
    <row r="55" spans="4:4" x14ac:dyDescent="0.2">
      <c r="D55" s="141"/>
    </row>
    <row r="56" spans="4:4" x14ac:dyDescent="0.2">
      <c r="D56" s="141"/>
    </row>
    <row r="57" spans="4:4" x14ac:dyDescent="0.2">
      <c r="D57" s="141"/>
    </row>
    <row r="58" spans="4:4" x14ac:dyDescent="0.2">
      <c r="D58" s="141"/>
    </row>
    <row r="59" spans="4:4" x14ac:dyDescent="0.2">
      <c r="D59" s="141"/>
    </row>
    <row r="60" spans="4:4" x14ac:dyDescent="0.2">
      <c r="D60" s="141"/>
    </row>
    <row r="61" spans="4:4" x14ac:dyDescent="0.2">
      <c r="D61" s="141"/>
    </row>
    <row r="62" spans="4:4" x14ac:dyDescent="0.2">
      <c r="D62" s="141"/>
    </row>
    <row r="63" spans="4:4" x14ac:dyDescent="0.2">
      <c r="D63" s="141"/>
    </row>
    <row r="64" spans="4:4" x14ac:dyDescent="0.2">
      <c r="D64" s="141"/>
    </row>
    <row r="65" spans="4:4" x14ac:dyDescent="0.2">
      <c r="D65" s="141"/>
    </row>
    <row r="66" spans="4:4" x14ac:dyDescent="0.2">
      <c r="D66" s="141"/>
    </row>
    <row r="67" spans="4:4" x14ac:dyDescent="0.2">
      <c r="D67" s="141"/>
    </row>
    <row r="68" spans="4:4" x14ac:dyDescent="0.2">
      <c r="D68" s="141"/>
    </row>
    <row r="69" spans="4:4" x14ac:dyDescent="0.2">
      <c r="D69" s="141"/>
    </row>
    <row r="70" spans="4:4" x14ac:dyDescent="0.2">
      <c r="D70" s="141"/>
    </row>
    <row r="71" spans="4:4" x14ac:dyDescent="0.2">
      <c r="D71" s="141"/>
    </row>
    <row r="72" spans="4:4" x14ac:dyDescent="0.2">
      <c r="D72" s="141"/>
    </row>
    <row r="73" spans="4:4" x14ac:dyDescent="0.2">
      <c r="D73" s="141"/>
    </row>
    <row r="74" spans="4:4" x14ac:dyDescent="0.2">
      <c r="D74" s="141"/>
    </row>
    <row r="75" spans="4:4" x14ac:dyDescent="0.2">
      <c r="D75" s="141"/>
    </row>
    <row r="76" spans="4:4" x14ac:dyDescent="0.2">
      <c r="D76" s="141"/>
    </row>
    <row r="77" spans="4:4" x14ac:dyDescent="0.2">
      <c r="D77" s="141"/>
    </row>
    <row r="78" spans="4:4" x14ac:dyDescent="0.2">
      <c r="D78" s="141"/>
    </row>
    <row r="79" spans="4:4" x14ac:dyDescent="0.2">
      <c r="D79" s="141"/>
    </row>
    <row r="80" spans="4:4" x14ac:dyDescent="0.2">
      <c r="D80" s="141"/>
    </row>
    <row r="81" spans="4:4" x14ac:dyDescent="0.2">
      <c r="D81" s="141"/>
    </row>
    <row r="82" spans="4:4" x14ac:dyDescent="0.2">
      <c r="D82" s="141"/>
    </row>
    <row r="83" spans="4:4" x14ac:dyDescent="0.2">
      <c r="D83" s="141"/>
    </row>
    <row r="84" spans="4:4" x14ac:dyDescent="0.2">
      <c r="D84" s="141"/>
    </row>
    <row r="85" spans="4:4" x14ac:dyDescent="0.2">
      <c r="D85" s="141"/>
    </row>
    <row r="86" spans="4:4" x14ac:dyDescent="0.2">
      <c r="D86" s="141"/>
    </row>
    <row r="87" spans="4:4" x14ac:dyDescent="0.2">
      <c r="D87" s="141"/>
    </row>
    <row r="88" spans="4:4" x14ac:dyDescent="0.2">
      <c r="D88" s="141"/>
    </row>
    <row r="89" spans="4:4" x14ac:dyDescent="0.2">
      <c r="D89" s="141"/>
    </row>
    <row r="90" spans="4:4" x14ac:dyDescent="0.2">
      <c r="D90" s="141"/>
    </row>
    <row r="91" spans="4:4" x14ac:dyDescent="0.2">
      <c r="D91" s="141"/>
    </row>
    <row r="92" spans="4:4" x14ac:dyDescent="0.2">
      <c r="D92" s="141"/>
    </row>
    <row r="93" spans="4:4" x14ac:dyDescent="0.2">
      <c r="D93" s="141"/>
    </row>
    <row r="94" spans="4:4" x14ac:dyDescent="0.2">
      <c r="D94" s="141"/>
    </row>
    <row r="95" spans="4:4" x14ac:dyDescent="0.2">
      <c r="D95" s="141"/>
    </row>
    <row r="96" spans="4:4" x14ac:dyDescent="0.2">
      <c r="D96" s="141"/>
    </row>
    <row r="97" spans="4:4" x14ac:dyDescent="0.2">
      <c r="D97" s="141"/>
    </row>
    <row r="98" spans="4:4" x14ac:dyDescent="0.2">
      <c r="D98" s="141"/>
    </row>
    <row r="99" spans="4:4" x14ac:dyDescent="0.2">
      <c r="D99" s="141"/>
    </row>
    <row r="100" spans="4:4" x14ac:dyDescent="0.2">
      <c r="D100" s="141"/>
    </row>
    <row r="101" spans="4:4" x14ac:dyDescent="0.2">
      <c r="D101" s="141"/>
    </row>
    <row r="102" spans="4:4" x14ac:dyDescent="0.2">
      <c r="D102" s="141"/>
    </row>
    <row r="103" spans="4:4" x14ac:dyDescent="0.2">
      <c r="D103" s="141"/>
    </row>
    <row r="104" spans="4:4" x14ac:dyDescent="0.2">
      <c r="D104" s="141"/>
    </row>
    <row r="105" spans="4:4" x14ac:dyDescent="0.2">
      <c r="D105" s="141"/>
    </row>
    <row r="106" spans="4:4" x14ac:dyDescent="0.2">
      <c r="D106" s="141"/>
    </row>
    <row r="107" spans="4:4" x14ac:dyDescent="0.2">
      <c r="D107" s="141"/>
    </row>
    <row r="108" spans="4:4" x14ac:dyDescent="0.2">
      <c r="D108" s="141"/>
    </row>
    <row r="109" spans="4:4" x14ac:dyDescent="0.2">
      <c r="D109" s="141"/>
    </row>
    <row r="110" spans="4:4" x14ac:dyDescent="0.2">
      <c r="D110" s="141"/>
    </row>
    <row r="111" spans="4:4" x14ac:dyDescent="0.2">
      <c r="D111" s="141"/>
    </row>
    <row r="112" spans="4:4" x14ac:dyDescent="0.2">
      <c r="D112" s="141"/>
    </row>
    <row r="113" spans="4:4" x14ac:dyDescent="0.2">
      <c r="D113" s="141"/>
    </row>
    <row r="114" spans="4:4" x14ac:dyDescent="0.2">
      <c r="D114" s="141"/>
    </row>
    <row r="115" spans="4:4" x14ac:dyDescent="0.2">
      <c r="D115" s="141"/>
    </row>
    <row r="116" spans="4:4" x14ac:dyDescent="0.2">
      <c r="D116" s="141"/>
    </row>
    <row r="117" spans="4:4" x14ac:dyDescent="0.2">
      <c r="D117" s="141"/>
    </row>
    <row r="118" spans="4:4" x14ac:dyDescent="0.2">
      <c r="D118" s="141"/>
    </row>
    <row r="119" spans="4:4" x14ac:dyDescent="0.2">
      <c r="D119" s="141"/>
    </row>
    <row r="120" spans="4:4" x14ac:dyDescent="0.2">
      <c r="D120" s="141"/>
    </row>
    <row r="121" spans="4:4" x14ac:dyDescent="0.2">
      <c r="D121" s="141"/>
    </row>
    <row r="122" spans="4:4" x14ac:dyDescent="0.2">
      <c r="D122" s="141"/>
    </row>
    <row r="123" spans="4:4" x14ac:dyDescent="0.2">
      <c r="D123" s="141"/>
    </row>
    <row r="124" spans="4:4" x14ac:dyDescent="0.2">
      <c r="D124" s="141"/>
    </row>
    <row r="125" spans="4:4" x14ac:dyDescent="0.2">
      <c r="D125" s="141"/>
    </row>
    <row r="126" spans="4:4" x14ac:dyDescent="0.2">
      <c r="D126" s="141"/>
    </row>
    <row r="127" spans="4:4" x14ac:dyDescent="0.2">
      <c r="D127" s="141"/>
    </row>
    <row r="128" spans="4:4" x14ac:dyDescent="0.2">
      <c r="D128" s="141"/>
    </row>
    <row r="129" spans="4:4" x14ac:dyDescent="0.2">
      <c r="D129" s="141"/>
    </row>
    <row r="130" spans="4:4" x14ac:dyDescent="0.2">
      <c r="D130" s="141"/>
    </row>
    <row r="131" spans="4:4" x14ac:dyDescent="0.2">
      <c r="D131" s="141"/>
    </row>
    <row r="132" spans="4:4" x14ac:dyDescent="0.2">
      <c r="D132" s="141"/>
    </row>
    <row r="133" spans="4:4" x14ac:dyDescent="0.2">
      <c r="D133" s="141"/>
    </row>
    <row r="134" spans="4:4" x14ac:dyDescent="0.2">
      <c r="D134" s="141"/>
    </row>
    <row r="135" spans="4:4" x14ac:dyDescent="0.2">
      <c r="D135" s="141"/>
    </row>
    <row r="136" spans="4:4" x14ac:dyDescent="0.2">
      <c r="D136" s="141"/>
    </row>
    <row r="137" spans="4:4" x14ac:dyDescent="0.2">
      <c r="D137" s="141"/>
    </row>
    <row r="138" spans="4:4" x14ac:dyDescent="0.2">
      <c r="D138" s="141"/>
    </row>
    <row r="139" spans="4:4" x14ac:dyDescent="0.2">
      <c r="D139" s="141"/>
    </row>
    <row r="140" spans="4:4" x14ac:dyDescent="0.2">
      <c r="D140" s="141"/>
    </row>
    <row r="141" spans="4:4" x14ac:dyDescent="0.2">
      <c r="D141" s="141"/>
    </row>
    <row r="142" spans="4:4" x14ac:dyDescent="0.2">
      <c r="D142" s="141"/>
    </row>
    <row r="143" spans="4:4" x14ac:dyDescent="0.2">
      <c r="D143" s="141"/>
    </row>
    <row r="144" spans="4:4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mergeCells count="6">
    <mergeCell ref="A27:G31"/>
    <mergeCell ref="A1:G1"/>
    <mergeCell ref="C2:G2"/>
    <mergeCell ref="C3:G3"/>
    <mergeCell ref="C4:G4"/>
    <mergeCell ref="A26:C2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52</vt:i4>
      </vt:variant>
    </vt:vector>
  </HeadingPairs>
  <TitlesOfParts>
    <vt:vector size="59" baseType="lpstr">
      <vt:lpstr>Pokyny pro vyplnění</vt:lpstr>
      <vt:lpstr>Stavba</vt:lpstr>
      <vt:lpstr>VzorPolozky</vt:lpstr>
      <vt:lpstr>00 00 Naklady</vt:lpstr>
      <vt:lpstr>SO-01 01.1 _15-1-18 Pol</vt:lpstr>
      <vt:lpstr>SO-02 02.1 Pol</vt:lpstr>
      <vt:lpstr>SO-03 03.1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00 Naklady'!Názvy_tisku</vt:lpstr>
      <vt:lpstr>'SO-01 01.1 _15-1-18 Pol'!Názvy_tisku</vt:lpstr>
      <vt:lpstr>'SO-02 02.1 Pol'!Názvy_tisku</vt:lpstr>
      <vt:lpstr>'SO-03 03.1 Pol'!Názvy_tisku</vt:lpstr>
      <vt:lpstr>oadresa</vt:lpstr>
      <vt:lpstr>Stavba!Objednatel</vt:lpstr>
      <vt:lpstr>Stavba!Objekt</vt:lpstr>
      <vt:lpstr>'00 00 Naklady'!Oblast_tisku</vt:lpstr>
      <vt:lpstr>'SO-01 01.1 _15-1-18 Pol'!Oblast_tisku</vt:lpstr>
      <vt:lpstr>'SO-02 02.1 Pol'!Oblast_tisku</vt:lpstr>
      <vt:lpstr>'SO-03 03.1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Starosta</dc:creator>
  <cp:lastModifiedBy>Földeši Igor</cp:lastModifiedBy>
  <cp:lastPrinted>2014-02-28T09:52:57Z</cp:lastPrinted>
  <dcterms:created xsi:type="dcterms:W3CDTF">2009-04-08T07:15:50Z</dcterms:created>
  <dcterms:modified xsi:type="dcterms:W3CDTF">2018-03-23T12:27:59Z</dcterms:modified>
</cp:coreProperties>
</file>