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08" windowWidth="27798" windowHeight="10800" activeTab="0"/>
  </bookViews>
  <sheets>
    <sheet name="MAR" sheetId="1" r:id="rId1"/>
  </sheets>
  <externalReferences>
    <externalReference r:id="rId4"/>
  </externalReferences>
  <definedNames/>
  <calcPr calcId="162913"/>
</workbook>
</file>

<file path=xl/sharedStrings.xml><?xml version="1.0" encoding="utf-8"?>
<sst xmlns="http://schemas.openxmlformats.org/spreadsheetml/2006/main" count="1731" uniqueCount="734">
  <si>
    <r>
      <rPr>
        <b/>
        <sz val="14"/>
        <color theme="1"/>
        <rFont val="Calibri"/>
        <family val="2"/>
        <scheme val="minor"/>
      </rPr>
      <t xml:space="preserve">Projekt výstavby zkušební laboratoře je rozdělen na 4 etapy:
</t>
    </r>
    <r>
      <rPr>
        <sz val="14"/>
        <color theme="1"/>
        <rFont val="Calibri"/>
        <family val="2"/>
        <scheme val="minor"/>
      </rPr>
      <t xml:space="preserve">Etapa č. 1 - Stavební úpravy prostorů a vybudování hlavního elektrického rozvaděče s jistícími prvky
Etapa č. 2 - Dodávka vzduchotechnických jednotek a zvlhčovačů bez elektrického zapojení a řízení
Etapa č. 3 - Dodávka klimatických komor, chladících zařízení a technologie převážně bez elektrického zapojení a řízení. 
</t>
    </r>
    <r>
      <rPr>
        <b/>
        <sz val="14"/>
        <color theme="1"/>
        <rFont val="Calibri"/>
        <family val="2"/>
        <scheme val="minor"/>
      </rPr>
      <t>Etapa č. 4 - Dodávka měření a regulace je předmětem této veřejné zakázky. 
Dodavatel dodá elektrické zapojení a komunikaci s elektrickými prvky v rámci zmíněných všech čtyř etap.</t>
    </r>
  </si>
  <si>
    <t>Níže jsou rozděleny prvky měření a regulace dále jen MAR do logických skupin (rozvaděčů) dle učelu nebo dle vzdálenosti ke koncovému prvků.
Dodavatel může rozvaděče rozdělit na více rozvaděčů nebo naopak rozvaděče slučovat, případně umístnění jednotlivé prvky z důvodů efektivnějšího, bezpečnějšího technického řešení.
Dodavatel změny konzultuje se zadavatelem před realizací.</t>
  </si>
  <si>
    <t>Etapa č. 2</t>
  </si>
  <si>
    <t>Etapa č. 3</t>
  </si>
  <si>
    <t>Doporučený soupis počtů analogový, digitální vstupů/výstupů, komunikace programově programovatelného zařízení (PLC) s prvky MAR</t>
  </si>
  <si>
    <t>Etapa č. 4</t>
  </si>
  <si>
    <t>1.</t>
  </si>
  <si>
    <t>MAR18_ENERGIE</t>
  </si>
  <si>
    <t>Měření elektrické energie</t>
  </si>
  <si>
    <t>Kom.protokol</t>
  </si>
  <si>
    <t>Karta AO</t>
  </si>
  <si>
    <t>Karta AI</t>
  </si>
  <si>
    <t>Karta DO</t>
  </si>
  <si>
    <t>Karta DI</t>
  </si>
  <si>
    <t>RTH</t>
  </si>
  <si>
    <t>Poznámka</t>
  </si>
  <si>
    <t>číslo:</t>
  </si>
  <si>
    <t>Označení:</t>
  </si>
  <si>
    <t>Název přístroje nebo specifikace:</t>
  </si>
  <si>
    <t>Typ přístroje:</t>
  </si>
  <si>
    <t>počet ks</t>
  </si>
  <si>
    <t>předmětem dodávky typ přístroje</t>
  </si>
  <si>
    <t>El. příkon celku/proud</t>
  </si>
  <si>
    <t>Napájení</t>
  </si>
  <si>
    <t>Přepodkládaná délka 1 ks kabelu
(m)</t>
  </si>
  <si>
    <t>AI</t>
  </si>
  <si>
    <t>typ</t>
  </si>
  <si>
    <t>AO</t>
  </si>
  <si>
    <t>DI</t>
  </si>
  <si>
    <t>DO</t>
  </si>
  <si>
    <t>Rele výstup</t>
  </si>
  <si>
    <t>PT100</t>
  </si>
  <si>
    <t>MAR18_ENERGIE_ZDROJ</t>
  </si>
  <si>
    <t>Stabilizovaný zdroj napětí - detailně specifikován v navazující dokumentaci.</t>
  </si>
  <si>
    <t>-</t>
  </si>
  <si>
    <t>400V/AC</t>
  </si>
  <si>
    <t>viz. 12</t>
  </si>
  <si>
    <t>není vyžadováno řízení</t>
  </si>
  <si>
    <t>MAR18_ENERGIE_ANALYZATOR_1
MAR18_ENERGIE_ANALYZATOR_2
MAR18_ENERGIE_ANALYZATOR_3</t>
  </si>
  <si>
    <t>Analyzátor elektrické energie- detailně specifikován v navazující dokumentaci.</t>
  </si>
  <si>
    <t>v rozvaděči</t>
  </si>
  <si>
    <t>3x RS232, Ethernet</t>
  </si>
  <si>
    <t>rele</t>
  </si>
  <si>
    <t>čtení dat z přístroje, spínání stykače před analyzátorem</t>
  </si>
  <si>
    <t>MAR18_ENERGIE_ELEKTROMER_1
MAR18_ENERGIE_ELEKTROMER_2
MAR18_ENERGIE_ELEKTROMER_3
MAR18_ENERGIE_ELEKTROMER_4</t>
  </si>
  <si>
    <t>Elektroměr - detailně specifikován v navazující dokumentaci.</t>
  </si>
  <si>
    <t>4x RS232, Ethernet</t>
  </si>
  <si>
    <t>čtení dat z přístroje, spínání stykače za elektroměrem</t>
  </si>
  <si>
    <t>MAR18_ENERGIE_1_A
MAR18_ENERGIE_3_A</t>
  </si>
  <si>
    <t>Zásuvková skříň měřená, zásuvky 2x 230V-16A, 1x 400V -16A, 1x 400V-32A, 1x400V-63A, jištění typ C, proudový chánič</t>
  </si>
  <si>
    <t>63A</t>
  </si>
  <si>
    <t>umísnění v kabiných, spínané stykačem u elektroměrů</t>
  </si>
  <si>
    <t>MAR18_ENERGIE_1_B
MAR18_ENERGIE_2
MAR18_ENERGIE_3_B</t>
  </si>
  <si>
    <t>Zásuvková skříň měřená, zásuvky 3x 230V-16A, 1x 400V -16A, 1x 400V-32A, jištění typ C, proudový chránič</t>
  </si>
  <si>
    <t>32A</t>
  </si>
  <si>
    <t>MAR18_ENERGIE_3_C</t>
  </si>
  <si>
    <t>Zasuvková vidlice nebo svorkovnice 400V-180A</t>
  </si>
  <si>
    <t>180A</t>
  </si>
  <si>
    <t>2.</t>
  </si>
  <si>
    <t>MAR18_1</t>
  </si>
  <si>
    <t>Měřící rozvaděč v kabině č.1</t>
  </si>
  <si>
    <t>El. příkon 1ks zařízení</t>
  </si>
  <si>
    <t>MAR18_1_VLHKOST_1
MAR18_1_VLHKOST_2</t>
  </si>
  <si>
    <t>24V/DC</t>
  </si>
  <si>
    <t>4-20mA</t>
  </si>
  <si>
    <r>
      <t xml:space="preserve">kabel připojeny do podružného rozvaděče v kabině, připojení je na svorkovnici, </t>
    </r>
    <r>
      <rPr>
        <b/>
        <sz val="11"/>
        <color theme="1"/>
        <rFont val="Calibri"/>
        <family val="2"/>
        <scheme val="minor"/>
      </rPr>
      <t xml:space="preserve">čidlo není připojeno konektorem </t>
    </r>
  </si>
  <si>
    <t>MAR18_1_dP</t>
  </si>
  <si>
    <t>diferenční tlakoměr kapaliny, měřící rouzah -40 až 40kPa, přetížitelnost min. 30bar, přesnost měření do 0,2%, zařízení s displejem, tlačítkově konfigurovatelné, přenastavitelný rozsah měření, funkce kalibrace nulového bodu</t>
  </si>
  <si>
    <t xml:space="preserve">umístněný mimo kabinu, konektor na kabelu, zapojen do primárního rozdělovače </t>
  </si>
  <si>
    <t>MAR18_1_PB</t>
  </si>
  <si>
    <t>snímač barometrického tlaku, rozsah měření 80 -110kPa, přesnost do 2kPa, s displayjem měřené hodnoty</t>
  </si>
  <si>
    <t>umístněný mimo kabinu, konektor na kabelu, zapojen do primárního rozdělovače</t>
  </si>
  <si>
    <t>MAR18_1_K</t>
  </si>
  <si>
    <t>podružný rozvaděč s konektorovou svorkovnicí na čele rozvaděče a svorkami v rozvaděči.
Detailně specifikován v navazující dokumentaci</t>
  </si>
  <si>
    <t xml:space="preserve"> </t>
  </si>
  <si>
    <t>4 ks - 0-10V
4 ks - 0-20mA</t>
  </si>
  <si>
    <t>12ks - 0-20mA
4 ks - 0-10V</t>
  </si>
  <si>
    <t>oddělený přes relé</t>
  </si>
  <si>
    <t>4 ks Termočlánek T, 2 ks čítač pulzového signálu, 2 ks RS 232, 4 ks RJ45, 2 ks 10 pinový konektor, 1 ks USB</t>
  </si>
  <si>
    <t>2.4.1</t>
  </si>
  <si>
    <t>MAR18_1_TW_IN_1
MAR18_1_TW_IN_2
MAR18_1_TW_OUT_1
MAR18_1_TW_OUT_2</t>
  </si>
  <si>
    <t>teplotní kapalinová čidla sensor typ: PT100, přesnot AA (1/3DIN), 4 vodič, kovová hlavice, min. rozsah měření -30 až 100°C, délka stonku 180 -220mm, preferovaný průměr čidla 6mm</t>
  </si>
  <si>
    <t>2.4.2</t>
  </si>
  <si>
    <t>MAR18_1_TVZ_IN_1
MAR18_1_TVZ_IN_2
MAR18_1_TVZ_IN_3
MAR18_1_TVZ_IN_4
MAR18_1_TVZ_IN_5
MAR18_1_TVZ_IN_6
MAR18_1_TVZ_IN_7
MAR18_1_TVZ_IN_8</t>
  </si>
  <si>
    <r>
      <t xml:space="preserve">teplotní čidla vzduchu sensor typ: PT100, přesnot AA (1/3DIN), 4 vodič, min. rozsah měření -45 až 70°C, délka stonku 150 -200mm, preferovaný průměr čidla 3mm, pevné napojení čidla akabelu s pružinovou výstuhou, </t>
    </r>
    <r>
      <rPr>
        <b/>
        <sz val="11"/>
        <color theme="1"/>
        <rFont val="Calibri"/>
        <family val="2"/>
        <scheme val="minor"/>
      </rPr>
      <t>délka kabelu 15m,</t>
    </r>
    <r>
      <rPr>
        <sz val="11"/>
        <color theme="1"/>
        <rFont val="Calibri"/>
        <family val="2"/>
        <scheme val="minor"/>
      </rPr>
      <t xml:space="preserve"> zadavatel preferuje teflonový stíněný kabel</t>
    </r>
  </si>
  <si>
    <t>2.4.3</t>
  </si>
  <si>
    <t>MAR18_1_TVZ_OUT_1
MAR18_1_TVZ_OUT_2
MAR18_1_TVZ_OUT_3
MAR18_1_TVZ_OUT_4</t>
  </si>
  <si>
    <r>
      <t xml:space="preserve">teplotní čidla vzduchu sensor typ: PT100, přesnot AA (1/3DIN), 4 vodič, min. rozsah měření -45 až 70°C, délka stonku 150 -200mm, preferovaný průměr čidla 3mm, pevné napojení čidla akabelu s pružinovou výstuhou, </t>
    </r>
    <r>
      <rPr>
        <b/>
        <sz val="11"/>
        <color theme="1"/>
        <rFont val="Calibri"/>
        <family val="2"/>
        <scheme val="minor"/>
      </rPr>
      <t>délka kabelu 9m</t>
    </r>
    <r>
      <rPr>
        <sz val="11"/>
        <color theme="1"/>
        <rFont val="Calibri"/>
        <family val="2"/>
        <scheme val="minor"/>
      </rPr>
      <t>, zadavatel preferuje teflonový stíněný kabel</t>
    </r>
  </si>
  <si>
    <t>3.</t>
  </si>
  <si>
    <t>MAR18_2</t>
  </si>
  <si>
    <t>Měřící rozvaděč v kabině č.2</t>
  </si>
  <si>
    <t>MAR18_2_VLHKOST_1
MAR18_2_VLHKOST_2</t>
  </si>
  <si>
    <t>MAR18_2_dP</t>
  </si>
  <si>
    <t>MAR18_2_K</t>
  </si>
  <si>
    <t>3.3.1</t>
  </si>
  <si>
    <t>MAR18_2_TW_IN_1
MAR18_2_TW_IN_2
MAR18_2_TW_OUT_1
MAR18_2_TW_OUT_2</t>
  </si>
  <si>
    <t>3.3.2</t>
  </si>
  <si>
    <t>MAR18_2_TVZ_IN_1
MAR18_2_TVZ_IN_2
MAR18_2_TVZ_IN_3
MAR18_2_TVZ_IN_4
MAR18_2_TVZ_IN_5
MAR18_2_TVZ_IN_6
MAR18_2_TVZ_IN_7
MAR18_2_TVZ_IN_8</t>
  </si>
  <si>
    <r>
      <t xml:space="preserve">teplotní čidla vzduchu sensor typ: PT100, přesnot AA (1/3DIN), 4 vodič, min. rozsah měření -45 až 70°C, délka stonku 150 -200mm, preferovaný průměr čidla 3mm, pevné napojení čidla akabelu s pružinovou výstuhou, </t>
    </r>
    <r>
      <rPr>
        <b/>
        <sz val="11"/>
        <color theme="1"/>
        <rFont val="Calibri"/>
        <family val="2"/>
        <scheme val="minor"/>
      </rPr>
      <t>délka kabelu 11m,</t>
    </r>
    <r>
      <rPr>
        <sz val="11"/>
        <color theme="1"/>
        <rFont val="Calibri"/>
        <family val="2"/>
        <scheme val="minor"/>
      </rPr>
      <t xml:space="preserve"> zadavatel preferuje teflonový stíněný kabel</t>
    </r>
  </si>
  <si>
    <t>3.3.3</t>
  </si>
  <si>
    <t>MAR18_2_TVZ_OUT_1
MAR18_2_TVZ_OUT_2
MAR18_2_TVZ_OUT_3
MAR18_2_TVZ_OUT_4</t>
  </si>
  <si>
    <t>4.</t>
  </si>
  <si>
    <t>MAR18_3</t>
  </si>
  <si>
    <t>Měřící rozvaděč v kabině č.3</t>
  </si>
  <si>
    <t>MAR18_3_VLHKOST_1
MAR18_2_VLHKOST_2</t>
  </si>
  <si>
    <t>MAR18_3_dP_1
MAR18_3_dP_2</t>
  </si>
  <si>
    <t>diferenční tlakoměr kapaliny, měřící rouzah -100 až 100kPa, přetížitelnost min. 30bar, přesnost měření do 0,2%, zařízení s displejem, tlačítkově konfigurovatelné, přenastavitelný rozsah měření, funkce kalibrace nulového bodu</t>
  </si>
  <si>
    <t>MAR18_3_K</t>
  </si>
  <si>
    <t>MAR18_3_TW_IN_1
MAR18_3_TW_IN_2
MAR18_3_TW_OUT_1
MAR18_3_TW_OUT_2</t>
  </si>
  <si>
    <t>MAR18_3_TVZ_IN_1
MAR18_3_TVZ_IN_2
MAR18_3_TVZ_IN_3
MAR18_3_TVZ_IN_4
MAR18_3_TVZ_IN_5
MAR18_3_TVZ_IN_6
MAR18_3_TVZ_IN_7
MAR18_3_TVZ_IN_8</t>
  </si>
  <si>
    <t>MAR18_3_TVZ_OUT_1
MAR18_3_TVZ_OUT_2
MAR18_3_TVZ_OUT_3
MAR18_3_TVZ_OUT_4</t>
  </si>
  <si>
    <r>
      <t xml:space="preserve">teplotní čidla vzduchu sensor typ: PT100, přesnot AA (1/3DIN), 4 vodič, min. rozsah měření -45 až 70°C, délka stonku 150 -200mm, preferovaný průměr čidla 3mm, pevné napojení čidla akabelu s pružinovou výstuhou, </t>
    </r>
    <r>
      <rPr>
        <b/>
        <sz val="11"/>
        <color theme="1"/>
        <rFont val="Calibri"/>
        <family val="2"/>
        <scheme val="minor"/>
      </rPr>
      <t>délka kabelu 17m</t>
    </r>
    <r>
      <rPr>
        <sz val="11"/>
        <color theme="1"/>
        <rFont val="Calibri"/>
        <family val="2"/>
        <scheme val="minor"/>
      </rPr>
      <t>, zadavatel preferuje teflonový stíněný kabel</t>
    </r>
  </si>
  <si>
    <t>MAR18_VZT_1</t>
  </si>
  <si>
    <t>MAR pro kabinu č. 1, VZT jednotka č. 1</t>
  </si>
  <si>
    <t>Přepodkládaná délka jednoho kabelu
(m)</t>
  </si>
  <si>
    <t>4.1</t>
  </si>
  <si>
    <t>MAR18_VZT_1_MENIC</t>
  </si>
  <si>
    <t xml:space="preserve">frekvenční měnič </t>
  </si>
  <si>
    <t>Danfoss VLT HVAC Basic Drive FC 101</t>
  </si>
  <si>
    <t>Napájen z hlavního rozvaděče, řízení</t>
  </si>
  <si>
    <t>24V DC</t>
  </si>
  <si>
    <t>0-20mA</t>
  </si>
  <si>
    <t>24V</t>
  </si>
  <si>
    <t>17V</t>
  </si>
  <si>
    <t>250V AC/ 30V DC</t>
  </si>
  <si>
    <t>řízení, zpětná vazba, chod, poruchy</t>
  </si>
  <si>
    <t>4.2</t>
  </si>
  <si>
    <t>MAR18_VZT_1_KLAPKA_IN
MAR18_VZT_1_KLAPKA_OUT
MAR18_VZT_1_KLAPKA_BYPASS</t>
  </si>
  <si>
    <t>servopohon</t>
  </si>
  <si>
    <t>Belimo NF 24 A-SR</t>
  </si>
  <si>
    <t>7VA</t>
  </si>
  <si>
    <t>24V AC/DC</t>
  </si>
  <si>
    <t>0-10V</t>
  </si>
  <si>
    <t xml:space="preserve">spojité řízení </t>
  </si>
  <si>
    <t>4.3</t>
  </si>
  <si>
    <t>MAR18_VZT_1_EL_OHREV</t>
  </si>
  <si>
    <t>elektrický ohřívač, řízení výkonu topné tyče</t>
  </si>
  <si>
    <t>topné tyče umístněné ve vzduchotechnické jednotce, dodávka řídícího a napájecího prvku</t>
  </si>
  <si>
    <t>15kW</t>
  </si>
  <si>
    <t>400V AC</t>
  </si>
  <si>
    <t>Technické řešení zvolí dodavatel, zadavetel upřednostnuje lineálrní řízení výkonu</t>
  </si>
  <si>
    <t>4.4</t>
  </si>
  <si>
    <t>MAR18_VZT_1_dP_FILTR</t>
  </si>
  <si>
    <t>snímač tlakové diference filtru</t>
  </si>
  <si>
    <t>HK INSTRUMENTS DPT2500-R8-D, 0-2500Pa s displejem</t>
  </si>
  <si>
    <t>1,2W</t>
  </si>
  <si>
    <t>4.5</t>
  </si>
  <si>
    <t>MAR18_VZT_1_dP_VENTILATOR</t>
  </si>
  <si>
    <t>snímač tlakové diference ventilátor</t>
  </si>
  <si>
    <t>4.6</t>
  </si>
  <si>
    <t>MAR18_VZT_1_PARA13</t>
  </si>
  <si>
    <t xml:space="preserve">parní zvlhčovač </t>
  </si>
  <si>
    <t>Carel UR013H103</t>
  </si>
  <si>
    <t>MODBUS</t>
  </si>
  <si>
    <t>povolení chodu, poruchy, řízení výkonu, zpětná vazba</t>
  </si>
  <si>
    <t>4.7</t>
  </si>
  <si>
    <t>MAR18_VZT_1_PARA27</t>
  </si>
  <si>
    <t>Carel UR027H103</t>
  </si>
  <si>
    <t>4.8</t>
  </si>
  <si>
    <t>MAR18_VZT_1_VYHREV_IN
MAR18_VZT_1_VYHREV_OUT
MAR18_VZT_1_VYHREV_BYPASS</t>
  </si>
  <si>
    <t>výhřev klapek vzduchotechnických jednotek</t>
  </si>
  <si>
    <t>odporový drát</t>
  </si>
  <si>
    <t>400W</t>
  </si>
  <si>
    <t>230V /AC</t>
  </si>
  <si>
    <t>kontakt</t>
  </si>
  <si>
    <t>spínání napájení vodiče</t>
  </si>
  <si>
    <t>4.9</t>
  </si>
  <si>
    <t>MAR18_VTZ_1_RV_ODVLH
MAR18_VTZ_1_RV_OHRIVAC</t>
  </si>
  <si>
    <t>ventily, elektricky poháněné a řízené</t>
  </si>
  <si>
    <t xml:space="preserve">Siemens VXG41.25, kv 10+ pohon SAX61.03 24V AC/DC, 30 s + výhřev vřetene ASZ6.6 </t>
  </si>
  <si>
    <t>7,5VA/3,5W + 30W</t>
  </si>
  <si>
    <t>spojitě řízení zdvihu ventilu</t>
  </si>
  <si>
    <t>4.10</t>
  </si>
  <si>
    <t>MAR18_VTZ_1_RV_CHLADIC_1
MAR18_VTZ_1_RV_CHLADIC_2
MAR18_VTZ_1_RV_OHRIVAC</t>
  </si>
  <si>
    <t xml:space="preserve">Siemens VXG41.32, kv 16+ pohon SAX61.03 24V AC/DC, 30 s + výhřev vřetene ASZ6.6 </t>
  </si>
  <si>
    <t>4.11</t>
  </si>
  <si>
    <t>MAR18_TECH_K1_EL_OHRIVAC_VLHCENI</t>
  </si>
  <si>
    <t>zásobníkový elektrický ohřívač vody</t>
  </si>
  <si>
    <t>Dražice OKCE 80 Ohřívač vody elektrický svislý - 4kW</t>
  </si>
  <si>
    <t>4kW</t>
  </si>
  <si>
    <t>4.12</t>
  </si>
  <si>
    <t>MAR18_VZT_1_PARA13_T
MAR18_VZT_1_PARA27_T</t>
  </si>
  <si>
    <t>teplotní čidlo dotykové PT100, 4 vodič, přesnost B, 0 -130°C</t>
  </si>
  <si>
    <t>4.13</t>
  </si>
  <si>
    <t>MAR18_VZT_1_VLHKOST_IN
MAR18_VZT_1_TEPLOTA_IN</t>
  </si>
  <si>
    <t>teplotně vlhkostní čidlo, senzor pro umítnění do vzduchotechnického kanálu, včetně systému uchycení. Měřící rozsah -40 až 60°C, vlhkost 0 až 100%, přesnost měření: vhlkost ±1 %, teplota ±0.2°C nebo lepší</t>
  </si>
  <si>
    <t>teplota, vlhkost přívodu vzduchu</t>
  </si>
  <si>
    <t>4.14</t>
  </si>
  <si>
    <t>MAR18_VZT_1_T_TLUMIC
MAR18_VZT_1_T_SMESOVAC
MAR18_VZT_1_T_CHLADIC_1
MAR18_VZT_1_T_OHREV_1
MAR18_VZT_1_T_CHLADIC_2
MAR18_VZT_1_T_DX
MAR18_VZT_1_T_OHREV_2</t>
  </si>
  <si>
    <t>teplotní čidlo vzduchu, sensor typ PT100, přesnost třídy A, 4 vodičové zapojení, délka senzoru 300mm a více, min. rozsah měření -45 až 70°C</t>
  </si>
  <si>
    <t>před tlumičem, šměšovač, za chladičem, za ohřívačem, za chladičem 2, za DX, za el. ohřívačem</t>
  </si>
  <si>
    <t>4.15</t>
  </si>
  <si>
    <t>MAR18_VTZ_1_ODVLH_T_IN
MAR18_VTZ_1_ODVLH_T_OUT
MAR18_VTZ_1_CHLADIC_1_T_IN
MAR18_VTZ_1_CHLADIC_1_T_OUT
MAR18_VTZ_1_CHLADIC_2_T_IN
MAR18_VTZ_1_CHLADIC_2_T_OUT
MAR18_VTZ_1_OHREV_T_IN
MAR18_VTZ_1_OHREV_T_OUT</t>
  </si>
  <si>
    <t>teplotní kapalinová čidla sensor typ: PT100, přesnot A, 4 vodič - G1/2" závit, kabelový konektor, min. rozsah měření -30 až 100°C, délka 80 -120mm dle potrubí</t>
  </si>
  <si>
    <t>délka senzoru dle dimenze potrubí</t>
  </si>
  <si>
    <t>4.16</t>
  </si>
  <si>
    <t>MAR18_VTZ_1_DX_T_IN
MAR18_VTZ_1_DX_T_OUT</t>
  </si>
  <si>
    <t>teplotní čidla příložná na potrubí, měření teploty výparníku, sensor typ PT100, přesnost třídy B, 4 vodičové zapojení, min. -50 až 130°C</t>
  </si>
  <si>
    <t>4.17</t>
  </si>
  <si>
    <t>MAR18_VTZ_1_ZASUVKY_230V</t>
  </si>
  <si>
    <t>Zásuvková skříň, spínané zásuvky samostaně 3x 230V, 16A</t>
  </si>
  <si>
    <t>3x 16A</t>
  </si>
  <si>
    <t>spínaný stykač</t>
  </si>
  <si>
    <t>každá zásuvka spínaná zvlášť, el. přívod každé zásuvky zvlášť</t>
  </si>
  <si>
    <t>4.18</t>
  </si>
  <si>
    <t>MAR18_VTZ_1_ZASUVKY_400V</t>
  </si>
  <si>
    <t>Zásuvková skříň, spínané zásuvky jako celek 3x 230V- 16A, 1x 400V -16A, 1x 32A -400V</t>
  </si>
  <si>
    <t>5.</t>
  </si>
  <si>
    <t>MAR18_VZT_2</t>
  </si>
  <si>
    <t xml:space="preserve">MAR pro kabinu č. 2, VZT jednotka č. 2 </t>
  </si>
  <si>
    <t>5.1</t>
  </si>
  <si>
    <t>MAR18_VZT_2_MENIC</t>
  </si>
  <si>
    <t>5.2</t>
  </si>
  <si>
    <t>MAR18_VZT_2_KLAPKA_IN
MAR18_VZT_2_KLAPKA_OUT
MAR18_VZT_2_KLAPKA_BYPASS</t>
  </si>
  <si>
    <t>5.3</t>
  </si>
  <si>
    <t>MAR18_VZT_2_EL_OHREV</t>
  </si>
  <si>
    <t>5.4</t>
  </si>
  <si>
    <t>MAR18_VZT_2_dP_FILTR</t>
  </si>
  <si>
    <t>5.5</t>
  </si>
  <si>
    <t>MAR18_VZT_2_dP_VENTILATOR</t>
  </si>
  <si>
    <t>5.6</t>
  </si>
  <si>
    <t>MAR18_VZT_2_PARA13</t>
  </si>
  <si>
    <t>5.7</t>
  </si>
  <si>
    <t>MAR18_VZT_2_PARA20</t>
  </si>
  <si>
    <t>Carel UR020H103</t>
  </si>
  <si>
    <t>5.8</t>
  </si>
  <si>
    <t>MAR18_VZT_2_VYHREV_IN
MAR18_VZT_2_VYHREV_OUT
MAR18_VZT_2_VYHREV_BYPASS</t>
  </si>
  <si>
    <t>5.9</t>
  </si>
  <si>
    <t>MAR18_VTZ_2_RV_ODVLH</t>
  </si>
  <si>
    <t>5.10</t>
  </si>
  <si>
    <t>MAR18_VTZ_2_RV_CHLADIC_1
MAR18_VTZ_2_RV_CHLADIC_2
MAR18_VTZ_2_RV_OHRIVAC</t>
  </si>
  <si>
    <t>5.11</t>
  </si>
  <si>
    <t>MAR18_TECH_K2_EL_OHRIVAC_VLHCENI</t>
  </si>
  <si>
    <t>5.12</t>
  </si>
  <si>
    <t>MAR18_VZT_2_PARA13_T
MAR18_VZT_2_PARA20_T</t>
  </si>
  <si>
    <t>5.13</t>
  </si>
  <si>
    <t>MAR18_VZT_2_VLHKOST_IN
MAR18_VZT_2_TEPLOTA_IN</t>
  </si>
  <si>
    <t>5.14</t>
  </si>
  <si>
    <t>MAR18_VZT_2_T_TLUMIC
MAR18_VZT_2_T_SMESOVAC
MAR18_VZT_2_T_CHLADIC_1
MAR18_VZT_2_T_OHREV_1
MAR18_VZT_2_T_CHLADIC_2
MAR18_VZT_2_T_OHREV_2</t>
  </si>
  <si>
    <t>5.15</t>
  </si>
  <si>
    <t>MAR18_VTZ_2_ODVLH_T_IN
MAR18_VTZ_2_ODVLH_T_OUT
MAR18_VTZ_2_CHLADIC_1_T_IN
MAR18_VTZ_2_CHLADIC_1_T_OUT
MAR18_VTZ_2_CHLADIC_2_T_IN
MAR18_VTZ_2_CHLADIC_2_T_OUT
MAR18_VTZ_2_OHREV_T_IN
MAR18_VTZ_2_OHREV_T_OUT</t>
  </si>
  <si>
    <t>5.16</t>
  </si>
  <si>
    <t>MAR18_VTZ_2_ZASUVKY_230V</t>
  </si>
  <si>
    <t>5.17</t>
  </si>
  <si>
    <t>MAR18_VTZ_2_ZASUVKY_400V</t>
  </si>
  <si>
    <t>6.</t>
  </si>
  <si>
    <t>MAR18_VZT_3A</t>
  </si>
  <si>
    <t>MAR pro kabinu č. 3, VZT jednotka č. 3A</t>
  </si>
  <si>
    <t>6.1</t>
  </si>
  <si>
    <t>MAR18_VZT_3A_MENIC</t>
  </si>
  <si>
    <t>6.2</t>
  </si>
  <si>
    <t>MAR18_VZT_3A_KLAPKA_IN
MAR18_VZT_3A_KLAPKA_OUT
MAR18_VZT_3A_KLAPKA_BYPASS_1
MAR18_VZT_3A_KLAPKA_BYPASS_2</t>
  </si>
  <si>
    <t>6.3</t>
  </si>
  <si>
    <t>MAR18_VZT_3A_EL_OHREV</t>
  </si>
  <si>
    <t>6.4</t>
  </si>
  <si>
    <t>MAR18_VZT_3A_dP_FILTR</t>
  </si>
  <si>
    <t>6.5</t>
  </si>
  <si>
    <t>MAR18_VZT_3A_dP_VENTILATOR</t>
  </si>
  <si>
    <t>6.6</t>
  </si>
  <si>
    <t>MAR18_VZT_3A_PARA13</t>
  </si>
  <si>
    <t>6.7</t>
  </si>
  <si>
    <t>MAR18_VZT_3A_PARA27</t>
  </si>
  <si>
    <t>6.8</t>
  </si>
  <si>
    <t>MAR18_VZT_3A_VYHREV_IN
MAR18_VZT_3A_VYHREV_OUT
MAR18_VZT_3A_VYHREV_BYPASS_1
MAR18_VZT_3A_VYHREV_BYPASS_2</t>
  </si>
  <si>
    <t>6.9</t>
  </si>
  <si>
    <t>MAR18_VTZ_3A_RV_ODVLH</t>
  </si>
  <si>
    <t>6.10</t>
  </si>
  <si>
    <t>MAR18_VTZ_3A_RV_CHLADIC_1
MAR18_VTZ_3A_RV_CHLADIC_2
MAR18_VTZ_3A_RV_OHRIVAC</t>
  </si>
  <si>
    <t>6.11</t>
  </si>
  <si>
    <t>MAR18_TECH_K3_EL_OHRIVAC_VLHCENI</t>
  </si>
  <si>
    <t>6.12</t>
  </si>
  <si>
    <t>MAR18_VZT_3A_PARA13_T
MAR18_VZT_3A_PARA27_T</t>
  </si>
  <si>
    <t>6.13</t>
  </si>
  <si>
    <t>MAR18_VZT_3A_VLHKOST_IN
MAR18_VZT_3A_TEPLOTA_IN</t>
  </si>
  <si>
    <t>6.14</t>
  </si>
  <si>
    <t>MAR18_VZT_3A_T_TLUMIC
MAR18_VZT_3A_T_SMESOVAC
MAR18_VZT_3A_T_CHLADIC_1
MAR18_VZT_3A_T_OHREV_1
MAR18_VZT_3A_T_CHLADIC_2
MAR18_VZT_3A_T_DX
MAR18_VZT_3A_T_OHREV_2</t>
  </si>
  <si>
    <t>6.15</t>
  </si>
  <si>
    <t>MAR18_VTZ_3A_ODVLH_T_IN
MAR18_VTZ_3A_ODVLH_T_OUT
MAR18_VTZ_3A_CHLADIC_1_T_IN
MAR18_VTZ_3A_CHLADIC_1_T_OUT
MAR18_VTZ_3A_CHLADIC_2_T_IN
MAR18_VTZ_3A_CHLADIC_2_T_OUT
MAR18_VTZ_3A_OHREV_T_IN
MAR18_VTZ_3A_OHREV_T_OUT</t>
  </si>
  <si>
    <t>6.16</t>
  </si>
  <si>
    <t>MAR18_VTZ_3A_DX_T_IN
MAR18_VTZ_3A_DX_T_OUT</t>
  </si>
  <si>
    <t>6.17</t>
  </si>
  <si>
    <t>MAR18_VTZ_3_ZASUVKY_230V</t>
  </si>
  <si>
    <t>6.18</t>
  </si>
  <si>
    <t>MAR18_VTZ_3_ZASUVKY_400V</t>
  </si>
  <si>
    <t>7.</t>
  </si>
  <si>
    <t>MAR18_VZT_3B
MAR18_VZT_4</t>
  </si>
  <si>
    <t>MAR pro kabinu č. 3, VZT jednotky č. 3B a č. 4</t>
  </si>
  <si>
    <t>7.1</t>
  </si>
  <si>
    <t>MAR18_VZT_3B_MENIC</t>
  </si>
  <si>
    <t>Napájen z hlavního rozvaděče, řízení ne</t>
  </si>
  <si>
    <t>7.2</t>
  </si>
  <si>
    <t>MAR18_VZT_3B_KLAPKA_IN
MAR18_VZT_3B_KLAPKA_OUT
MAR18_VZT_3B_KLAPKA_BYPASS_1
MAR18_VZT_3B_KLAPKA_BYPASS_2</t>
  </si>
  <si>
    <t>7.3</t>
  </si>
  <si>
    <t>MAR18_VZT_3B_EL_OHREV</t>
  </si>
  <si>
    <t>7.4</t>
  </si>
  <si>
    <t>MAR18_VZT_3B_dP_FILTR</t>
  </si>
  <si>
    <t>7.5</t>
  </si>
  <si>
    <t>MAR18_VZT_3B_dP_VENTILATOR</t>
  </si>
  <si>
    <t>7.6</t>
  </si>
  <si>
    <t>MAR18_VZT_3B_PARA13</t>
  </si>
  <si>
    <t>7.7</t>
  </si>
  <si>
    <t>MAR18_VZT_3B_PARA27</t>
  </si>
  <si>
    <t>7.8</t>
  </si>
  <si>
    <t>MAR18_VZT_3B_VYHREV_IN
MAR18_VZT_3B_VYHREV_OUT
MAR18_VZT_3B_VYHREV_BYPASS_1
MAR18_VZT_3B_VYHREV_BYPASS_2</t>
  </si>
  <si>
    <t>7.9</t>
  </si>
  <si>
    <t>MAR18_VTZ_3B_RV_ODVLH</t>
  </si>
  <si>
    <t>7.10</t>
  </si>
  <si>
    <t>MAR18_VTZ_3B_RV_CHLADIC_1
MAR18_VTZ_3B_RV_CHLADIC_2
MAR18_VTZ_3B_RV_OHRIVAC</t>
  </si>
  <si>
    <t>7.11</t>
  </si>
  <si>
    <t>MAR18_VTZ_4_RV_CHLADIC</t>
  </si>
  <si>
    <t>ventil, elektricky poháněný a řízený</t>
  </si>
  <si>
    <t xml:space="preserve">Siemens VXG44.15-4, kv 4 + pohon SAS61.03 24V AC/DC, 30 s + výhřev vřetene ASZ6.6 </t>
  </si>
  <si>
    <t>7.12</t>
  </si>
  <si>
    <t>MAR18_VZT_4_MENIC</t>
  </si>
  <si>
    <t>ventilátor s EC motorem</t>
  </si>
  <si>
    <t>ZIEHL-ABEGG, GR19V-4IP.Z8.AR EC blue 90W,V1.1</t>
  </si>
  <si>
    <t>900W, 1,8A</t>
  </si>
  <si>
    <t>230V/AC</t>
  </si>
  <si>
    <t>spojitě řízené otáčky ventilátoru, spínání napajení</t>
  </si>
  <si>
    <t>7.13</t>
  </si>
  <si>
    <t>MAR18_VZT_3B_PARA13_T
MAR18_VZT_3B_PARA27_T</t>
  </si>
  <si>
    <t>7.14</t>
  </si>
  <si>
    <t>MAR18_VZT_3B_VLHKOST_IN
MAR18_VZT_3B_TEPLOTA_IN</t>
  </si>
  <si>
    <t>7.15</t>
  </si>
  <si>
    <t>MAR18_VZT_3B_T_TLUMIC
MAR18_VZT_3B_T_SMESOVAC
MAR18_VZT_3B_T_CHLADIC_1
MAR18_VZT_3B_T_OHREV_1
MAR18_VZT_3B_T_CHLADIC_2
MAR18_VZT_3B_T_DX
MAR18_VZT_3B_T_OHREV_2</t>
  </si>
  <si>
    <t>7.16</t>
  </si>
  <si>
    <t>MAR18_VTZ_3B_ODVLH_T_IN
MAR18_VTZ_3B_ODVLH_T_OUT
MAR18_VTZ_3B_CHLADIC_1_T_IN
MAR18_VTZ_3B_CHLADIC_1_T_OUT
MAR18_VTZ_3B_CHLADIC_2_T_IN
MAR18_VTZ_3B_CHLADIC_2_T_OUT
MAR18_VTZ_3B_OHREV_T_IN
MAR18_VTZ_3B_OHREV_T_OUT</t>
  </si>
  <si>
    <t>7.17</t>
  </si>
  <si>
    <t>MAR18_VTZ_3B_DX_T_IN
MAR18_VTZ_3B_DX_T_OUT
MAR18_K3_DX_T_IN
MAR18_K3_DX_T_OUT</t>
  </si>
  <si>
    <t>7.18</t>
  </si>
  <si>
    <t>MAR18_K3_DX_T_AIR_IN
MAR18_K3_DX_T_AIR_OUT</t>
  </si>
  <si>
    <t xml:space="preserve">teplotní čidlo vzduchu, konektor ve stejném prostředí, sensor typ PT100, přesnost třídy A, 4 vodičové zapojení, min. rozsah měření -45 až 70°C </t>
  </si>
  <si>
    <t>8.</t>
  </si>
  <si>
    <t>MAR18_TECH</t>
  </si>
  <si>
    <t xml:space="preserve">MAR čerpadlový </t>
  </si>
  <si>
    <t>8.1</t>
  </si>
  <si>
    <t>MAR18_TECH_K1_V_DN15
MAR18_TECH_K2_V_DN15
MAR18_TECH_K2_V_DN25
MAR18_TECH_K3_V_DN15_PRIM
MAR18_TECH_K3_V_DN15_SEK
MAR18_TECH_K3_V_DN50_SEK
MAR18_TECH_K3_V_DN80_PRIM</t>
  </si>
  <si>
    <t>Magneticko-indukční průtokoměr</t>
  </si>
  <si>
    <t>Krohne Optiflux 5300</t>
  </si>
  <si>
    <t>měření průtoku kapaliny</t>
  </si>
  <si>
    <t>8.2</t>
  </si>
  <si>
    <t>MAR18_TECH_K1_C
MAR18_TECH_K2_C</t>
  </si>
  <si>
    <t>hlavní čerpadlo k výrobku</t>
  </si>
  <si>
    <t>Grundfos CME10-3 - 99077759</t>
  </si>
  <si>
    <t>příkon 4 kW
max. proud 7,6 A</t>
  </si>
  <si>
    <t>řízení otáček, spínání chodu, spínané napájení, hlášení poruch</t>
  </si>
  <si>
    <t>8.3</t>
  </si>
  <si>
    <t>MAR18_TECH_K1_C_TANK_COLD
MAR18_TECH_K1_C_TANK_HOT
MAR18_TECH_K1_C_TANK_MIX
MAR18_TECH_K2_C_TANK_MIX</t>
  </si>
  <si>
    <t>kapalinové čerpadlo (u nádrží)</t>
  </si>
  <si>
    <t>Grundfos  98346596  TP 25-80/2</t>
  </si>
  <si>
    <t>příkon 128 W
max. proud 1,03 A</t>
  </si>
  <si>
    <t>spínaní napájení</t>
  </si>
  <si>
    <t>8.4</t>
  </si>
  <si>
    <t>MAR18_TECH_K1_C_VYMENIK_COLD
MAR18_TECH_K1_C_VYMENIK_HOT</t>
  </si>
  <si>
    <t xml:space="preserve">kapalinové čerpadlo (u výměníků) </t>
  </si>
  <si>
    <t>Grundfos   97924247   MAGNA3 25-100</t>
  </si>
  <si>
    <t>příkon 153 W
max. proud 1,33 A</t>
  </si>
  <si>
    <t>8.5</t>
  </si>
  <si>
    <t>MAR18_TECH_K1_C_DHW
MAR18_TECH_K2_C_DHW
MAR18_TECH_K2_C_DHW_CIR
MAR18_TECH_31_C_DHW_CIR</t>
  </si>
  <si>
    <t>kapalinové čerpadlo cirkulace DHW</t>
  </si>
  <si>
    <t>Grundfos UPS 25-40 N 180 - 96913060</t>
  </si>
  <si>
    <t>příkon 45 W
max. proud 0,2 A</t>
  </si>
  <si>
    <t>8.6</t>
  </si>
  <si>
    <t>MAR18_TECH_K1_RV_DT_1
MAR18_TECH_K2_RV_DT_1</t>
  </si>
  <si>
    <t>el. regulační ventil dT1</t>
  </si>
  <si>
    <t>5.3 W / 4.5 VA</t>
  </si>
  <si>
    <t>8.7</t>
  </si>
  <si>
    <t>MAR18_TECH_K1_RV_DT_2
MAR18_TECH_K2_RV_DT_2</t>
  </si>
  <si>
    <t>el. regulační ventil dT2</t>
  </si>
  <si>
    <t>8.8</t>
  </si>
  <si>
    <t>MAR18_TECH_K1_RV_VYMENIK_HOT</t>
  </si>
  <si>
    <t>el. regulační ventil u výměníku HOT</t>
  </si>
  <si>
    <t>Siemens VXG44.32-16, pohon SAS61.03</t>
  </si>
  <si>
    <t>8.9</t>
  </si>
  <si>
    <t>MAR18_TECH_K1_RV_VYMENIK_COLD
MAR18_TECH_DHW_RV_10°C</t>
  </si>
  <si>
    <t>el. regulační ventil u výměníku COLD</t>
  </si>
  <si>
    <t>Siemens VXG41.32, pohon SAX61.03, výhřev: ASZ6.6</t>
  </si>
  <si>
    <t>5.3 W / 4.5 VA +
30 W</t>
  </si>
  <si>
    <t>8.10</t>
  </si>
  <si>
    <t>MAR18_TECH_K1_RK_TANK_HOT
MAR18_TECH_K1_RK_TANK_COLD
MAR18_TECH_K2_RK_TANK_HOT
MAR18_TECH_K2_RK_TANK_COLD</t>
  </si>
  <si>
    <t>el. kulový kohot</t>
  </si>
  <si>
    <t>Siemens VAI60.25-22, pohon GQD321.9A</t>
  </si>
  <si>
    <t>4.5 W / 10VA</t>
  </si>
  <si>
    <t>2 - bodově řízený pohon se zpětnou pružinou, spínané napájení</t>
  </si>
  <si>
    <t>8.11</t>
  </si>
  <si>
    <t>MAR18_EL_OHRIVAC</t>
  </si>
  <si>
    <t>Elektrický ohřívač</t>
  </si>
  <si>
    <t>Dražice OKCE  125</t>
  </si>
  <si>
    <t>2,2 kW, dopoučené jištění 16A</t>
  </si>
  <si>
    <t>230V/ AC</t>
  </si>
  <si>
    <t>spínané napětí, stykač</t>
  </si>
  <si>
    <t>8.12</t>
  </si>
  <si>
    <t>MAR18_TECH_K2_C_TANK_COLD
MAR18_TECH_K2_C_TANK_HOT</t>
  </si>
  <si>
    <t>Grundfoss TP 32-90/2 A-O-A-BQQE - 98346582</t>
  </si>
  <si>
    <t>0,37 kW
1A</t>
  </si>
  <si>
    <t>400V/ AC</t>
  </si>
  <si>
    <t>8.13</t>
  </si>
  <si>
    <t>MAR18_TECH_K2_C_VYMENIK_COLD
MAR18_TECH_K2_C_VYMENIK_HOT</t>
  </si>
  <si>
    <t>Grundfos   97924259   MAGNA3 32-120 F</t>
  </si>
  <si>
    <t>příkon 333 W
max. proud 1,55 A</t>
  </si>
  <si>
    <t>8.14</t>
  </si>
  <si>
    <t>MAR18_TECH_DHW_C_10°C</t>
  </si>
  <si>
    <t>kapalinové čerpadlo (chlad pro vodu 10°C)</t>
  </si>
  <si>
    <t>příkon 180 W
max. proud 1,65 A</t>
  </si>
  <si>
    <t>spínané el. napájení</t>
  </si>
  <si>
    <t>8.15</t>
  </si>
  <si>
    <t>MAR18_TECH_K2_RV_VYMENIK_HOT</t>
  </si>
  <si>
    <t>Siemens VXG44.40-25, pohon SAS61.03</t>
  </si>
  <si>
    <t>8.16</t>
  </si>
  <si>
    <t>MAR18_TECH_K2_RV_VYMENIK_COLD
MAR18_TECH_K3_RV1_VYMENIK_COLD</t>
  </si>
  <si>
    <t>Siemens VXG41.40, pohon SAX61.03, výhřev: ASZ6.6</t>
  </si>
  <si>
    <t>8.17</t>
  </si>
  <si>
    <t>MAR18_TECH_K3_C1_PRIMAR</t>
  </si>
  <si>
    <t>kapalinové čerpadlo (k výrobku)</t>
  </si>
  <si>
    <t>Grundfos TPE 50-540/2 A-F-A-BQQE, 99113940</t>
  </si>
  <si>
    <t>příkon 11 kW
proud 20,3 A</t>
  </si>
  <si>
    <t>8.18</t>
  </si>
  <si>
    <t>MAR18_TECH_K3_C2_PRIMAR</t>
  </si>
  <si>
    <t>kapalinové čerpadlo (primár pomocné)</t>
  </si>
  <si>
    <t>Grundfos TP 50-540/2 A-F-A-BQQE, 98742818</t>
  </si>
  <si>
    <t>8.19</t>
  </si>
  <si>
    <t>MAR18_TECH_K3_C_VYMENIK_COLD</t>
  </si>
  <si>
    <t>kapalinové čerpadlo (výměník cold)</t>
  </si>
  <si>
    <t>Grundfos TPE 50-290/2 - 99113936</t>
  </si>
  <si>
    <t>příkon 3 kW
proud 5,8 A</t>
  </si>
  <si>
    <t>8.20</t>
  </si>
  <si>
    <t>MAR18_TECH_K3_C_VYMENIK_HOT</t>
  </si>
  <si>
    <t>kapalinové čerpadlo (výměník hot)</t>
  </si>
  <si>
    <t>Grundfos  98112501  TPE 32-90/2</t>
  </si>
  <si>
    <t>příkon 0,37 kW
proud 2,4 A</t>
  </si>
  <si>
    <t>8.21</t>
  </si>
  <si>
    <t>MAR18_TECH_K3_RV2_VYMENIK_COLD</t>
  </si>
  <si>
    <t>el. regulační ventil u výměníku</t>
  </si>
  <si>
    <t>Siemens MXG461.20-5.0</t>
  </si>
  <si>
    <t>29VA</t>
  </si>
  <si>
    <t>24V/ DC</t>
  </si>
  <si>
    <t>8.22</t>
  </si>
  <si>
    <t>MAR18_TECH_K3_RV1_VYMENIK_HOT</t>
  </si>
  <si>
    <t>Siemens MXG461.32-12</t>
  </si>
  <si>
    <t>8.23</t>
  </si>
  <si>
    <t>MAR18_TECH_K3_RV1_DT_PRIMAR</t>
  </si>
  <si>
    <t>el. regulační ventil DT</t>
  </si>
  <si>
    <t>Siemens VVG41.32, pohon SAX61.03, výhřev: ASZ6.6</t>
  </si>
  <si>
    <t>8.24</t>
  </si>
  <si>
    <t>MAR18_TECH_K3_RV2_DT_PRIMAR</t>
  </si>
  <si>
    <t>Siemens VVF32.80-100, pohon SAX61.03, výhřev: ASZ6.6</t>
  </si>
  <si>
    <t>8.25</t>
  </si>
  <si>
    <t>MAR18_TECH_K3_RV1_DT_SEKUNDAR</t>
  </si>
  <si>
    <t>Siemens VVG44.25-10, pohon SAS61.03</t>
  </si>
  <si>
    <t xml:space="preserve">5.3 W / 4.5 VA </t>
  </si>
  <si>
    <t>8.26</t>
  </si>
  <si>
    <t>MAR18_TECH_K3_RV2_DT_SEKUNDAR</t>
  </si>
  <si>
    <t>Siemns VVF32.65-63, pohon SAX61.03</t>
  </si>
  <si>
    <t>8.27</t>
  </si>
  <si>
    <t>MAR18_TECH_K3_RV2_VYMENIK_PRIMAR</t>
  </si>
  <si>
    <t xml:space="preserve">el. regulační ventil </t>
  </si>
  <si>
    <t>Siemens VXF32.80-100, pohon SAX61.03, výhřev: ASZ6.6</t>
  </si>
  <si>
    <t>8.28</t>
  </si>
  <si>
    <t>MAR18_TECH_K3_RV1_VYMENIK_PRIMAR</t>
  </si>
  <si>
    <t>8.29</t>
  </si>
  <si>
    <r>
      <t xml:space="preserve">MAR18_TECH_VTZ_1_RV_IN_ODVLH
MAR18_TECH_VTZ_2_RV_IN_ODVLH
MAR18_TECH_VTZ_3A_RV_IN_ODVLH
MAR18_TECH_VTZ_3B_RV_IN_ODVLH
MAR18_TECH_VTZ_1_RV_IN_OHRIVAC
MAR18_TECH_VTZ_3A_RV_IN_OHRIVAC
MAR18_TECH_VTZ_3B_RV_IN_OHRIVAC
</t>
    </r>
    <r>
      <rPr>
        <i/>
        <sz val="11"/>
        <color theme="1"/>
        <rFont val="Calibri"/>
        <family val="2"/>
        <scheme val="minor"/>
      </rPr>
      <t>MAR18_TECH_31_RV_IN</t>
    </r>
  </si>
  <si>
    <t>8.30</t>
  </si>
  <si>
    <t>MAR18_TECH_VTZ_1_RV_IN_CHLADIC_1
MAR18_TECH_VTZ_3A_RV_IN_CHLADIC_1
MAR18_TECH_VTZ_3B_RV_IN_CHLADIC_1
MAR18_TECH_VTZ_1_RV_IN_CHLADIC_2
MAR18_TECH_VTZ_3A_RV_IN_CHLADIC_2
MAR18_TECH_VTZ_3B_RV_IN_CHLADIC_2</t>
  </si>
  <si>
    <t xml:space="preserve">Siemens VXG41.50, kv 40+ pohon SAX61.03 24V AC/DC, 30 s + výhřev vřetene ASZ6.6 </t>
  </si>
  <si>
    <t>8.31</t>
  </si>
  <si>
    <t>MAR18_TECH_VTZ_1_C_ODVLH
MAR18_TECH_VTZ_3A_C_ODVLH
MAR18_TECH_VTZ_3B_C_ODVLH</t>
  </si>
  <si>
    <t>kapalinové čerpadlo</t>
  </si>
  <si>
    <t>Grundfos CME3-5, 98394993</t>
  </si>
  <si>
    <t>1.1 kW, 6.7A</t>
  </si>
  <si>
    <t>8.32</t>
  </si>
  <si>
    <t>MAR18_TECH_VTZ_1_C_CHLADIC_1
MAR18_TECH_VTZ_1_C_CHLADIC_2
MAR18_TECH_VTZ_3A_C_CHLADIC_1
MAR18_TECH_VTZ_3A_C_CHLADIC_2
MAR18_TECH_VTZ_3B_C_CHLADIC_1
MAR18_TECH_VTZ_3B_C_CHLADIC_2
MAR18_TECH_VTZ_1_C_OHRIVAC
MAR18_TECH_VTZ_3A_C_OHRIVAC
MAR18_TECH_VTZ_3B_C_OHRIVAC
MAR18_TECH_31_C</t>
  </si>
  <si>
    <t>Grundfos CME10-2, 98396235</t>
  </si>
  <si>
    <t>2,2 kW, 3.4A</t>
  </si>
  <si>
    <t>8.33</t>
  </si>
  <si>
    <t>MAR18_TECH_VTZ_2_C_ODVLH</t>
  </si>
  <si>
    <t>CME3-3 A-R-A-E-AQQE - 98394976</t>
  </si>
  <si>
    <t>1.1kW/ 6.7A</t>
  </si>
  <si>
    <t>8.34</t>
  </si>
  <si>
    <t>MAR18_TECH_VTZ_2_RV_IN_CHLADIC_1
MAR18_TECH_VTZ_2_RV_IN_CHLADIC_2
MAR18_TECH_VTZ_2_RV_IN_OHRIVAC</t>
  </si>
  <si>
    <t xml:space="preserve">Siemens VXG41.40, kv 25+ pohon SAX61.03 24V AC/DC, 30 s + výhřev vřetene ASZ6.6 </t>
  </si>
  <si>
    <t>8.35</t>
  </si>
  <si>
    <t>MAR18_TECH_VTZ_2_C_CHLADIC_1
MAR18_TECH_VTZ_2_C_CHLADIC_2
MAR18_TECH_VTZ_2_C_OHRIVAC</t>
  </si>
  <si>
    <t>CME10-1 A-R-A-E-AQQE - 98394928</t>
  </si>
  <si>
    <t>8.36</t>
  </si>
  <si>
    <t>MAR18_TECH_VTZ_4_C_CHLADIC</t>
  </si>
  <si>
    <t>Grundfos CM 3-2 - 96807022</t>
  </si>
  <si>
    <t>0.3 kW, 2.4A</t>
  </si>
  <si>
    <t>spínané napětí</t>
  </si>
  <si>
    <t>8.37</t>
  </si>
  <si>
    <t>MAR18_TECH_VTZ_4_RV_IN_CHLADIC</t>
  </si>
  <si>
    <t xml:space="preserve">Siemens VXG44.20-6.3, kv 6.3+ pohon SAS61.03 24V AC/DC, 30 s + výhřev vřetene ASZ6.6 </t>
  </si>
  <si>
    <t>8.38</t>
  </si>
  <si>
    <t>MAR18_TECH_C_KON_CHLAZENI</t>
  </si>
  <si>
    <t xml:space="preserve">Grundfos 99113945 TPE 65-410/2 </t>
  </si>
  <si>
    <t>7.5 kW, 14.1A</t>
  </si>
  <si>
    <t>8.39</t>
  </si>
  <si>
    <t>MAR18_TECH_C_FREECOLLING</t>
  </si>
  <si>
    <t xml:space="preserve">Grundfos 96087289  TP 50-190/4 </t>
  </si>
  <si>
    <t>2.2 kW, 4.9A</t>
  </si>
  <si>
    <t>8.40</t>
  </si>
  <si>
    <t>MAR18_TECH_VTZ_1_RV_DEFROST_ODVLH
MAR18_TECH_VTZ_2_RV_DEFROST_ODVLH
MAR18_TECH_VTZ_3A_RV_DEFROST_ODVLH
MAR18_TECH_VTZ_3B_RV_DEFROST_ODVLH
MAR18_TECH_VTZ_1_RV_DEFROST_CHL1
MAR18_TECH_VTZ_2_RV_DEFROST_CHL1
MAR18_TECH_VTZ_3A_RV_DEFROST_CHL1
MAR18_TECH_VTZ_3B_RV_DEFROST_CHL1
MAR18_TECH_VTZ_1_RV_DEFROST_CHL2
MAR18_TECH_VTZ_2_RV_DEFROST_CHL2
MAR18_TECH_VTZ_3A_RV_DEFROST_CHL2
MAR18_TECH_VTZ_3B_RV_DEFROST_CHL2</t>
  </si>
  <si>
    <t>elektricky řízený koluvá kohout</t>
  </si>
  <si>
    <t>10 VA / 4.5 W</t>
  </si>
  <si>
    <t>spínané napětí, 2 polohový signál, zavírá zpětná pružina pohonu</t>
  </si>
  <si>
    <t>8.41</t>
  </si>
  <si>
    <t>MAR18_TECH_CH_DX
MAR18_TECH_CH_LEDOVY
MAR18_TECH_CH_STUDENY
MAR18_TECH_CH_SUCHY</t>
  </si>
  <si>
    <t>chladící zařízené, samostatně funkční výrobek s výstupem na nadřazenou regulaci</t>
  </si>
  <si>
    <t>Zařízení s průmyslově programovatelným PLC Siemens Simatic ET200S</t>
  </si>
  <si>
    <t>Napájen z hlavního rozvaděče</t>
  </si>
  <si>
    <t>ProfiNET nebo ModBus</t>
  </si>
  <si>
    <t>8.42</t>
  </si>
  <si>
    <t>MAR18_TECH_TC_1
MAR18_TECH_TC_2</t>
  </si>
  <si>
    <t>tepelná čerpadla</t>
  </si>
  <si>
    <t>Mastertherm AQ75Z HX, řízení firmy Carel</t>
  </si>
  <si>
    <t>Modbus TCP/IP</t>
  </si>
  <si>
    <t>8.43</t>
  </si>
  <si>
    <t>MAR18_TECH_VTZ_1_ODVLH_T_IN
MAR18_TECH_VTZ_1_ODVLH_T_OUT
MAR18_TECH_VTZ_1_CHLADIC_1_T_IN
MAR18_TECH_VTZ_1_CHLADIC_1_T_OUT
MAR18_TECH_VTZ_1_CHLADIC_2_T_IN
MAR18_TECH_VTZ_1_CHLADIC_2_T_OUT
MAR18_TECH_VTZ_1_OHRIVAC_T_IN
MAR18_TECH_VTZ_2_ODVLH_T_IN
MAR18_TECH_VTZ_2_ODVLH_T_OUT
MAR18_TECH_VTZ_2_CHLADIC_1_T_IN
MAR18_TECH_VTZ_2_CHLADIC_1_T_OUT
MAR18_TECH_VTZ_2_CHLADIC_2_T_IN
MAR18_TECH_VTZ_2_CHLADIC_2_T_OUT
MAR18_TECH_VTZ_2_OHRIVAC_T_IN</t>
  </si>
  <si>
    <t>délka sensoru dle dimenze potrubí</t>
  </si>
  <si>
    <t>8.44</t>
  </si>
  <si>
    <t>MAR18_TECH_VTZ_3A_ODVLH_T_IN
MAR18_TECH_VTZ_3A_ODVLH_T_OUT
MAR18_TECH_VTZ_3A_CHLADIC_1_T_IN
MAR18_TECH_VTZ_3A_CHLADIC_1_T_OUT
MAR18_TECH_VTZ_3A_CHLADIC_2_T_IN
MAR18_TECH_VTZ_3A_CHLADIC_2_T_OUT
MAR18_TECH_VTZ_3A_OHRIVAC_T_IN
MAR18_TECH_VTZ_3B_ODVLH_T_IN
MAR18_TECH_VTZ_3B_ODVLH_T_OUT
MAR18_TECH_VTZ_3B_CHLADIC_1_T_IN
MAR18_TECH_VTZ_3B_CHLADIC_1_T_OUT
MAR18_TECH_VTZ_3B_CHLADIC_2_T_IN
MAR18_TECH_VTZ_3B_CHLADIC_2_T_OUT
MAR18_TECH_VTZ_3B_OHRIVAC_T_IN
MAR18_TECH_VTZ_4_CHLADIC_T_IN
MAR18_VTZ_4_CHLADIC_T_OUT
MAR18_TECH_VTZ_DEFROST_T_OUT_1
MAR18_TECH_VTZ_DEFROST_T_OUT_2</t>
  </si>
  <si>
    <t>8.45</t>
  </si>
  <si>
    <t>MAR18_TECH_LEDOVY_P
MAR18_TECH_STUDENY_P
MAR18_TECH_TEPLY_P
MAR18_TECH_HORKY_P
MAR18_TECH_K1_P_VODA
MAR18_TECH_K2_P_VODA
MAR18_TECH_K3_P_VODA
MAR18_TECH_K3_P_GLYKOL</t>
  </si>
  <si>
    <t>tlakové čidlo kapaliny etylengylkol, teplotné použití -25°C až 90°C, tlak 0-10bar, závit G1/2", přesnost 1%</t>
  </si>
  <si>
    <t>8.46</t>
  </si>
  <si>
    <t>MAR18_VTZ_4_AIR_T_IN
MAR18_VTZ_4_AIR_T_OUT</t>
  </si>
  <si>
    <t>teplotní čidlo vzduchu, sensor typ PT100, přesnost třídy A, 4 vodičové zapojení, délka senzoru 150mm a více, min. rozsah měření -45 až 70°C</t>
  </si>
  <si>
    <t>8.47</t>
  </si>
  <si>
    <t>MAR18_TECH_LEDOVA_NADRZ_T_TANK
MAR18_TECH_STUDENA_NADRZ_T_TANK
MAR18_TECH_TEPLA_NADRZ_T_TANK
MAR18_TECH_HORKA_NADRZ_T_TANK
MAR18_TECH_K1_TANK_COLD_T
MAR18_TECH_K1_TANK_HOT_T
MAR18_TECH_K2_TANK_COLD_T
MAR18_TECH_K2_TANK_HOT_T
MAR18_TECH_K3_TANK_COLD_T
MAR18_TECH_K3_TANK_HOT_T
MAR18_TECH_K2_TANK_10_T
MAR18_TECH_K2_T_OHRIVAC</t>
  </si>
  <si>
    <t>teplotní kapalinová čidla sensor typ: PT100, přesnot A, 4 vodič - G1/2" závit, kabelový konektor, min. rozsah měření -30 až 100°C, délka 250 mm a více</t>
  </si>
  <si>
    <t>8.48</t>
  </si>
  <si>
    <t>MAR18_TECH_LEDOVA_NADRZ_T_OUT
MAR18_TECH_LEDOVA_NADRZ_T_IN
MAR18_TECH_STUDENA_NADRZ_T_OUT
MAR18_TECH_STUDENA_NADRZ_T_IN
MAR18_TECH_TEPLA_NADRZ_T_OUT
MAR18_TECH_TEPLA_NADRZ_T_IN
MAR18_TECH_HORKA_NADRZ_T_OUT
MAR18_TECH_HORKA_NADRZ_T_IN</t>
  </si>
  <si>
    <t xml:space="preserve">teplotní kapalinová čidla sensor typ: PT100, přesnot A, 4 vodič - G1/2" závit, kabelový konektor, min. rozsah měření -30 až 100°C, délka 80 -120 mm </t>
  </si>
  <si>
    <t>8.49</t>
  </si>
  <si>
    <t>MAR18_TECH_VYMENIK_TOPENI_T_OUT
MAR18_TECH_TOPENI_T_IN
MAR18_TECH_TOPENI_T_OUT
MAR18_TECH_TC_PRIM_T_IN
MAR18_TECH_TC_PRIM_T_OUT
MAR18_TECH_TC_SEK_T_IN
MAR18_TECH_TC_SEK_T_OUT
MAR18_TECH_KON_T_OUT
MAR18_TECH_KON_T_IN
MAR18_TECH_TEPLA_NADRZ_T_KON
MAR18_TECH_SUCHY_CHLADIC_T_IN
MAR18_TECH_SUCHY_CHLADIC_T_OUT
MAR18_TECH_SUCHY_CHLADIC_VOLNE_T_IN
MAR18_TECH_SUCHY_CHLADIC_VOLNE_T_OUT
MAR18_TECH_31_CHLADIC_1_T_OUT
MAR18_TECH_31_CHLADIC_DX_T_OUT
MAR18_TECH_31_T_IN
MAR18_TECH_31_T_OUT</t>
  </si>
  <si>
    <t>8.50</t>
  </si>
  <si>
    <t>MAR18_VENKOVNI_TEPLOTA</t>
  </si>
  <si>
    <t>8.51</t>
  </si>
  <si>
    <t xml:space="preserve">MAR18_TECH_K1_V_COLD_T_IN
MAR18_TECH_K1_V_COLD_T_OUT
MAR18_TECH_K1_TANK_COLD_T_IN
MAR18_TECH_K1_TANK_MIX_COLD_T
MAR18_TECH_K1_V_HOT_T_IN
MAR18_TECH_K1_V_HOT_T_OUT
MAR18_TECH_K1_TANK_HOT_T_IN
MAR18_TECH_K1_TANK_MIX_HOT_T
MAR18_TECH_K2_V_COLD_T_IN
MAR18_TECH_K2_V_COLD_T_OUT
MAR18_TECH_K2_TANK_COLD_T_IN
MAR18_TECH_K2_TANK_MIX_COLD_T
MAR18_TECH_K2_V_HOT_T_IN
MAR18_TECH_K2_V_HOT_T_OUT
MAR18_TECH_K2_TANK_HOT_T_IN
MAR18_TECH_K2_TANK_MIX_HOT_T
MAR18_TECH_K3_V_COLD_T_IN
MAR18_TECH_K3_V_COLD_T_OUT
MAR18_TECH_K3_V_HOT_T_IN
MAR18_TECH_K3_V_HOT_T_OUT
MAR18_TECH_K2_T_RAD
MAR18_TECH_K2_T_10_CIR
MAR18_TECH_K2_T_10
MAR18_TECH_DHW_T_10
</t>
  </si>
  <si>
    <t>8.52</t>
  </si>
  <si>
    <t>MAR18_TECH_K1_SMES_T_IN
MAR18_TECH_K2_SMES_T_IN
MAR18_TECH_K3_SMES_T_IN_1
MAR18_TECH_K3_SMES_T_IN_2
MAR18_TECH_K3_SMES_T_IN_3
MAR18_TECH_K3_SMES_T_IN_4
MAR18_TECH_K3_SMES_T_IN_5
MAR18_TECH_K3_SMES_T_OUT_1
MAR18_TECH_K3_SMES_T_OUT_2
MAR18_TECH_K1_T_HUSTOTA
MAR18_TECH_K2_T_HUSTOTA
MAR18_TECH_K3_T_HUSTOTA_1
MAR18_TECH_K3_T_HUSTOTA_2</t>
  </si>
  <si>
    <t>8.53</t>
  </si>
  <si>
    <t>MAR18_TECH_LEDOVY_REZERVA_1_T_OUT
MAR18_TECH_LEDOVY_REZERVA_1_T_IN
MAR18_TECH_LEDOVY_REZERVA_2_T_OUT
MAR18_TECH_LEDOVY_REZERVA_2_T_IN
MAR18_TECH_STUDENY_REZERVA_1_T_OUT
MAR18_TECH_STUDENY_REZERVA_1_T_IN
MAR18_TECH_STUDENY_REZERVA_2_T_OUT
MAR18_TECH_STUDENY_REZERVA_2_T_IN
MAR18_TECH_STUDENY_REZERVA_2_T_OUT
MAR18_TECH_STUDENY_REZERVA_2_T_IN
MAR18_TECH_TEPLY_REZERVA_1_T_OUT
MAR18_TECH_TEPLY_REZERVA_1_T_IN
MAR18_TECH_TEPLY_REZERVA_2_T_OUT
MAR18_TECH_TEPLY_REZERVA_2_T_IN
MAR18_TECH_TEPLY_REZERVA_3_T_OUT
MAR18_TECH_TEPLY_REZERVA_3_T_IN
MAR18_TECH_HORKY_REZERVA_1_T_OUT
MAR18_TECH_HORKY_REZERVA_1_T_IN
MAR18_TECH_HORKY_REZERVA_2_T_OUT
MAR18_TECH_HORKY_REZERVA_2_T_IN
MAR18_TECH_HORKY_REZERVA_3_T_OUT
MAR18_TECH_HORKY_REZERVA_3_T_IN</t>
  </si>
  <si>
    <t>teplotní sensor typ: PT100, 4 vodič - není předmětem dodávky, ale pouze měřící karty ukončené svorkami v rozvaděči, včetně průchodek</t>
  </si>
  <si>
    <t>8.54</t>
  </si>
  <si>
    <t>MAR18_TECH_LEDOVY_REZERVA_1_C
MAR18_TECH_LEDOVY_REZERVA_2_C
MAR18_TECH_LEDOVY_REZERVA_3_C
MAR18_TECH_STUDENY_REZERVA_1_C
MAR18_TECH_STUDENY_REZERVA_2_C
MAR18_TECH_STUDENY_REZERVA_3_C
MAR18_TECH_TEPLY_REZERVA_1_C
MAR18_TECH_TEPLY_REZERVA_2_C
MAR18_TECH_TEPLY_REZERVA_3_C
MAR18_TECH_HORKY_REZERVA_1_C
MAR18_TECH_HORKY_REZERVA_2_C
MAR18_TECH_HORKY_REZERVA_3_C</t>
  </si>
  <si>
    <t>kapalinové čerpadlo - není předmětem dodávky, ale pouze jeho řízení a el. napájení, ukončené svorkami v rozvaděči, včetně průchodek</t>
  </si>
  <si>
    <t>celkem do 6 kW</t>
  </si>
  <si>
    <t>4 ks 400V/AC
8 ks 230/AC</t>
  </si>
  <si>
    <t>řízení otáček, spínání chodu, spínané napájení</t>
  </si>
  <si>
    <t>8.55</t>
  </si>
  <si>
    <t>MAR18_TECH_LEDOVY_REZERVA_1_RV
MAR18_TECH_LEDOVY_REZERVA_2_RV
MAR18_TECH_STUDENY_REZERVA_1_RV
MAR18_TECH_STUDENY_REZERVA_2_RV
MAR18_TECH_STUDENY_REZERVA_3_RV
MAR18_TECH_TEPLY_REZERVA_1_RV
MAR18_TECH_TEPLY_REZERVA_2_RV
MAR18_TECH_TEPLY_REZERVA_3_RV
MAR18_TECH_HORKY_REZERVA_1_RV
MAR18_TECH_HORKY_REZERVA_2_RV
MAR18_TECH_HORKY_REZERVA_3_RV</t>
  </si>
  <si>
    <t>ventil- není předmětem dodávky, ale pouze jeho řízení a el. napájení, ukončené svorkami v rozvaděči, včetně průchodek</t>
  </si>
  <si>
    <t>9.</t>
  </si>
  <si>
    <t>MAR18_BEZP</t>
  </si>
  <si>
    <t>MAR bezpečnostní, výhřevu, osvětlení</t>
  </si>
  <si>
    <t>9.1</t>
  </si>
  <si>
    <t>MAR18_BEZP_1_KAMERA_KAB
MAR18_BEZP_2_KAMERA_KAB
MAR18_BEZP_3_KAMERA_KAB</t>
  </si>
  <si>
    <t>kamera vytvářejíci zvukový a obrazový záznam, archivace záznamu, obraz vyveden na oba počítače obsluhy, rozlišení min. FULL HD, pomocí ovladacího softwaru změna natočení kamery a zoom. Umístnění v prostředí -40 až 60°C.</t>
  </si>
  <si>
    <t>včetně softwaru pro ovládání a zpracování obrazu</t>
  </si>
  <si>
    <t>9.2</t>
  </si>
  <si>
    <t>MAR18_BEZP_1_KAMERA_VYROBEK
MAR18_BEZP_2_KAMERA_VYROBEK
MAR18_BEZP_3_KAMERA_VYROBEK</t>
  </si>
  <si>
    <t>kamera vytvářejíci zvukový a obrazový záznam, archivace záznamu a odesílání datového toku do SWz, obraz vyveden také na oba počítače obsluhy, rozlišení min. FULL HD, pomocí ovladacího softwaru změna natočení kamery a zoom. Umístnění v prostředí -40 až 60°C, zadavatel preferuje aktivaci osvětlení, které je součástí kamery nebo je externí.</t>
  </si>
  <si>
    <t>včetně softwaru pro ovládání a zpracování obrazu, včetně zasílání datového toku z kamery</t>
  </si>
  <si>
    <t>MAR18_BEZP_1_POZAR
MAR18_BEZP_2_POZAR
MAR18_BEZP_3_POZAR
MAR18_BEZP_4_POZAR</t>
  </si>
  <si>
    <t>detektor požáru umístněný v kabině, umístnění v prostředí -40 -60°C, zadavatel preferuje s dvěma nastavitelnými limity detekce, externí napájení se záložní baterií</t>
  </si>
  <si>
    <t>MAR18_BEZP_1_CHLADIVO
MAR18_BEZP_2_CHLADIVO
MAR18_BEZP_3_CHLADIVO</t>
  </si>
  <si>
    <t>detektor plynu F-plynů tzn. např. R410A, R32 atd., umístněný v kabině, umístnění v prostředí -40 -60°C, zadavatel preferuje s dvěma nastavitelnými limity detekce, externí napájení se záložní baterií</t>
  </si>
  <si>
    <t>MAR18_BEZP_3_CO</t>
  </si>
  <si>
    <t>detektor plynu CO umístněný v kabině, umístnění v prostředí -40 -60°C, zadavatel preferuje s dvěma nastavitelnými limity detekce, externí napájení se záložní baterií</t>
  </si>
  <si>
    <t>MAR18_BEZP_2_CHLADIVO_HORLAVE
MAR18_BEZP_3_CHLADIVO_HORLAVE</t>
  </si>
  <si>
    <t>detektor plynu: propan, umístněný v kabině, umístnění v prostředí -40 -60°C, zadavatel preferuje s dvěma nastavitelnými limity detekce, externí napájení se záložní baterií</t>
  </si>
  <si>
    <t>releové výstupy, kontaktování obsluhy</t>
  </si>
  <si>
    <t>spínaní napájení ventilátor, 2x klapka vzduchu, 1x rezerva</t>
  </si>
  <si>
    <t>spínání relátek stykačů napájení v hlavním rozvaděči 13ks, je možné umístnit PLC přímo do hlavního rozvaděče, jednotlivé rozvaděče MAR - 8ks a technologie 3ks (rezerva)</t>
  </si>
  <si>
    <t>spíná relátka či stykače v jiných elekrorozvaděčích včetně hlavního</t>
  </si>
  <si>
    <t>MAR18_BEZP_1_STOP
MAR18_BEZP_2_STOP
MAR18_BEZP_3_STOP
MAR18_BEZP_4_STOP</t>
  </si>
  <si>
    <t>bezpečnostní stop tlačítko v kabinách + jedno mimo kabinu</t>
  </si>
  <si>
    <t>MAR18_BEZP_1_SIGNALIZACE
MAR18_BEZP_2_SIGNALIZACE
MAR18_BEZP_3_SIGNALIZACE</t>
  </si>
  <si>
    <t>vizuální signalizace, 3 barvy</t>
  </si>
  <si>
    <t>MAR18_BEZP_1_SIRENA</t>
  </si>
  <si>
    <t xml:space="preserve">zvuková signalizace </t>
  </si>
  <si>
    <t>MAR18_BEZP_1_SVETLA
MAR18_BEZP_2_SVETLA
MAR18_BEZP_3_SVETLA</t>
  </si>
  <si>
    <t>osvětlení v jednotlivých kabinách</t>
  </si>
  <si>
    <t xml:space="preserve">LED osvětlení </t>
  </si>
  <si>
    <t>133W</t>
  </si>
  <si>
    <t>spínání napájení relé, stykač</t>
  </si>
  <si>
    <t>MAR18_BEZP_1_VYHREV_DVERE
MAR18_BEZP_2_VYHREV_DVERE
MAR18_BEZP_3_VYHREV_DVERE</t>
  </si>
  <si>
    <t>výhřev dveří a vyrovnávající klapky</t>
  </si>
  <si>
    <t>odporový topný kabel</t>
  </si>
  <si>
    <t>do 600W</t>
  </si>
  <si>
    <t>MAR18_BEZP_1_VYHREV_ODPAD
MAR18_BEZP_2_VYHREV_ODPAD
MAR18_BEZP_3_VYHREV_ODPAD</t>
  </si>
  <si>
    <t>výhřev odpadových topných kabelů</t>
  </si>
  <si>
    <t>do 500W</t>
  </si>
  <si>
    <t>MAR18_BEZP_1_VYHREV_TLAK
MAR18_BEZP_2_VYHREV_TLAK
MAR18_BEZP_3_VYHREV_TLAK</t>
  </si>
  <si>
    <t>do 250W</t>
  </si>
  <si>
    <t>MAR18_BEZP_VENTILATOR_KOMIN</t>
  </si>
  <si>
    <t>ventilátor komínový</t>
  </si>
  <si>
    <t>odpor</t>
  </si>
  <si>
    <t>spojité řízení potenciomtru, spínání napájení</t>
  </si>
  <si>
    <t>10.</t>
  </si>
  <si>
    <t>MAR18_A_DHW</t>
  </si>
  <si>
    <t>10.1</t>
  </si>
  <si>
    <t>MAR18_A_DHW_V_DN10</t>
  </si>
  <si>
    <t>10.2</t>
  </si>
  <si>
    <t>MAR18_A_DHW_SOL_1
MAR18_A_DHW_SOL_2
MAR18_A_DHW_SOL_3
MAR18_A_DHW_SOL_4
MAR18_A_DHW_SOL_5
MAR18_A_DHW_SOL_6</t>
  </si>
  <si>
    <t>Elekromagneticky uzavírací ventil</t>
  </si>
  <si>
    <t xml:space="preserve"> Peveko  MVPE 325.0</t>
  </si>
  <si>
    <t>26VA</t>
  </si>
  <si>
    <t>spínání napájení ventilu, z toho 2 ks jsou zapojeny pře zásuvkovou vidlici</t>
  </si>
  <si>
    <t>10.3</t>
  </si>
  <si>
    <t>MAR18_A_DHW_RK_1</t>
  </si>
  <si>
    <t>Elektricky řízený kulový kohout</t>
  </si>
  <si>
    <t>4,5W</t>
  </si>
  <si>
    <t>10.4</t>
  </si>
  <si>
    <t>MAR18_A_DHW_RV_1</t>
  </si>
  <si>
    <t xml:space="preserve">Elektricky řízený regulační ventil </t>
  </si>
  <si>
    <t xml:space="preserve">Siemens MXG461.15-0.6 </t>
  </si>
  <si>
    <t>6/50W</t>
  </si>
  <si>
    <t xml:space="preserve">spojitě řízený </t>
  </si>
  <si>
    <t>10.5</t>
  </si>
  <si>
    <t>MAR18_A_DHW_T_IN</t>
  </si>
  <si>
    <t>teplotní kapalinová čidla sensor typ: PT100, přesnost A, 4 vodič, min. rozsah měření 0 až 50°C, délka čidla 80 -120mm, průměr čidla 5-6 mm, konektor na kabelu a pružina</t>
  </si>
  <si>
    <t>10.6</t>
  </si>
  <si>
    <t xml:space="preserve">MAR18_A_DHW_T_VRCHLIK
</t>
  </si>
  <si>
    <t xml:space="preserve">teplotní kapalinová čidla sensor typ: PT100, přesnost A, 4 vodič, min. rozsah měření 0 až 120°C, délka čidla 1400 - 1600mm, průměr čidla 3 mm, konektor na kabelu a pružina, čidlo je vyrobeno z materiálu, který omožný ohybání čidla/ jsou tvarovatelné </t>
  </si>
  <si>
    <t>10.7</t>
  </si>
  <si>
    <t>MAR18_A_DHW_T_HUSTOTA</t>
  </si>
  <si>
    <t>teplotní kapalinová čidla sensor typ: PT100, přesnost A, 4 vodič, min. rozsah měření 0 až 120°C, délka čidla 80 - 100mm, průměr čidla 3 mm, na kabelu pružina, délka kabelu 4mm</t>
  </si>
  <si>
    <t>10.8</t>
  </si>
  <si>
    <t xml:space="preserve">MAR18_A_DHW_T_OUT_PT
</t>
  </si>
  <si>
    <t>teplotní kapalinová čidla sensor typ: PT100, přesnost A, 4 vodič, min. rozsah měření 0 až 120°C, délka čidla 60 - 100mm, průměr čidla 4-6 mm, ale koncová část (měřící) průměru 1,5mm , na kabelu pružina a kabelový konektor</t>
  </si>
  <si>
    <t>díky 1,5mm měřícímu konci má teplotní čidlo velmi rychlo reakci nazměnu teploty, díky zvětšujícímu se průměru čidla má čidlo pevnostní odolnost vůči průtoku kapaliny.</t>
  </si>
  <si>
    <t>10.9</t>
  </si>
  <si>
    <t>MAR18_A_DHW_T_OUT_T1
MAR18_A_DHW_T_OUT_T2</t>
  </si>
  <si>
    <t>teplotní kapalinová čidla sensor typ: termočlánek T, min. rozsah měření 0 až 120°C, délka čidla 60 - 100mm, průměr čidla 3-6 mm, ale koncová část (měřící) průměru 0,5mm , na kabelu pružina a kabelový konektor, délka kabelu 5m</t>
  </si>
  <si>
    <t>Termočlánek typu T včetně konektorů a svorek pro tento typ. Slouží k měření dynamických změn teploty</t>
  </si>
  <si>
    <t>10.10</t>
  </si>
  <si>
    <t>MAR18_A_DHW_P</t>
  </si>
  <si>
    <t>tlakové čidlo kapaliny etylengylkol, teplotné použití -25°C až 90°C, tlak 0-10bar, závit G1/2", přesnost 0.3%</t>
  </si>
  <si>
    <t>10.11</t>
  </si>
  <si>
    <t>Převodník pro externí zapojení zařízení přes RS232 na TCP/IP</t>
  </si>
  <si>
    <t>RS232, TCP/IP</t>
  </si>
  <si>
    <t>slouží k připojení externího elektroměru</t>
  </si>
  <si>
    <t>10.12</t>
  </si>
  <si>
    <t>řízené vstupy a výstupy a zásuvky 230V</t>
  </si>
  <si>
    <t>spinané přes relátko</t>
  </si>
  <si>
    <t>11.</t>
  </si>
  <si>
    <t>MAR18_B_DHW</t>
  </si>
  <si>
    <t>11.1</t>
  </si>
  <si>
    <t>MAR18_B_DHW_V_DN10</t>
  </si>
  <si>
    <t>11.2</t>
  </si>
  <si>
    <t>MAR18_B_DHW_SOL_1
MAR18_B_DHW_SOL_2
MAR18_B_DHW_SOL_3
MAR18_B_DHW_SOL_4
MAR18_B_DHW_SOL_5
MAR18_B_DHW_SOL_6</t>
  </si>
  <si>
    <t>11.3</t>
  </si>
  <si>
    <t>MAR18_B_DHW_RK_1</t>
  </si>
  <si>
    <t>11.4</t>
  </si>
  <si>
    <t>MAR18_B_DHW_RV_1</t>
  </si>
  <si>
    <t>11.5</t>
  </si>
  <si>
    <t>MAR18_B_DHW_T_IN</t>
  </si>
  <si>
    <t>11.6</t>
  </si>
  <si>
    <t xml:space="preserve">MAR18_B_DHW_T_VRCHLIK
</t>
  </si>
  <si>
    <t>11.7</t>
  </si>
  <si>
    <t>MAR18_B_DHW_T_HUSTOTA</t>
  </si>
  <si>
    <t>11.8</t>
  </si>
  <si>
    <t xml:space="preserve">MAR18_B_DHW_T_OUT_PT
</t>
  </si>
  <si>
    <t>11.9</t>
  </si>
  <si>
    <t>MAR18_B_DHW_T_OUT_T1
MAR18_B_DHW_T_OUT_T2</t>
  </si>
  <si>
    <t>11.10</t>
  </si>
  <si>
    <t>MAR18_B_DHW_P</t>
  </si>
  <si>
    <t>11.11</t>
  </si>
  <si>
    <t>11.12</t>
  </si>
  <si>
    <t>Soupis předpokládané délky vodičů od hlavního rozvaděče rozvaděčům MAR a technologie</t>
  </si>
  <si>
    <t>12.</t>
  </si>
  <si>
    <t>Přívodní kabely a el. trasy z hlavního rozvaděče</t>
  </si>
  <si>
    <t>Název přístroje:</t>
  </si>
  <si>
    <t>El. příkon celkový (kW)</t>
  </si>
  <si>
    <t>Přepodkládaná délka kabelu
(m)</t>
  </si>
  <si>
    <t>12.1.1</t>
  </si>
  <si>
    <t xml:space="preserve">Stabilizovaný zdroj </t>
  </si>
  <si>
    <t>12.1.2</t>
  </si>
  <si>
    <t>12.2</t>
  </si>
  <si>
    <t>12.3</t>
  </si>
  <si>
    <t>12.4</t>
  </si>
  <si>
    <t>12.5</t>
  </si>
  <si>
    <t>12.6</t>
  </si>
  <si>
    <t>12.7</t>
  </si>
  <si>
    <t>12.8</t>
  </si>
  <si>
    <t>12.9</t>
  </si>
  <si>
    <t>12.10</t>
  </si>
  <si>
    <t>12.11</t>
  </si>
  <si>
    <t>12.12</t>
  </si>
  <si>
    <t>12.13</t>
  </si>
  <si>
    <t>12.14</t>
  </si>
  <si>
    <t>12.14.1</t>
  </si>
  <si>
    <t>?</t>
  </si>
  <si>
    <t>230V nebo 400V/AC</t>
  </si>
  <si>
    <t>přívod z MAR</t>
  </si>
  <si>
    <t>12.15</t>
  </si>
  <si>
    <t>MAR pro kabinu č. 2, VZT jednotka č. 2</t>
  </si>
  <si>
    <t>12.15.1</t>
  </si>
  <si>
    <t>12.16</t>
  </si>
  <si>
    <t>12.16.1</t>
  </si>
  <si>
    <t>12.17</t>
  </si>
  <si>
    <t>MAR pro kabinu č. 3, VZT jednotka č. 3B, 4</t>
  </si>
  <si>
    <t>12.18</t>
  </si>
  <si>
    <t>12.19</t>
  </si>
  <si>
    <t>MAR18_TECH_CH_DX</t>
  </si>
  <si>
    <t>Chladící jednotka - přímý výpar</t>
  </si>
  <si>
    <t>12.20</t>
  </si>
  <si>
    <t>MAR18_TECH_CH_LEDOVY</t>
  </si>
  <si>
    <t>Chladící jednotka - ledový glykol</t>
  </si>
  <si>
    <t>12.21</t>
  </si>
  <si>
    <t>MAR18_TECH_CH_STUDENY</t>
  </si>
  <si>
    <t>Chladící jednotka - studený glykol</t>
  </si>
  <si>
    <t>12.22</t>
  </si>
  <si>
    <t>MAR18_TECH_TC_1</t>
  </si>
  <si>
    <t>Tepelné čerpadlo</t>
  </si>
  <si>
    <t>12.23</t>
  </si>
  <si>
    <t>MAR18_TECH_TC_2</t>
  </si>
  <si>
    <t>12.24</t>
  </si>
  <si>
    <t>SUCHY_CHLADIC</t>
  </si>
  <si>
    <t>Suchý chladič</t>
  </si>
  <si>
    <t>12.25</t>
  </si>
  <si>
    <t>ROZVADEC_DX_1</t>
  </si>
  <si>
    <t xml:space="preserve">Rozvaděč ovládací DX výparník </t>
  </si>
  <si>
    <t>12.26</t>
  </si>
  <si>
    <t>ROZVADEC_DX_3</t>
  </si>
  <si>
    <t>12.27</t>
  </si>
  <si>
    <t>12.28</t>
  </si>
  <si>
    <t>Komínová ventilátor</t>
  </si>
  <si>
    <t>12.29</t>
  </si>
  <si>
    <t>Reverní osmoza</t>
  </si>
  <si>
    <t>Do žlutého pole vyplnit dodávaný typ přístoje.</t>
  </si>
  <si>
    <t>teplotně vlhkostní čidlo přesné, měření teploty vzduchu -45 až 70°C s přesností 0.1 °C a lepší, relativní vlhkosti 0-100% s přesností 0.8% a lepší, převodník s displajem se zobrazením měřené veličiny umístněný mimo kabinu ve vzdálenosti kabelu min. 15m, 2x proudový výstup 4-20mA</t>
  </si>
  <si>
    <t>Obchodním názvem jsou  pouze specifikován typy přístrojů v rámci etap č. 1 až 3. 
Předmětem dodávky etapy č. 4 jsou specifikované přístroje v buňkách označených zelenou barvou.
Detailní položkový výpis materiálu jednotlivých rozvaděčů není níže specifikách!!!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</si>
</sst>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s>
  <fills count="6">
    <fill>
      <patternFill/>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top style="thin"/>
      <bottom/>
    </border>
    <border>
      <left style="thin"/>
      <right style="thin"/>
      <top/>
      <bottom/>
    </border>
    <border>
      <left/>
      <right style="thin"/>
      <top style="thin"/>
      <bottom/>
    </border>
    <border>
      <left style="thin"/>
      <right style="thin"/>
      <top style="thin"/>
      <bottom/>
    </border>
    <border>
      <left style="thin"/>
      <right/>
      <top style="thin"/>
      <bottom/>
    </border>
    <border>
      <left style="thin"/>
      <right/>
      <top/>
      <bottom style="thin"/>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2" fillId="0" borderId="1" xfId="0" applyFont="1" applyBorder="1" applyAlignment="1">
      <alignment horizontal="center" vertical="center"/>
    </xf>
    <xf numFmtId="0" fontId="4" fillId="0" borderId="1" xfId="0" applyFont="1" applyBorder="1" applyAlignment="1">
      <alignment horizontal="left" vertical="center"/>
    </xf>
    <xf numFmtId="0" fontId="2" fillId="0" borderId="1" xfId="0" applyFont="1" applyBorder="1"/>
    <xf numFmtId="0" fontId="0" fillId="0" borderId="1" xfId="0" applyBorder="1" applyAlignment="1">
      <alignment horizontal="center" vertical="center" wrapText="1"/>
    </xf>
    <xf numFmtId="0" fontId="2" fillId="0" borderId="2" xfId="0" applyFont="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Border="1" applyAlignment="1">
      <alignment horizontal="center" vertical="center" wrapText="1"/>
    </xf>
    <xf numFmtId="16" fontId="0" fillId="0" borderId="1" xfId="0" applyNumberFormat="1" applyBorder="1" applyAlignment="1">
      <alignment horizontal="center" vertical="center"/>
    </xf>
    <xf numFmtId="0" fontId="0" fillId="0" borderId="3" xfId="0" applyFont="1" applyBorder="1" applyAlignment="1">
      <alignment vertical="center" wrapText="1"/>
    </xf>
    <xf numFmtId="0" fontId="0" fillId="3" borderId="1" xfId="0" applyFill="1" applyBorder="1" applyAlignment="1">
      <alignment horizontal="left" vertical="center" wrapText="1"/>
    </xf>
    <xf numFmtId="0" fontId="0" fillId="0" borderId="3" xfId="0" applyBorder="1" applyAlignment="1">
      <alignment horizontal="left"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3" borderId="0" xfId="0" applyFill="1" applyBorder="1" applyAlignment="1">
      <alignment horizontal="left" vertical="center" wrapText="1"/>
    </xf>
    <xf numFmtId="0" fontId="2" fillId="0" borderId="4" xfId="0" applyFont="1" applyFill="1" applyBorder="1" applyAlignment="1">
      <alignment horizontal="center" vertical="center" wrapText="1"/>
    </xf>
    <xf numFmtId="0" fontId="0" fillId="4" borderId="1" xfId="0" applyFill="1" applyBorder="1" applyAlignment="1">
      <alignment horizontal="left" vertical="center" wrapText="1"/>
    </xf>
    <xf numFmtId="0" fontId="0" fillId="3" borderId="1" xfId="0" applyFont="1" applyFill="1" applyBorder="1" applyAlignment="1">
      <alignment horizontal="left" vertical="center" wrapText="1"/>
    </xf>
    <xf numFmtId="16" fontId="2" fillId="0" borderId="1" xfId="0" applyNumberFormat="1" applyFont="1" applyBorder="1" applyAlignment="1">
      <alignment horizontal="center" vertical="center"/>
    </xf>
    <xf numFmtId="0" fontId="2" fillId="0" borderId="3" xfId="0" applyFont="1" applyBorder="1" applyAlignment="1">
      <alignment vertical="center" wrapText="1"/>
    </xf>
    <xf numFmtId="0" fontId="2" fillId="3" borderId="1" xfId="0" applyFont="1" applyFill="1" applyBorder="1" applyAlignment="1">
      <alignment horizontal="left" vertical="center" wrapText="1"/>
    </xf>
    <xf numFmtId="49" fontId="0" fillId="0" borderId="1"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center" vertical="center" wrapText="1"/>
    </xf>
    <xf numFmtId="0" fontId="3" fillId="0" borderId="0" xfId="0" applyFont="1" applyBorder="1"/>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4" borderId="1" xfId="0" applyFill="1" applyBorder="1" applyAlignment="1">
      <alignment horizontal="left" vertical="center"/>
    </xf>
    <xf numFmtId="0" fontId="0" fillId="3" borderId="1" xfId="0" applyFill="1" applyBorder="1" applyAlignment="1">
      <alignmen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0" fillId="0" borderId="6" xfId="0" applyBorder="1"/>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center"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xf>
    <xf numFmtId="0" fontId="0" fillId="0" borderId="3" xfId="0" applyFill="1" applyBorder="1" applyAlignment="1">
      <alignment wrapText="1"/>
    </xf>
    <xf numFmtId="0" fontId="0" fillId="5" borderId="1" xfId="0" applyFill="1" applyBorder="1" applyAlignment="1">
      <alignment horizontal="left" vertical="center" wrapText="1"/>
    </xf>
    <xf numFmtId="0" fontId="0" fillId="0" borderId="0" xfId="0" applyBorder="1" applyAlignment="1">
      <alignment horizontal="center" vertical="center"/>
    </xf>
    <xf numFmtId="0" fontId="0" fillId="0" borderId="3" xfId="0" applyFill="1" applyBorder="1" applyAlignment="1">
      <alignment horizontal="left" vertical="center" wrapText="1"/>
    </xf>
    <xf numFmtId="0" fontId="6" fillId="0" borderId="1" xfId="0" applyFont="1" applyBorder="1" applyAlignment="1">
      <alignment horizontal="left" vertical="center" wrapText="1"/>
    </xf>
    <xf numFmtId="49" fontId="0" fillId="0" borderId="9" xfId="0" applyNumberFormat="1" applyBorder="1" applyAlignment="1">
      <alignment horizontal="center" vertical="center"/>
    </xf>
    <xf numFmtId="0" fontId="0" fillId="0" borderId="5" xfId="0" applyFill="1" applyBorder="1" applyAlignment="1">
      <alignment horizontal="left" vertical="center" wrapText="1"/>
    </xf>
    <xf numFmtId="0" fontId="0" fillId="0" borderId="5" xfId="0" applyBorder="1"/>
    <xf numFmtId="0" fontId="0" fillId="3" borderId="1" xfId="0" applyFont="1" applyFill="1" applyBorder="1" applyAlignment="1">
      <alignment horizontal="left" vertical="center"/>
    </xf>
    <xf numFmtId="0" fontId="0" fillId="0" borderId="0" xfId="0" applyFont="1"/>
    <xf numFmtId="0" fontId="0" fillId="0" borderId="1" xfId="0" applyFont="1" applyFill="1" applyBorder="1" applyAlignment="1">
      <alignment horizontal="left" vertical="center"/>
    </xf>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sta\Prace\Vyroben&#233;%20za&#345;&#237;zeni\MAR18_Zku&#353;ebna-Dvojkomora\V&#253;po&#269;ty\V&#253;po&#269;ty_25_03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motnosti"/>
      <sheetName val="El.rozvadeče"/>
      <sheetName val="Potrubí VZT"/>
      <sheetName val="El.rozvaděč_aktualizace"/>
      <sheetName val="MAR_schema"/>
      <sheetName val="MAR"/>
      <sheetName val="Ceny"/>
      <sheetName val="El.schema"/>
      <sheetName val="Tlakové ztráty"/>
      <sheetName val="cerpadla"/>
      <sheetName val="Ceny rozděleny do nabídek"/>
      <sheetName val="Chladiva"/>
      <sheetName val="DX"/>
      <sheetName val="Kabina_c1_hmotnost"/>
      <sheetName val="Kabina_c2_hmotnost"/>
      <sheetName val="Kabina_c3_hmotnost"/>
      <sheetName val="Akustika"/>
      <sheetName val="Rozdelovac"/>
      <sheetName val="Materiál"/>
      <sheetName val="List1"/>
    </sheetNames>
    <sheetDataSet>
      <sheetData sheetId="0"/>
      <sheetData sheetId="1"/>
      <sheetData sheetId="2"/>
      <sheetData sheetId="3"/>
      <sheetData sheetId="4"/>
      <sheetData sheetId="5"/>
      <sheetData sheetId="6">
        <row r="145">
          <cell r="D145" t="str">
            <v>Siemens VVG44.32-16, pohon SAS61.03</v>
          </cell>
        </row>
        <row r="147">
          <cell r="D147" t="str">
            <v>Siemens VVG44.15-4, pohon SAS61.03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84"/>
  <sheetViews>
    <sheetView tabSelected="1" zoomScale="55" zoomScaleNormal="55" workbookViewId="0" topLeftCell="A1">
      <selection activeCell="I2" sqref="I2"/>
    </sheetView>
  </sheetViews>
  <sheetFormatPr defaultColWidth="9.140625" defaultRowHeight="15"/>
  <cols>
    <col min="1" max="1" width="11.8515625" style="0" bestFit="1" customWidth="1"/>
    <col min="2" max="2" width="40.8515625" style="0" customWidth="1"/>
    <col min="3" max="3" width="44.8515625" style="0" customWidth="1"/>
    <col min="4" max="4" width="40.7109375" style="0" customWidth="1"/>
    <col min="5" max="5" width="3.57421875" style="0" customWidth="1"/>
    <col min="6" max="6" width="6.421875" style="0" customWidth="1"/>
    <col min="7" max="7" width="11.57421875" style="0" customWidth="1"/>
    <col min="8" max="8" width="22.28125" style="1" customWidth="1"/>
    <col min="9" max="11" width="14.28125" style="0" customWidth="1"/>
    <col min="12" max="12" width="8.57421875" style="0" customWidth="1"/>
    <col min="13" max="13" width="9.8515625" style="0" customWidth="1"/>
    <col min="20" max="20" width="9.140625" style="0" customWidth="1"/>
    <col min="21" max="21" width="15.57421875" style="0" customWidth="1"/>
    <col min="23" max="23" width="45.28125" style="0" customWidth="1"/>
    <col min="25" max="25" width="21.421875" style="0" customWidth="1"/>
    <col min="27" max="27" width="11.140625" style="2" customWidth="1"/>
  </cols>
  <sheetData>
    <row r="1" spans="1:24" ht="123.75" customHeight="1">
      <c r="A1" s="66" t="s">
        <v>0</v>
      </c>
      <c r="B1" s="67"/>
      <c r="C1" s="67"/>
      <c r="D1" s="67"/>
      <c r="X1" s="2" t="s">
        <v>2</v>
      </c>
    </row>
    <row r="2" spans="1:24" ht="63.75" customHeight="1">
      <c r="A2" s="68" t="s">
        <v>1</v>
      </c>
      <c r="B2" s="69"/>
      <c r="C2" s="69"/>
      <c r="D2" s="69"/>
      <c r="X2" s="2" t="s">
        <v>3</v>
      </c>
    </row>
    <row r="3" spans="1:24" ht="69" customHeight="1">
      <c r="A3" s="70" t="s">
        <v>733</v>
      </c>
      <c r="B3" s="71"/>
      <c r="C3" s="71"/>
      <c r="D3" s="71"/>
      <c r="X3" s="2" t="s">
        <v>5</v>
      </c>
    </row>
    <row r="4" spans="1:4" ht="15">
      <c r="A4" s="69" t="s">
        <v>731</v>
      </c>
      <c r="B4" s="69"/>
      <c r="C4" s="69"/>
      <c r="D4" s="69"/>
    </row>
    <row r="5" spans="2:22" ht="15">
      <c r="B5" s="3"/>
      <c r="K5" s="72" t="s">
        <v>4</v>
      </c>
      <c r="L5" s="72"/>
      <c r="M5" s="72"/>
      <c r="N5" s="72"/>
      <c r="O5" s="72"/>
      <c r="P5" s="72"/>
      <c r="Q5" s="72"/>
      <c r="R5" s="72"/>
      <c r="S5" s="72"/>
      <c r="T5" s="72"/>
      <c r="U5" s="72"/>
      <c r="V5" s="72"/>
    </row>
    <row r="6" spans="1:23" ht="18.3">
      <c r="A6" s="4" t="s">
        <v>6</v>
      </c>
      <c r="B6" s="5" t="s">
        <v>7</v>
      </c>
      <c r="C6" s="5" t="s">
        <v>8</v>
      </c>
      <c r="D6" s="4"/>
      <c r="F6" s="6"/>
      <c r="G6" s="6"/>
      <c r="H6" s="7"/>
      <c r="I6" s="4"/>
      <c r="J6" s="8"/>
      <c r="K6" s="8" t="s">
        <v>9</v>
      </c>
      <c r="L6" s="64" t="s">
        <v>10</v>
      </c>
      <c r="M6" s="65"/>
      <c r="N6" s="64" t="s">
        <v>11</v>
      </c>
      <c r="O6" s="65"/>
      <c r="P6" s="64" t="s">
        <v>12</v>
      </c>
      <c r="Q6" s="65"/>
      <c r="R6" s="64" t="s">
        <v>13</v>
      </c>
      <c r="S6" s="65"/>
      <c r="T6" s="4"/>
      <c r="U6" s="4"/>
      <c r="V6" s="4" t="s">
        <v>14</v>
      </c>
      <c r="W6" s="4" t="s">
        <v>15</v>
      </c>
    </row>
    <row r="7" spans="1:23" ht="57.6">
      <c r="A7" s="9" t="s">
        <v>16</v>
      </c>
      <c r="B7" s="10" t="s">
        <v>17</v>
      </c>
      <c r="C7" s="11" t="s">
        <v>18</v>
      </c>
      <c r="D7" s="11" t="s">
        <v>19</v>
      </c>
      <c r="F7" s="12" t="s">
        <v>20</v>
      </c>
      <c r="G7" s="12" t="s">
        <v>21</v>
      </c>
      <c r="H7" s="12" t="s">
        <v>22</v>
      </c>
      <c r="I7" s="4" t="s">
        <v>23</v>
      </c>
      <c r="J7" s="12" t="s">
        <v>24</v>
      </c>
      <c r="K7" s="4"/>
      <c r="L7" s="4" t="s">
        <v>25</v>
      </c>
      <c r="M7" s="4" t="s">
        <v>26</v>
      </c>
      <c r="N7" s="4" t="s">
        <v>27</v>
      </c>
      <c r="O7" s="4" t="s">
        <v>26</v>
      </c>
      <c r="P7" s="4" t="s">
        <v>28</v>
      </c>
      <c r="Q7" s="4" t="s">
        <v>26</v>
      </c>
      <c r="R7" s="4" t="s">
        <v>29</v>
      </c>
      <c r="S7" s="4" t="s">
        <v>26</v>
      </c>
      <c r="T7" s="12" t="s">
        <v>30</v>
      </c>
      <c r="U7" s="4" t="s">
        <v>26</v>
      </c>
      <c r="V7" s="4" t="s">
        <v>31</v>
      </c>
      <c r="W7" s="4"/>
    </row>
    <row r="8" spans="1:23" ht="28.8">
      <c r="A8" s="13">
        <v>43831</v>
      </c>
      <c r="B8" s="14" t="s">
        <v>32</v>
      </c>
      <c r="C8" s="15" t="s">
        <v>33</v>
      </c>
      <c r="D8" s="18"/>
      <c r="F8" s="7">
        <v>1</v>
      </c>
      <c r="G8" s="7" t="str">
        <f aca="true" t="shared" si="0" ref="G8:G13">+$X$3</f>
        <v>Etapa č. 4</v>
      </c>
      <c r="H8" s="7"/>
      <c r="I8" s="7" t="s">
        <v>35</v>
      </c>
      <c r="J8" s="7" t="s">
        <v>36</v>
      </c>
      <c r="K8" s="7"/>
      <c r="L8" s="7"/>
      <c r="M8" s="7"/>
      <c r="N8" s="7"/>
      <c r="O8" s="7"/>
      <c r="P8" s="7"/>
      <c r="Q8" s="7"/>
      <c r="R8" s="7"/>
      <c r="S8" s="7"/>
      <c r="T8" s="7"/>
      <c r="U8" s="7"/>
      <c r="V8" s="7"/>
      <c r="W8" s="7" t="s">
        <v>37</v>
      </c>
    </row>
    <row r="9" spans="1:23" ht="43.2">
      <c r="A9" s="13">
        <v>43862</v>
      </c>
      <c r="B9" s="14" t="s">
        <v>38</v>
      </c>
      <c r="C9" s="15" t="s">
        <v>39</v>
      </c>
      <c r="D9" s="18"/>
      <c r="F9" s="7">
        <v>3</v>
      </c>
      <c r="G9" s="7" t="str">
        <f t="shared" si="0"/>
        <v>Etapa č. 4</v>
      </c>
      <c r="H9" s="7"/>
      <c r="I9" s="7" t="s">
        <v>35</v>
      </c>
      <c r="J9" s="7" t="s">
        <v>40</v>
      </c>
      <c r="K9" s="7" t="s">
        <v>41</v>
      </c>
      <c r="L9" s="7"/>
      <c r="M9" s="7"/>
      <c r="N9" s="7"/>
      <c r="O9" s="7"/>
      <c r="P9" s="7">
        <f>+F9*1</f>
        <v>3</v>
      </c>
      <c r="Q9" s="7" t="s">
        <v>42</v>
      </c>
      <c r="R9" s="7"/>
      <c r="S9" s="7"/>
      <c r="T9" s="7"/>
      <c r="U9" s="7"/>
      <c r="V9" s="7"/>
      <c r="W9" s="7" t="s">
        <v>43</v>
      </c>
    </row>
    <row r="10" spans="1:23" ht="57.6">
      <c r="A10" s="13">
        <v>43891</v>
      </c>
      <c r="B10" s="16" t="s">
        <v>44</v>
      </c>
      <c r="C10" s="15" t="s">
        <v>45</v>
      </c>
      <c r="D10" s="18"/>
      <c r="F10" s="7">
        <v>4</v>
      </c>
      <c r="G10" s="7" t="str">
        <f t="shared" si="0"/>
        <v>Etapa č. 4</v>
      </c>
      <c r="H10" s="7"/>
      <c r="I10" s="7" t="s">
        <v>35</v>
      </c>
      <c r="J10" s="7" t="s">
        <v>40</v>
      </c>
      <c r="K10" s="7" t="s">
        <v>46</v>
      </c>
      <c r="L10" s="17"/>
      <c r="M10" s="17"/>
      <c r="N10" s="7"/>
      <c r="O10" s="7"/>
      <c r="P10" s="7">
        <f>+F10*1</f>
        <v>4</v>
      </c>
      <c r="Q10" s="7" t="s">
        <v>42</v>
      </c>
      <c r="R10" s="7"/>
      <c r="S10" s="7"/>
      <c r="T10" s="7"/>
      <c r="U10" s="7"/>
      <c r="V10" s="7"/>
      <c r="W10" s="7" t="s">
        <v>47</v>
      </c>
    </row>
    <row r="11" spans="1:23" ht="43.2">
      <c r="A11" s="13">
        <v>43922</v>
      </c>
      <c r="B11" s="16" t="s">
        <v>48</v>
      </c>
      <c r="C11" s="15" t="s">
        <v>49</v>
      </c>
      <c r="D11" s="18" t="s">
        <v>34</v>
      </c>
      <c r="F11" s="7">
        <v>2</v>
      </c>
      <c r="G11" s="7" t="str">
        <f t="shared" si="0"/>
        <v>Etapa č. 4</v>
      </c>
      <c r="H11" s="7" t="s">
        <v>50</v>
      </c>
      <c r="I11" s="7" t="s">
        <v>35</v>
      </c>
      <c r="J11" s="7">
        <v>10</v>
      </c>
      <c r="K11" s="7"/>
      <c r="L11" s="17"/>
      <c r="M11" s="17"/>
      <c r="N11" s="7"/>
      <c r="O11" s="7"/>
      <c r="P11" s="7"/>
      <c r="Q11" s="7"/>
      <c r="R11" s="7"/>
      <c r="S11" s="7"/>
      <c r="T11" s="7"/>
      <c r="U11" s="7"/>
      <c r="V11" s="7"/>
      <c r="W11" s="7" t="s">
        <v>51</v>
      </c>
    </row>
    <row r="12" spans="1:23" ht="43.2">
      <c r="A12" s="13">
        <v>43952</v>
      </c>
      <c r="B12" s="16" t="s">
        <v>52</v>
      </c>
      <c r="C12" s="19" t="s">
        <v>53</v>
      </c>
      <c r="D12" s="17" t="s">
        <v>34</v>
      </c>
      <c r="F12" s="7">
        <v>3</v>
      </c>
      <c r="G12" s="7" t="str">
        <f t="shared" si="0"/>
        <v>Etapa č. 4</v>
      </c>
      <c r="H12" s="7" t="s">
        <v>54</v>
      </c>
      <c r="I12" s="7" t="s">
        <v>35</v>
      </c>
      <c r="J12" s="7">
        <v>9</v>
      </c>
      <c r="K12" s="7"/>
      <c r="L12" s="17"/>
      <c r="M12" s="17"/>
      <c r="N12" s="7"/>
      <c r="O12" s="7"/>
      <c r="P12" s="7"/>
      <c r="Q12" s="7"/>
      <c r="R12" s="7"/>
      <c r="S12" s="7"/>
      <c r="T12" s="7"/>
      <c r="U12" s="7"/>
      <c r="V12" s="7"/>
      <c r="W12" s="7" t="s">
        <v>51</v>
      </c>
    </row>
    <row r="13" spans="1:23" ht="15">
      <c r="A13" s="13">
        <v>43983</v>
      </c>
      <c r="B13" s="16" t="s">
        <v>55</v>
      </c>
      <c r="C13" s="15" t="s">
        <v>56</v>
      </c>
      <c r="D13" s="17" t="s">
        <v>34</v>
      </c>
      <c r="F13" s="7">
        <v>1</v>
      </c>
      <c r="G13" s="7" t="str">
        <f t="shared" si="0"/>
        <v>Etapa č. 4</v>
      </c>
      <c r="H13" s="7" t="s">
        <v>57</v>
      </c>
      <c r="I13" s="7" t="s">
        <v>35</v>
      </c>
      <c r="J13" s="7">
        <v>10</v>
      </c>
      <c r="K13" s="7"/>
      <c r="L13" s="17"/>
      <c r="M13" s="17"/>
      <c r="N13" s="7"/>
      <c r="O13" s="7"/>
      <c r="P13" s="7"/>
      <c r="Q13" s="7"/>
      <c r="R13" s="7"/>
      <c r="S13" s="7"/>
      <c r="T13" s="7"/>
      <c r="U13" s="7"/>
      <c r="V13" s="7"/>
      <c r="W13" s="7" t="s">
        <v>51</v>
      </c>
    </row>
    <row r="14" ht="15">
      <c r="D14" s="3"/>
    </row>
    <row r="15" spans="2:22" ht="15">
      <c r="B15" s="3"/>
      <c r="K15" s="72" t="s">
        <v>4</v>
      </c>
      <c r="L15" s="72"/>
      <c r="M15" s="72"/>
      <c r="N15" s="72"/>
      <c r="O15" s="72"/>
      <c r="P15" s="72"/>
      <c r="Q15" s="72"/>
      <c r="R15" s="72"/>
      <c r="S15" s="72"/>
      <c r="T15" s="72"/>
      <c r="U15" s="72"/>
      <c r="V15" s="72"/>
    </row>
    <row r="16" spans="1:23" ht="18.3">
      <c r="A16" s="4" t="s">
        <v>58</v>
      </c>
      <c r="B16" s="5" t="s">
        <v>59</v>
      </c>
      <c r="C16" s="5" t="s">
        <v>60</v>
      </c>
      <c r="D16" s="4"/>
      <c r="F16" s="6"/>
      <c r="G16" s="6"/>
      <c r="H16" s="7"/>
      <c r="I16" s="4"/>
      <c r="J16" s="8"/>
      <c r="K16" s="8" t="s">
        <v>9</v>
      </c>
      <c r="L16" s="64" t="s">
        <v>10</v>
      </c>
      <c r="M16" s="65"/>
      <c r="N16" s="64" t="s">
        <v>11</v>
      </c>
      <c r="O16" s="65"/>
      <c r="P16" s="64" t="s">
        <v>12</v>
      </c>
      <c r="Q16" s="65"/>
      <c r="R16" s="64" t="s">
        <v>13</v>
      </c>
      <c r="S16" s="65"/>
      <c r="T16" s="4"/>
      <c r="U16" s="4"/>
      <c r="V16" s="4" t="s">
        <v>14</v>
      </c>
      <c r="W16" s="4" t="s">
        <v>15</v>
      </c>
    </row>
    <row r="17" spans="1:24" ht="57.6">
      <c r="A17" s="9" t="s">
        <v>16</v>
      </c>
      <c r="B17" s="10" t="s">
        <v>17</v>
      </c>
      <c r="C17" s="11" t="s">
        <v>18</v>
      </c>
      <c r="D17" s="11" t="s">
        <v>19</v>
      </c>
      <c r="F17" s="12" t="s">
        <v>20</v>
      </c>
      <c r="G17" s="12" t="s">
        <v>21</v>
      </c>
      <c r="H17" s="12" t="s">
        <v>61</v>
      </c>
      <c r="I17" s="4" t="s">
        <v>23</v>
      </c>
      <c r="J17" s="12" t="s">
        <v>24</v>
      </c>
      <c r="K17" s="4"/>
      <c r="L17" s="4" t="s">
        <v>25</v>
      </c>
      <c r="M17" s="4" t="s">
        <v>26</v>
      </c>
      <c r="N17" s="4" t="s">
        <v>27</v>
      </c>
      <c r="O17" s="4" t="s">
        <v>26</v>
      </c>
      <c r="P17" s="4" t="s">
        <v>28</v>
      </c>
      <c r="Q17" s="4" t="s">
        <v>26</v>
      </c>
      <c r="R17" s="4" t="s">
        <v>29</v>
      </c>
      <c r="S17" s="4" t="s">
        <v>26</v>
      </c>
      <c r="T17" s="12" t="s">
        <v>30</v>
      </c>
      <c r="U17" s="4" t="s">
        <v>26</v>
      </c>
      <c r="V17" s="4" t="s">
        <v>31</v>
      </c>
      <c r="W17" s="4"/>
      <c r="X17" s="20"/>
    </row>
    <row r="18" spans="1:25" ht="86.4">
      <c r="A18" s="13">
        <v>43832</v>
      </c>
      <c r="B18" s="14" t="s">
        <v>62</v>
      </c>
      <c r="C18" s="15" t="s">
        <v>732</v>
      </c>
      <c r="D18" s="21"/>
      <c r="F18" s="7">
        <v>2</v>
      </c>
      <c r="G18" s="7" t="str">
        <f aca="true" t="shared" si="1" ref="G18:G24">+$X$3</f>
        <v>Etapa č. 4</v>
      </c>
      <c r="H18" s="7"/>
      <c r="I18" s="7" t="s">
        <v>63</v>
      </c>
      <c r="J18" s="7">
        <v>4</v>
      </c>
      <c r="K18" s="7"/>
      <c r="L18" s="7"/>
      <c r="M18" s="7"/>
      <c r="N18" s="7">
        <f>+F18*2</f>
        <v>4</v>
      </c>
      <c r="O18" s="7" t="s">
        <v>64</v>
      </c>
      <c r="P18" s="7"/>
      <c r="Q18" s="7"/>
      <c r="R18" s="7"/>
      <c r="S18" s="7"/>
      <c r="T18" s="7"/>
      <c r="U18" s="7"/>
      <c r="V18" s="7"/>
      <c r="W18" s="7" t="s">
        <v>65</v>
      </c>
      <c r="Y18" s="2"/>
    </row>
    <row r="19" spans="1:25" ht="72">
      <c r="A19" s="13">
        <v>43863</v>
      </c>
      <c r="B19" s="14" t="s">
        <v>66</v>
      </c>
      <c r="C19" s="22" t="s">
        <v>67</v>
      </c>
      <c r="D19" s="21"/>
      <c r="F19" s="7">
        <v>1</v>
      </c>
      <c r="G19" s="7" t="str">
        <f t="shared" si="1"/>
        <v>Etapa č. 4</v>
      </c>
      <c r="H19" s="7"/>
      <c r="I19" s="7" t="s">
        <v>63</v>
      </c>
      <c r="J19" s="7">
        <v>6</v>
      </c>
      <c r="K19" s="7"/>
      <c r="L19" s="7"/>
      <c r="M19" s="7"/>
      <c r="N19" s="7">
        <f>1*F19</f>
        <v>1</v>
      </c>
      <c r="O19" s="7" t="s">
        <v>64</v>
      </c>
      <c r="P19" s="7"/>
      <c r="Q19" s="7"/>
      <c r="R19" s="7"/>
      <c r="S19" s="7"/>
      <c r="T19" s="7"/>
      <c r="U19" s="7"/>
      <c r="V19" s="7"/>
      <c r="W19" s="7" t="s">
        <v>68</v>
      </c>
      <c r="Y19" s="2"/>
    </row>
    <row r="20" spans="1:25" ht="43.2">
      <c r="A20" s="13">
        <v>43892</v>
      </c>
      <c r="B20" s="14" t="s">
        <v>69</v>
      </c>
      <c r="C20" s="15" t="s">
        <v>70</v>
      </c>
      <c r="D20" s="21"/>
      <c r="F20" s="7">
        <v>1</v>
      </c>
      <c r="G20" s="7" t="str">
        <f t="shared" si="1"/>
        <v>Etapa č. 4</v>
      </c>
      <c r="H20" s="7"/>
      <c r="I20" s="7" t="s">
        <v>63</v>
      </c>
      <c r="J20" s="7">
        <v>2</v>
      </c>
      <c r="K20" s="7"/>
      <c r="L20" s="7"/>
      <c r="M20" s="7"/>
      <c r="N20" s="7">
        <f>1*F20</f>
        <v>1</v>
      </c>
      <c r="O20" s="7" t="s">
        <v>64</v>
      </c>
      <c r="P20" s="7"/>
      <c r="Q20" s="7"/>
      <c r="R20" s="7"/>
      <c r="S20" s="7"/>
      <c r="T20" s="7"/>
      <c r="U20" s="7"/>
      <c r="V20" s="7"/>
      <c r="W20" s="7" t="s">
        <v>71</v>
      </c>
      <c r="Y20" s="2"/>
    </row>
    <row r="21" spans="1:25" ht="57.6">
      <c r="A21" s="23">
        <v>43923</v>
      </c>
      <c r="B21" s="24" t="s">
        <v>72</v>
      </c>
      <c r="C21" s="25" t="s">
        <v>73</v>
      </c>
      <c r="D21" s="34"/>
      <c r="F21" s="7">
        <v>1</v>
      </c>
      <c r="G21" s="7" t="str">
        <f t="shared" si="1"/>
        <v>Etapa č. 4</v>
      </c>
      <c r="H21" s="7"/>
      <c r="I21" s="7"/>
      <c r="J21" s="7">
        <v>10</v>
      </c>
      <c r="K21" s="7" t="s">
        <v>74</v>
      </c>
      <c r="L21" s="7">
        <v>8</v>
      </c>
      <c r="M21" s="7" t="s">
        <v>75</v>
      </c>
      <c r="N21" s="7">
        <v>16</v>
      </c>
      <c r="O21" s="7" t="s">
        <v>76</v>
      </c>
      <c r="P21" s="7">
        <v>4</v>
      </c>
      <c r="Q21" s="7" t="s">
        <v>77</v>
      </c>
      <c r="R21" s="7">
        <v>4</v>
      </c>
      <c r="S21" s="7" t="s">
        <v>77</v>
      </c>
      <c r="T21" s="7"/>
      <c r="U21" s="7"/>
      <c r="V21" s="7">
        <v>16</v>
      </c>
      <c r="W21" s="12" t="s">
        <v>78</v>
      </c>
      <c r="Y21" s="2"/>
    </row>
    <row r="22" spans="1:25" ht="57.6">
      <c r="A22" s="26" t="s">
        <v>79</v>
      </c>
      <c r="B22" s="14" t="s">
        <v>80</v>
      </c>
      <c r="C22" s="22" t="s">
        <v>81</v>
      </c>
      <c r="D22" s="17" t="s">
        <v>34</v>
      </c>
      <c r="F22" s="7">
        <v>4</v>
      </c>
      <c r="G22" s="7" t="str">
        <f t="shared" si="1"/>
        <v>Etapa č. 4</v>
      </c>
      <c r="H22" s="7"/>
      <c r="I22" s="7"/>
      <c r="J22" s="7">
        <f>+J21</f>
        <v>10</v>
      </c>
      <c r="K22" s="7"/>
      <c r="L22" s="7"/>
      <c r="M22" s="7"/>
      <c r="N22" s="7"/>
      <c r="O22" s="7"/>
      <c r="P22" s="7"/>
      <c r="Q22" s="7"/>
      <c r="R22" s="7"/>
      <c r="S22" s="7"/>
      <c r="T22" s="7"/>
      <c r="U22" s="7"/>
      <c r="V22" s="7">
        <f>+F22*1</f>
        <v>4</v>
      </c>
      <c r="W22" s="7" t="s">
        <v>65</v>
      </c>
      <c r="Y22" s="2"/>
    </row>
    <row r="23" spans="1:25" ht="115.2">
      <c r="A23" s="26" t="s">
        <v>82</v>
      </c>
      <c r="B23" s="14" t="s">
        <v>83</v>
      </c>
      <c r="C23" s="22" t="s">
        <v>84</v>
      </c>
      <c r="D23" s="17" t="s">
        <v>34</v>
      </c>
      <c r="F23" s="7">
        <v>8</v>
      </c>
      <c r="G23" s="7" t="str">
        <f t="shared" si="1"/>
        <v>Etapa č. 4</v>
      </c>
      <c r="H23" s="7"/>
      <c r="I23" s="7"/>
      <c r="J23" s="7">
        <f>+J21</f>
        <v>10</v>
      </c>
      <c r="K23" s="7"/>
      <c r="L23" s="7"/>
      <c r="M23" s="7"/>
      <c r="N23" s="7"/>
      <c r="O23" s="7"/>
      <c r="P23" s="7"/>
      <c r="Q23" s="7"/>
      <c r="R23" s="7"/>
      <c r="S23" s="7"/>
      <c r="T23" s="7"/>
      <c r="U23" s="7"/>
      <c r="V23" s="7">
        <f>+F23*1</f>
        <v>8</v>
      </c>
      <c r="W23" s="7" t="s">
        <v>65</v>
      </c>
      <c r="Y23" s="2"/>
    </row>
    <row r="24" spans="1:25" ht="86.4">
      <c r="A24" s="26" t="s">
        <v>85</v>
      </c>
      <c r="B24" s="14" t="s">
        <v>86</v>
      </c>
      <c r="C24" s="22" t="s">
        <v>87</v>
      </c>
      <c r="D24" s="17" t="s">
        <v>34</v>
      </c>
      <c r="F24" s="7">
        <v>4</v>
      </c>
      <c r="G24" s="7" t="str">
        <f t="shared" si="1"/>
        <v>Etapa č. 4</v>
      </c>
      <c r="H24" s="7"/>
      <c r="I24" s="7"/>
      <c r="J24" s="7">
        <f>+J20</f>
        <v>2</v>
      </c>
      <c r="K24" s="7"/>
      <c r="L24" s="7"/>
      <c r="M24" s="7"/>
      <c r="N24" s="7"/>
      <c r="O24" s="7"/>
      <c r="P24" s="7"/>
      <c r="Q24" s="7"/>
      <c r="R24" s="7"/>
      <c r="S24" s="7"/>
      <c r="T24" s="7"/>
      <c r="U24" s="7"/>
      <c r="V24" s="7">
        <f>+F24*1</f>
        <v>4</v>
      </c>
      <c r="W24" s="7" t="s">
        <v>65</v>
      </c>
      <c r="Y24" s="2"/>
    </row>
    <row r="27" spans="1:25" ht="15">
      <c r="A27" s="27"/>
      <c r="B27" s="28"/>
      <c r="C27" s="29"/>
      <c r="D27" s="30"/>
      <c r="F27" s="31"/>
      <c r="G27" s="31"/>
      <c r="H27" s="31"/>
      <c r="I27" s="31"/>
      <c r="J27" s="31"/>
      <c r="K27" s="31"/>
      <c r="L27" s="31"/>
      <c r="M27" s="31"/>
      <c r="N27" s="31"/>
      <c r="O27" s="31"/>
      <c r="P27" s="31"/>
      <c r="Q27" s="31"/>
      <c r="R27" s="31"/>
      <c r="S27" s="31"/>
      <c r="T27" s="31"/>
      <c r="U27" s="31"/>
      <c r="V27" s="31"/>
      <c r="W27" s="31"/>
      <c r="Y27" s="2"/>
    </row>
    <row r="28" spans="2:25" ht="15">
      <c r="B28" s="3"/>
      <c r="K28" s="72" t="s">
        <v>4</v>
      </c>
      <c r="L28" s="72"/>
      <c r="M28" s="72"/>
      <c r="N28" s="72"/>
      <c r="O28" s="72"/>
      <c r="P28" s="72"/>
      <c r="Q28" s="72"/>
      <c r="R28" s="72"/>
      <c r="S28" s="72"/>
      <c r="T28" s="72"/>
      <c r="U28" s="72"/>
      <c r="V28" s="72"/>
      <c r="Y28" s="2"/>
    </row>
    <row r="29" spans="1:25" ht="18.3">
      <c r="A29" s="4" t="s">
        <v>88</v>
      </c>
      <c r="B29" s="5" t="s">
        <v>89</v>
      </c>
      <c r="C29" s="5" t="s">
        <v>90</v>
      </c>
      <c r="D29" s="4"/>
      <c r="F29" s="6"/>
      <c r="G29" s="6"/>
      <c r="H29" s="7"/>
      <c r="I29" s="4"/>
      <c r="J29" s="8"/>
      <c r="K29" s="8" t="s">
        <v>9</v>
      </c>
      <c r="L29" s="64" t="s">
        <v>10</v>
      </c>
      <c r="M29" s="65"/>
      <c r="N29" s="64" t="s">
        <v>11</v>
      </c>
      <c r="O29" s="65"/>
      <c r="P29" s="64" t="s">
        <v>12</v>
      </c>
      <c r="Q29" s="65"/>
      <c r="R29" s="64" t="s">
        <v>13</v>
      </c>
      <c r="S29" s="65"/>
      <c r="T29" s="4"/>
      <c r="U29" s="4"/>
      <c r="V29" s="4" t="s">
        <v>14</v>
      </c>
      <c r="W29" s="4" t="s">
        <v>15</v>
      </c>
      <c r="Y29" s="2"/>
    </row>
    <row r="30" spans="1:25" ht="57.6">
      <c r="A30" s="9" t="s">
        <v>16</v>
      </c>
      <c r="B30" s="10" t="s">
        <v>17</v>
      </c>
      <c r="C30" s="11" t="s">
        <v>18</v>
      </c>
      <c r="D30" s="11" t="s">
        <v>19</v>
      </c>
      <c r="F30" s="12" t="s">
        <v>20</v>
      </c>
      <c r="G30" s="12" t="s">
        <v>21</v>
      </c>
      <c r="H30" s="12" t="s">
        <v>61</v>
      </c>
      <c r="I30" s="4" t="s">
        <v>23</v>
      </c>
      <c r="J30" s="12" t="s">
        <v>24</v>
      </c>
      <c r="K30" s="4"/>
      <c r="L30" s="4" t="s">
        <v>25</v>
      </c>
      <c r="M30" s="4" t="s">
        <v>26</v>
      </c>
      <c r="N30" s="4" t="s">
        <v>27</v>
      </c>
      <c r="O30" s="4" t="s">
        <v>26</v>
      </c>
      <c r="P30" s="4" t="s">
        <v>28</v>
      </c>
      <c r="Q30" s="4" t="s">
        <v>26</v>
      </c>
      <c r="R30" s="4" t="s">
        <v>29</v>
      </c>
      <c r="S30" s="4" t="s">
        <v>26</v>
      </c>
      <c r="T30" s="12" t="s">
        <v>30</v>
      </c>
      <c r="U30" s="4" t="s">
        <v>26</v>
      </c>
      <c r="V30" s="4" t="s">
        <v>31</v>
      </c>
      <c r="W30" s="4"/>
      <c r="Y30" s="2"/>
    </row>
    <row r="31" spans="1:25" ht="86.4">
      <c r="A31" s="13">
        <v>43833</v>
      </c>
      <c r="B31" s="14" t="s">
        <v>91</v>
      </c>
      <c r="C31" s="15" t="s">
        <v>732</v>
      </c>
      <c r="D31" s="21"/>
      <c r="F31" s="7">
        <v>2</v>
      </c>
      <c r="G31" s="7" t="str">
        <f aca="true" t="shared" si="2" ref="G31:G36">+$X$3</f>
        <v>Etapa č. 4</v>
      </c>
      <c r="H31" s="7"/>
      <c r="I31" s="7" t="s">
        <v>63</v>
      </c>
      <c r="J31" s="7">
        <v>3</v>
      </c>
      <c r="K31" s="7"/>
      <c r="L31" s="7"/>
      <c r="M31" s="7"/>
      <c r="N31" s="7">
        <f>+F31*2</f>
        <v>4</v>
      </c>
      <c r="O31" s="7" t="s">
        <v>64</v>
      </c>
      <c r="P31" s="7"/>
      <c r="Q31" s="7"/>
      <c r="R31" s="7"/>
      <c r="S31" s="7"/>
      <c r="T31" s="7"/>
      <c r="U31" s="7"/>
      <c r="V31" s="7"/>
      <c r="W31" s="7" t="s">
        <v>65</v>
      </c>
      <c r="Y31" s="2"/>
    </row>
    <row r="32" spans="1:25" ht="72">
      <c r="A32" s="13">
        <v>43864</v>
      </c>
      <c r="B32" s="14" t="s">
        <v>92</v>
      </c>
      <c r="C32" s="22" t="s">
        <v>67</v>
      </c>
      <c r="D32" s="21"/>
      <c r="F32" s="7">
        <v>1</v>
      </c>
      <c r="G32" s="7" t="str">
        <f t="shared" si="2"/>
        <v>Etapa č. 4</v>
      </c>
      <c r="H32" s="7"/>
      <c r="I32" s="7" t="s">
        <v>63</v>
      </c>
      <c r="J32" s="7">
        <v>5</v>
      </c>
      <c r="K32" s="7"/>
      <c r="L32" s="7"/>
      <c r="M32" s="7"/>
      <c r="N32" s="7">
        <f>1*F32</f>
        <v>1</v>
      </c>
      <c r="O32" s="7" t="s">
        <v>64</v>
      </c>
      <c r="P32" s="7"/>
      <c r="Q32" s="7"/>
      <c r="R32" s="7"/>
      <c r="S32" s="7"/>
      <c r="T32" s="7"/>
      <c r="U32" s="7"/>
      <c r="V32" s="7"/>
      <c r="W32" s="7" t="s">
        <v>68</v>
      </c>
      <c r="Y32" s="2"/>
    </row>
    <row r="33" spans="1:25" ht="57.6">
      <c r="A33" s="23">
        <v>43893</v>
      </c>
      <c r="B33" s="24" t="s">
        <v>93</v>
      </c>
      <c r="C33" s="25" t="s">
        <v>73</v>
      </c>
      <c r="D33" s="34"/>
      <c r="F33" s="7">
        <v>1</v>
      </c>
      <c r="G33" s="7" t="str">
        <f t="shared" si="2"/>
        <v>Etapa č. 4</v>
      </c>
      <c r="H33" s="7"/>
      <c r="I33" s="7"/>
      <c r="J33" s="7">
        <v>7</v>
      </c>
      <c r="K33" s="7" t="s">
        <v>74</v>
      </c>
      <c r="L33" s="7">
        <v>8</v>
      </c>
      <c r="M33" s="7" t="s">
        <v>75</v>
      </c>
      <c r="N33" s="7">
        <v>16</v>
      </c>
      <c r="O33" s="7" t="s">
        <v>76</v>
      </c>
      <c r="P33" s="7">
        <v>4</v>
      </c>
      <c r="Q33" s="7" t="s">
        <v>77</v>
      </c>
      <c r="R33" s="7">
        <v>4</v>
      </c>
      <c r="S33" s="7" t="s">
        <v>77</v>
      </c>
      <c r="T33" s="7"/>
      <c r="U33" s="7"/>
      <c r="V33" s="7">
        <v>16</v>
      </c>
      <c r="W33" s="12" t="s">
        <v>78</v>
      </c>
      <c r="Y33" s="2"/>
    </row>
    <row r="34" spans="1:25" ht="57.6">
      <c r="A34" s="26" t="s">
        <v>94</v>
      </c>
      <c r="B34" s="14" t="s">
        <v>95</v>
      </c>
      <c r="C34" s="22" t="s">
        <v>81</v>
      </c>
      <c r="D34" s="17" t="s">
        <v>34</v>
      </c>
      <c r="F34" s="7">
        <v>4</v>
      </c>
      <c r="G34" s="7" t="str">
        <f t="shared" si="2"/>
        <v>Etapa č. 4</v>
      </c>
      <c r="H34" s="7"/>
      <c r="I34" s="7"/>
      <c r="J34" s="7">
        <f>+J33</f>
        <v>7</v>
      </c>
      <c r="K34" s="7"/>
      <c r="L34" s="7"/>
      <c r="M34" s="7"/>
      <c r="N34" s="7"/>
      <c r="O34" s="7"/>
      <c r="P34" s="7"/>
      <c r="Q34" s="7"/>
      <c r="R34" s="7"/>
      <c r="S34" s="7"/>
      <c r="T34" s="7"/>
      <c r="U34" s="7"/>
      <c r="V34" s="7">
        <f>+F34*1</f>
        <v>4</v>
      </c>
      <c r="W34" s="7" t="s">
        <v>65</v>
      </c>
      <c r="Y34" s="2"/>
    </row>
    <row r="35" spans="1:25" ht="115.2">
      <c r="A35" s="26" t="s">
        <v>96</v>
      </c>
      <c r="B35" s="14" t="s">
        <v>97</v>
      </c>
      <c r="C35" s="22" t="s">
        <v>98</v>
      </c>
      <c r="D35" s="17" t="s">
        <v>34</v>
      </c>
      <c r="F35" s="7">
        <v>8</v>
      </c>
      <c r="G35" s="7" t="str">
        <f t="shared" si="2"/>
        <v>Etapa č. 4</v>
      </c>
      <c r="H35" s="7"/>
      <c r="I35" s="7"/>
      <c r="J35" s="7">
        <f>+J33</f>
        <v>7</v>
      </c>
      <c r="K35" s="7"/>
      <c r="L35" s="7"/>
      <c r="M35" s="7"/>
      <c r="N35" s="7"/>
      <c r="O35" s="7"/>
      <c r="P35" s="7"/>
      <c r="Q35" s="7"/>
      <c r="R35" s="7"/>
      <c r="S35" s="7"/>
      <c r="T35" s="7"/>
      <c r="U35" s="7"/>
      <c r="V35" s="7">
        <f>+F35*1</f>
        <v>8</v>
      </c>
      <c r="W35" s="7" t="s">
        <v>65</v>
      </c>
      <c r="Y35" s="2"/>
    </row>
    <row r="36" spans="1:25" ht="86.4">
      <c r="A36" s="26" t="s">
        <v>99</v>
      </c>
      <c r="B36" s="14" t="s">
        <v>100</v>
      </c>
      <c r="C36" s="22" t="s">
        <v>87</v>
      </c>
      <c r="D36" s="17" t="s">
        <v>34</v>
      </c>
      <c r="F36" s="7">
        <v>4</v>
      </c>
      <c r="G36" s="7" t="str">
        <f t="shared" si="2"/>
        <v>Etapa č. 4</v>
      </c>
      <c r="H36" s="7"/>
      <c r="I36" s="7"/>
      <c r="J36" s="7">
        <f>+J33</f>
        <v>7</v>
      </c>
      <c r="K36" s="7"/>
      <c r="L36" s="7"/>
      <c r="M36" s="7"/>
      <c r="N36" s="7"/>
      <c r="O36" s="7"/>
      <c r="P36" s="7"/>
      <c r="Q36" s="7"/>
      <c r="R36" s="7"/>
      <c r="S36" s="7"/>
      <c r="T36" s="7"/>
      <c r="U36" s="7"/>
      <c r="V36" s="7">
        <f>+F36*1</f>
        <v>4</v>
      </c>
      <c r="W36" s="7" t="s">
        <v>65</v>
      </c>
      <c r="Y36" s="2"/>
    </row>
    <row r="37" spans="1:23" ht="15">
      <c r="A37" s="27"/>
      <c r="B37" s="28"/>
      <c r="C37" s="29"/>
      <c r="D37" s="30"/>
      <c r="F37" s="31"/>
      <c r="G37" s="31"/>
      <c r="H37" s="31"/>
      <c r="I37" s="31"/>
      <c r="J37" s="31"/>
      <c r="K37" s="31"/>
      <c r="L37" s="31"/>
      <c r="M37" s="31"/>
      <c r="N37" s="31"/>
      <c r="O37" s="31"/>
      <c r="P37" s="31"/>
      <c r="Q37" s="31"/>
      <c r="R37" s="31"/>
      <c r="S37" s="31"/>
      <c r="T37" s="31"/>
      <c r="U37" s="31"/>
      <c r="V37" s="31"/>
      <c r="W37" s="31"/>
    </row>
    <row r="38" spans="2:22" ht="15">
      <c r="B38" s="3"/>
      <c r="K38" s="72" t="s">
        <v>4</v>
      </c>
      <c r="L38" s="72"/>
      <c r="M38" s="72"/>
      <c r="N38" s="72"/>
      <c r="O38" s="72"/>
      <c r="P38" s="72"/>
      <c r="Q38" s="72"/>
      <c r="R38" s="72"/>
      <c r="S38" s="72"/>
      <c r="T38" s="72"/>
      <c r="U38" s="72"/>
      <c r="V38" s="72"/>
    </row>
    <row r="39" spans="1:23" ht="18.3">
      <c r="A39" s="4" t="s">
        <v>101</v>
      </c>
      <c r="B39" s="5" t="s">
        <v>102</v>
      </c>
      <c r="C39" s="5" t="s">
        <v>103</v>
      </c>
      <c r="D39" s="4"/>
      <c r="F39" s="6"/>
      <c r="G39" s="6"/>
      <c r="H39" s="7"/>
      <c r="I39" s="4"/>
      <c r="J39" s="8"/>
      <c r="K39" s="8" t="s">
        <v>9</v>
      </c>
      <c r="L39" s="64" t="s">
        <v>10</v>
      </c>
      <c r="M39" s="65"/>
      <c r="N39" s="64" t="s">
        <v>11</v>
      </c>
      <c r="O39" s="65"/>
      <c r="P39" s="64" t="s">
        <v>12</v>
      </c>
      <c r="Q39" s="65"/>
      <c r="R39" s="64" t="s">
        <v>13</v>
      </c>
      <c r="S39" s="65"/>
      <c r="T39" s="4"/>
      <c r="U39" s="4"/>
      <c r="V39" s="4" t="s">
        <v>14</v>
      </c>
      <c r="W39" s="4" t="s">
        <v>15</v>
      </c>
    </row>
    <row r="40" spans="1:23" ht="57.6">
      <c r="A40" s="9" t="s">
        <v>16</v>
      </c>
      <c r="B40" s="10" t="s">
        <v>17</v>
      </c>
      <c r="C40" s="11" t="s">
        <v>18</v>
      </c>
      <c r="D40" s="11" t="s">
        <v>19</v>
      </c>
      <c r="F40" s="12" t="s">
        <v>20</v>
      </c>
      <c r="G40" s="12" t="s">
        <v>21</v>
      </c>
      <c r="H40" s="12" t="s">
        <v>61</v>
      </c>
      <c r="I40" s="4" t="s">
        <v>23</v>
      </c>
      <c r="J40" s="12" t="s">
        <v>24</v>
      </c>
      <c r="K40" s="4"/>
      <c r="L40" s="4" t="s">
        <v>25</v>
      </c>
      <c r="M40" s="4" t="s">
        <v>26</v>
      </c>
      <c r="N40" s="4" t="s">
        <v>27</v>
      </c>
      <c r="O40" s="4" t="s">
        <v>26</v>
      </c>
      <c r="P40" s="4" t="s">
        <v>28</v>
      </c>
      <c r="Q40" s="4" t="s">
        <v>26</v>
      </c>
      <c r="R40" s="4" t="s">
        <v>29</v>
      </c>
      <c r="S40" s="4" t="s">
        <v>26</v>
      </c>
      <c r="T40" s="12" t="s">
        <v>30</v>
      </c>
      <c r="U40" s="4" t="s">
        <v>26</v>
      </c>
      <c r="V40" s="4" t="s">
        <v>31</v>
      </c>
      <c r="W40" s="4"/>
    </row>
    <row r="41" spans="1:23" ht="86.4">
      <c r="A41" s="13">
        <v>43833</v>
      </c>
      <c r="B41" s="14" t="s">
        <v>104</v>
      </c>
      <c r="C41" s="15" t="s">
        <v>732</v>
      </c>
      <c r="D41" s="21"/>
      <c r="F41" s="7">
        <v>2</v>
      </c>
      <c r="G41" s="7" t="str">
        <f aca="true" t="shared" si="3" ref="G41:G46">+$X$3</f>
        <v>Etapa č. 4</v>
      </c>
      <c r="H41" s="7"/>
      <c r="I41" s="7" t="s">
        <v>63</v>
      </c>
      <c r="J41" s="7">
        <v>3</v>
      </c>
      <c r="K41" s="7"/>
      <c r="L41" s="7"/>
      <c r="M41" s="7"/>
      <c r="N41" s="7">
        <f>+F41*2</f>
        <v>4</v>
      </c>
      <c r="O41" s="7" t="s">
        <v>64</v>
      </c>
      <c r="P41" s="7"/>
      <c r="Q41" s="7"/>
      <c r="R41" s="7"/>
      <c r="S41" s="7"/>
      <c r="T41" s="7"/>
      <c r="U41" s="7"/>
      <c r="V41" s="7"/>
      <c r="W41" s="7" t="s">
        <v>65</v>
      </c>
    </row>
    <row r="42" spans="1:23" ht="72">
      <c r="A42" s="13">
        <v>43864</v>
      </c>
      <c r="B42" s="14" t="s">
        <v>105</v>
      </c>
      <c r="C42" s="22" t="s">
        <v>106</v>
      </c>
      <c r="D42" s="21"/>
      <c r="F42" s="7">
        <v>2</v>
      </c>
      <c r="G42" s="7" t="str">
        <f t="shared" si="3"/>
        <v>Etapa č. 4</v>
      </c>
      <c r="H42" s="7"/>
      <c r="I42" s="7" t="s">
        <v>63</v>
      </c>
      <c r="J42" s="7">
        <v>5</v>
      </c>
      <c r="K42" s="7"/>
      <c r="L42" s="7"/>
      <c r="M42" s="7"/>
      <c r="N42" s="7">
        <f>1*F42</f>
        <v>2</v>
      </c>
      <c r="O42" s="7" t="s">
        <v>64</v>
      </c>
      <c r="P42" s="7"/>
      <c r="Q42" s="7"/>
      <c r="R42" s="7"/>
      <c r="S42" s="7"/>
      <c r="T42" s="7"/>
      <c r="U42" s="7"/>
      <c r="V42" s="7"/>
      <c r="W42" s="7" t="s">
        <v>68</v>
      </c>
    </row>
    <row r="43" spans="1:23" ht="57.6">
      <c r="A43" s="23">
        <v>43893</v>
      </c>
      <c r="B43" s="24" t="s">
        <v>107</v>
      </c>
      <c r="C43" s="25" t="s">
        <v>73</v>
      </c>
      <c r="D43" s="34"/>
      <c r="F43" s="7">
        <v>1</v>
      </c>
      <c r="G43" s="7" t="str">
        <f t="shared" si="3"/>
        <v>Etapa č. 4</v>
      </c>
      <c r="H43" s="7"/>
      <c r="I43" s="7"/>
      <c r="J43" s="7">
        <v>7</v>
      </c>
      <c r="K43" s="7" t="s">
        <v>74</v>
      </c>
      <c r="L43" s="7">
        <v>8</v>
      </c>
      <c r="M43" s="7" t="s">
        <v>75</v>
      </c>
      <c r="N43" s="7">
        <v>16</v>
      </c>
      <c r="O43" s="7" t="s">
        <v>76</v>
      </c>
      <c r="P43" s="7">
        <v>4</v>
      </c>
      <c r="Q43" s="7" t="s">
        <v>77</v>
      </c>
      <c r="R43" s="7">
        <v>4</v>
      </c>
      <c r="S43" s="7" t="s">
        <v>77</v>
      </c>
      <c r="T43" s="7"/>
      <c r="U43" s="7"/>
      <c r="V43" s="7">
        <v>16</v>
      </c>
      <c r="W43" s="12" t="s">
        <v>78</v>
      </c>
    </row>
    <row r="44" spans="1:23" ht="57.6">
      <c r="A44" s="26" t="s">
        <v>94</v>
      </c>
      <c r="B44" s="14" t="s">
        <v>108</v>
      </c>
      <c r="C44" s="22" t="s">
        <v>81</v>
      </c>
      <c r="D44" s="17" t="s">
        <v>34</v>
      </c>
      <c r="F44" s="7">
        <v>8</v>
      </c>
      <c r="G44" s="7" t="str">
        <f t="shared" si="3"/>
        <v>Etapa č. 4</v>
      </c>
      <c r="H44" s="7"/>
      <c r="I44" s="7"/>
      <c r="J44" s="7">
        <f>+J43</f>
        <v>7</v>
      </c>
      <c r="K44" s="7"/>
      <c r="L44" s="7"/>
      <c r="M44" s="7"/>
      <c r="N44" s="7"/>
      <c r="O44" s="7"/>
      <c r="P44" s="7"/>
      <c r="Q44" s="7"/>
      <c r="R44" s="7"/>
      <c r="S44" s="7"/>
      <c r="T44" s="7"/>
      <c r="U44" s="7"/>
      <c r="V44" s="7">
        <f>+F44*1</f>
        <v>8</v>
      </c>
      <c r="W44" s="7" t="s">
        <v>65</v>
      </c>
    </row>
    <row r="45" spans="1:23" ht="115.2">
      <c r="A45" s="26" t="s">
        <v>96</v>
      </c>
      <c r="B45" s="14" t="s">
        <v>109</v>
      </c>
      <c r="C45" s="22" t="s">
        <v>84</v>
      </c>
      <c r="D45" s="17" t="s">
        <v>34</v>
      </c>
      <c r="F45" s="7">
        <v>8</v>
      </c>
      <c r="G45" s="7" t="str">
        <f t="shared" si="3"/>
        <v>Etapa č. 4</v>
      </c>
      <c r="H45" s="7"/>
      <c r="I45" s="7"/>
      <c r="J45" s="7">
        <f>+J43</f>
        <v>7</v>
      </c>
      <c r="K45" s="7"/>
      <c r="L45" s="7"/>
      <c r="M45" s="7"/>
      <c r="N45" s="7"/>
      <c r="O45" s="7"/>
      <c r="P45" s="7"/>
      <c r="Q45" s="7"/>
      <c r="R45" s="7"/>
      <c r="S45" s="7"/>
      <c r="T45" s="7"/>
      <c r="U45" s="7"/>
      <c r="V45" s="7">
        <f>+F45*1</f>
        <v>8</v>
      </c>
      <c r="W45" s="7" t="s">
        <v>65</v>
      </c>
    </row>
    <row r="46" spans="1:23" ht="86.4">
      <c r="A46" s="26" t="s">
        <v>99</v>
      </c>
      <c r="B46" s="14" t="s">
        <v>110</v>
      </c>
      <c r="C46" s="22" t="s">
        <v>111</v>
      </c>
      <c r="D46" s="17" t="s">
        <v>34</v>
      </c>
      <c r="F46" s="7">
        <v>4</v>
      </c>
      <c r="G46" s="7" t="str">
        <f t="shared" si="3"/>
        <v>Etapa č. 4</v>
      </c>
      <c r="H46" s="7"/>
      <c r="I46" s="7"/>
      <c r="J46" s="7">
        <f>+J43</f>
        <v>7</v>
      </c>
      <c r="K46" s="7"/>
      <c r="L46" s="7"/>
      <c r="M46" s="7"/>
      <c r="N46" s="7"/>
      <c r="O46" s="7"/>
      <c r="P46" s="7"/>
      <c r="Q46" s="7"/>
      <c r="R46" s="7"/>
      <c r="S46" s="7"/>
      <c r="T46" s="7"/>
      <c r="U46" s="7"/>
      <c r="V46" s="7">
        <f>+F46*1</f>
        <v>4</v>
      </c>
      <c r="W46" s="7" t="s">
        <v>65</v>
      </c>
    </row>
    <row r="47" spans="1:23" ht="15">
      <c r="A47" s="27"/>
      <c r="B47" s="28"/>
      <c r="C47" s="29"/>
      <c r="D47" s="30"/>
      <c r="F47" s="31"/>
      <c r="G47" s="31"/>
      <c r="H47" s="31"/>
      <c r="I47" s="31"/>
      <c r="J47" s="31"/>
      <c r="K47" s="31"/>
      <c r="L47" s="31"/>
      <c r="M47" s="31"/>
      <c r="N47" s="31"/>
      <c r="O47" s="31"/>
      <c r="P47" s="31"/>
      <c r="Q47" s="31"/>
      <c r="R47" s="31"/>
      <c r="S47" s="31"/>
      <c r="T47" s="31"/>
      <c r="U47" s="31"/>
      <c r="V47" s="31"/>
      <c r="W47" s="31"/>
    </row>
    <row r="48" spans="3:4" ht="18.3">
      <c r="C48" s="32"/>
      <c r="D48" s="3"/>
    </row>
    <row r="49" spans="2:27" ht="15">
      <c r="B49" s="3"/>
      <c r="K49" s="72" t="s">
        <v>4</v>
      </c>
      <c r="L49" s="72"/>
      <c r="M49" s="72"/>
      <c r="N49" s="72"/>
      <c r="O49" s="72"/>
      <c r="P49" s="72"/>
      <c r="Q49" s="72"/>
      <c r="R49" s="72"/>
      <c r="S49" s="72"/>
      <c r="T49" s="72"/>
      <c r="U49" s="72"/>
      <c r="V49" s="72"/>
      <c r="AA49"/>
    </row>
    <row r="50" spans="1:27" ht="18.3">
      <c r="A50" s="4" t="s">
        <v>101</v>
      </c>
      <c r="B50" s="5" t="s">
        <v>112</v>
      </c>
      <c r="C50" s="5" t="s">
        <v>113</v>
      </c>
      <c r="D50" s="4"/>
      <c r="F50" s="6"/>
      <c r="G50" s="6"/>
      <c r="H50" s="7"/>
      <c r="I50" s="4"/>
      <c r="J50" s="8"/>
      <c r="K50" s="8" t="s">
        <v>9</v>
      </c>
      <c r="L50" s="64" t="s">
        <v>10</v>
      </c>
      <c r="M50" s="65"/>
      <c r="N50" s="64" t="s">
        <v>11</v>
      </c>
      <c r="O50" s="65"/>
      <c r="P50" s="64" t="s">
        <v>12</v>
      </c>
      <c r="Q50" s="65"/>
      <c r="R50" s="64" t="s">
        <v>13</v>
      </c>
      <c r="S50" s="65"/>
      <c r="T50" s="4"/>
      <c r="U50" s="4"/>
      <c r="V50" s="4" t="s">
        <v>14</v>
      </c>
      <c r="W50" s="4" t="s">
        <v>15</v>
      </c>
      <c r="AA50"/>
    </row>
    <row r="51" spans="1:27" ht="57.6">
      <c r="A51" s="9" t="s">
        <v>16</v>
      </c>
      <c r="B51" s="10" t="s">
        <v>17</v>
      </c>
      <c r="C51" s="11" t="s">
        <v>18</v>
      </c>
      <c r="D51" s="11" t="s">
        <v>19</v>
      </c>
      <c r="F51" s="12" t="s">
        <v>20</v>
      </c>
      <c r="G51" s="12" t="s">
        <v>21</v>
      </c>
      <c r="H51" s="12" t="s">
        <v>61</v>
      </c>
      <c r="I51" s="4" t="s">
        <v>23</v>
      </c>
      <c r="J51" s="12" t="s">
        <v>114</v>
      </c>
      <c r="K51" s="4"/>
      <c r="L51" s="4" t="s">
        <v>25</v>
      </c>
      <c r="M51" s="4" t="s">
        <v>26</v>
      </c>
      <c r="N51" s="4" t="s">
        <v>27</v>
      </c>
      <c r="O51" s="4" t="s">
        <v>26</v>
      </c>
      <c r="P51" s="4" t="s">
        <v>28</v>
      </c>
      <c r="Q51" s="4" t="s">
        <v>26</v>
      </c>
      <c r="R51" s="4" t="s">
        <v>29</v>
      </c>
      <c r="S51" s="4" t="s">
        <v>26</v>
      </c>
      <c r="T51" s="12" t="s">
        <v>30</v>
      </c>
      <c r="U51" s="4" t="s">
        <v>26</v>
      </c>
      <c r="V51" s="4" t="s">
        <v>31</v>
      </c>
      <c r="W51" s="4"/>
      <c r="AA51"/>
    </row>
    <row r="52" spans="1:27" ht="28.8">
      <c r="A52" s="26" t="s">
        <v>115</v>
      </c>
      <c r="B52" s="14" t="s">
        <v>116</v>
      </c>
      <c r="C52" s="33" t="s">
        <v>117</v>
      </c>
      <c r="D52" s="33" t="s">
        <v>118</v>
      </c>
      <c r="F52" s="7">
        <v>1</v>
      </c>
      <c r="G52" s="7" t="str">
        <f aca="true" t="shared" si="4" ref="G52:G59">+$X$1</f>
        <v>Etapa č. 2</v>
      </c>
      <c r="H52" s="7" t="s">
        <v>119</v>
      </c>
      <c r="I52" s="7" t="s">
        <v>120</v>
      </c>
      <c r="J52" s="7">
        <v>22</v>
      </c>
      <c r="K52" s="7"/>
      <c r="L52" s="7">
        <v>1</v>
      </c>
      <c r="M52" s="7" t="s">
        <v>121</v>
      </c>
      <c r="N52" s="7">
        <v>1</v>
      </c>
      <c r="O52" s="7" t="s">
        <v>121</v>
      </c>
      <c r="P52" s="7">
        <v>2</v>
      </c>
      <c r="Q52" s="7" t="s">
        <v>122</v>
      </c>
      <c r="R52" s="7">
        <v>2</v>
      </c>
      <c r="S52" s="7" t="s">
        <v>123</v>
      </c>
      <c r="T52" s="7">
        <v>2</v>
      </c>
      <c r="U52" s="7" t="s">
        <v>124</v>
      </c>
      <c r="V52" s="7"/>
      <c r="W52" s="7" t="s">
        <v>125</v>
      </c>
      <c r="AA52"/>
    </row>
    <row r="53" spans="1:27" ht="43.2">
      <c r="A53" s="26" t="s">
        <v>126</v>
      </c>
      <c r="B53" s="14" t="s">
        <v>127</v>
      </c>
      <c r="C53" s="33" t="s">
        <v>128</v>
      </c>
      <c r="D53" s="33" t="s">
        <v>129</v>
      </c>
      <c r="F53" s="7">
        <v>3</v>
      </c>
      <c r="G53" s="7" t="str">
        <f t="shared" si="4"/>
        <v>Etapa č. 2</v>
      </c>
      <c r="H53" s="7" t="s">
        <v>130</v>
      </c>
      <c r="I53" s="7" t="s">
        <v>131</v>
      </c>
      <c r="J53" s="7">
        <v>9</v>
      </c>
      <c r="K53" s="7"/>
      <c r="L53" s="7">
        <v>1</v>
      </c>
      <c r="M53" s="7" t="s">
        <v>132</v>
      </c>
      <c r="N53" s="7"/>
      <c r="O53" s="7"/>
      <c r="P53" s="7"/>
      <c r="Q53" s="7"/>
      <c r="R53" s="7"/>
      <c r="S53" s="7"/>
      <c r="T53" s="7"/>
      <c r="U53" s="7"/>
      <c r="V53" s="7"/>
      <c r="W53" s="7" t="s">
        <v>133</v>
      </c>
      <c r="AA53"/>
    </row>
    <row r="54" spans="1:27" ht="28.8">
      <c r="A54" s="26" t="s">
        <v>134</v>
      </c>
      <c r="B54" s="16" t="s">
        <v>135</v>
      </c>
      <c r="C54" s="33" t="s">
        <v>136</v>
      </c>
      <c r="D54" s="33" t="s">
        <v>137</v>
      </c>
      <c r="F54" s="7">
        <v>1</v>
      </c>
      <c r="G54" s="7" t="str">
        <f t="shared" si="4"/>
        <v>Etapa č. 2</v>
      </c>
      <c r="H54" s="7" t="s">
        <v>138</v>
      </c>
      <c r="I54" s="7" t="s">
        <v>139</v>
      </c>
      <c r="J54" s="7">
        <f>+J53</f>
        <v>9</v>
      </c>
      <c r="K54" s="7"/>
      <c r="L54" s="17"/>
      <c r="M54" s="17"/>
      <c r="N54" s="7"/>
      <c r="O54" s="7"/>
      <c r="P54" s="7"/>
      <c r="Q54" s="7"/>
      <c r="R54" s="7"/>
      <c r="S54" s="7"/>
      <c r="T54" s="7"/>
      <c r="U54" s="7"/>
      <c r="V54" s="7"/>
      <c r="W54" s="7" t="s">
        <v>140</v>
      </c>
      <c r="AA54"/>
    </row>
    <row r="55" spans="1:27" ht="28.8">
      <c r="A55" s="26" t="s">
        <v>141</v>
      </c>
      <c r="B55" s="16" t="s">
        <v>142</v>
      </c>
      <c r="C55" s="33" t="s">
        <v>143</v>
      </c>
      <c r="D55" s="33" t="s">
        <v>144</v>
      </c>
      <c r="F55" s="7">
        <v>1</v>
      </c>
      <c r="G55" s="7" t="str">
        <f t="shared" si="4"/>
        <v>Etapa č. 2</v>
      </c>
      <c r="H55" s="7" t="s">
        <v>145</v>
      </c>
      <c r="I55" s="7" t="s">
        <v>120</v>
      </c>
      <c r="J55" s="7">
        <v>7</v>
      </c>
      <c r="K55" s="7"/>
      <c r="L55" s="7"/>
      <c r="M55" s="7"/>
      <c r="N55" s="7">
        <v>1</v>
      </c>
      <c r="O55" s="7" t="s">
        <v>64</v>
      </c>
      <c r="P55" s="7"/>
      <c r="Q55" s="7"/>
      <c r="R55" s="7"/>
      <c r="S55" s="7"/>
      <c r="T55" s="7"/>
      <c r="U55" s="7"/>
      <c r="V55" s="7"/>
      <c r="W55" s="7"/>
      <c r="AA55"/>
    </row>
    <row r="56" spans="1:27" ht="28.8">
      <c r="A56" s="26" t="s">
        <v>146</v>
      </c>
      <c r="B56" s="16" t="s">
        <v>147</v>
      </c>
      <c r="C56" s="33" t="s">
        <v>148</v>
      </c>
      <c r="D56" s="33" t="s">
        <v>144</v>
      </c>
      <c r="F56" s="7">
        <v>1</v>
      </c>
      <c r="G56" s="7" t="str">
        <f t="shared" si="4"/>
        <v>Etapa č. 2</v>
      </c>
      <c r="H56" s="7" t="s">
        <v>145</v>
      </c>
      <c r="I56" s="7" t="s">
        <v>120</v>
      </c>
      <c r="J56" s="7">
        <v>9</v>
      </c>
      <c r="K56" s="7"/>
      <c r="L56" s="7"/>
      <c r="M56" s="7"/>
      <c r="N56" s="7">
        <v>1</v>
      </c>
      <c r="O56" s="7" t="s">
        <v>64</v>
      </c>
      <c r="P56" s="7"/>
      <c r="Q56" s="7"/>
      <c r="R56" s="7"/>
      <c r="S56" s="7"/>
      <c r="T56" s="7"/>
      <c r="U56" s="7"/>
      <c r="V56" s="7"/>
      <c r="W56" s="7"/>
      <c r="AA56"/>
    </row>
    <row r="57" spans="1:27" ht="28.8">
      <c r="A57" s="26" t="s">
        <v>149</v>
      </c>
      <c r="B57" s="16" t="s">
        <v>150</v>
      </c>
      <c r="C57" s="33" t="s">
        <v>151</v>
      </c>
      <c r="D57" s="33" t="s">
        <v>152</v>
      </c>
      <c r="F57" s="7">
        <v>1</v>
      </c>
      <c r="G57" s="7" t="str">
        <f t="shared" si="4"/>
        <v>Etapa č. 2</v>
      </c>
      <c r="H57" s="7" t="s">
        <v>119</v>
      </c>
      <c r="I57" s="7" t="s">
        <v>120</v>
      </c>
      <c r="J57" s="7">
        <v>8</v>
      </c>
      <c r="K57" s="7" t="s">
        <v>153</v>
      </c>
      <c r="L57" s="7"/>
      <c r="M57" s="7"/>
      <c r="N57" s="7"/>
      <c r="O57" s="7"/>
      <c r="P57" s="7"/>
      <c r="Q57" s="7"/>
      <c r="R57" s="7"/>
      <c r="S57" s="7"/>
      <c r="T57" s="7"/>
      <c r="U57" s="7"/>
      <c r="V57" s="7"/>
      <c r="W57" s="7" t="s">
        <v>154</v>
      </c>
      <c r="AA57"/>
    </row>
    <row r="58" spans="1:27" ht="28.8">
      <c r="A58" s="26" t="s">
        <v>155</v>
      </c>
      <c r="B58" s="16" t="s">
        <v>156</v>
      </c>
      <c r="C58" s="33" t="s">
        <v>151</v>
      </c>
      <c r="D58" s="33" t="s">
        <v>157</v>
      </c>
      <c r="F58" s="7">
        <v>1</v>
      </c>
      <c r="G58" s="7" t="str">
        <f t="shared" si="4"/>
        <v>Etapa č. 2</v>
      </c>
      <c r="H58" s="7" t="s">
        <v>119</v>
      </c>
      <c r="I58" s="7" t="s">
        <v>120</v>
      </c>
      <c r="J58" s="7">
        <v>8</v>
      </c>
      <c r="K58" s="7" t="s">
        <v>153</v>
      </c>
      <c r="L58" s="7"/>
      <c r="M58" s="7"/>
      <c r="N58" s="7"/>
      <c r="O58" s="7"/>
      <c r="P58" s="7"/>
      <c r="Q58" s="7"/>
      <c r="R58" s="7"/>
      <c r="S58" s="7"/>
      <c r="T58" s="7"/>
      <c r="U58" s="7"/>
      <c r="V58" s="7"/>
      <c r="W58" s="7" t="s">
        <v>154</v>
      </c>
      <c r="AA58"/>
    </row>
    <row r="59" spans="1:27" ht="43.2">
      <c r="A59" s="26" t="s">
        <v>158</v>
      </c>
      <c r="B59" s="16" t="s">
        <v>159</v>
      </c>
      <c r="C59" s="33" t="s">
        <v>160</v>
      </c>
      <c r="D59" s="34" t="s">
        <v>161</v>
      </c>
      <c r="F59" s="7">
        <v>3</v>
      </c>
      <c r="G59" s="7" t="str">
        <f t="shared" si="4"/>
        <v>Etapa č. 2</v>
      </c>
      <c r="H59" s="7" t="s">
        <v>162</v>
      </c>
      <c r="I59" s="7" t="s">
        <v>163</v>
      </c>
      <c r="J59" s="7">
        <v>0</v>
      </c>
      <c r="K59" s="7"/>
      <c r="L59" s="7"/>
      <c r="M59" s="7"/>
      <c r="N59" s="7"/>
      <c r="O59" s="7"/>
      <c r="P59" s="7"/>
      <c r="Q59" s="7"/>
      <c r="R59" s="7"/>
      <c r="S59" s="7"/>
      <c r="T59" s="7">
        <f>+F59*1</f>
        <v>3</v>
      </c>
      <c r="U59" s="7" t="s">
        <v>164</v>
      </c>
      <c r="V59" s="7"/>
      <c r="W59" s="7" t="s">
        <v>165</v>
      </c>
      <c r="AA59"/>
    </row>
    <row r="60" spans="1:27" ht="34.5" customHeight="1">
      <c r="A60" s="26" t="s">
        <v>166</v>
      </c>
      <c r="B60" s="16" t="s">
        <v>167</v>
      </c>
      <c r="C60" s="33" t="s">
        <v>168</v>
      </c>
      <c r="D60" s="33" t="s">
        <v>169</v>
      </c>
      <c r="F60" s="7">
        <v>2</v>
      </c>
      <c r="G60" s="7" t="str">
        <f>+$X$2</f>
        <v>Etapa č. 3</v>
      </c>
      <c r="H60" s="7" t="s">
        <v>170</v>
      </c>
      <c r="I60" s="7" t="s">
        <v>131</v>
      </c>
      <c r="J60" s="7">
        <v>9</v>
      </c>
      <c r="K60" s="7"/>
      <c r="L60" s="7">
        <f>+F60</f>
        <v>2</v>
      </c>
      <c r="M60" s="7" t="s">
        <v>64</v>
      </c>
      <c r="N60" s="7"/>
      <c r="O60" s="7"/>
      <c r="P60" s="7"/>
      <c r="Q60" s="7"/>
      <c r="R60" s="7"/>
      <c r="S60" s="7"/>
      <c r="T60" s="7"/>
      <c r="U60" s="7"/>
      <c r="V60" s="7"/>
      <c r="W60" s="7" t="s">
        <v>171</v>
      </c>
      <c r="AA60"/>
    </row>
    <row r="61" spans="1:27" ht="51" customHeight="1">
      <c r="A61" s="26" t="s">
        <v>172</v>
      </c>
      <c r="B61" s="16" t="s">
        <v>173</v>
      </c>
      <c r="C61" s="33" t="s">
        <v>168</v>
      </c>
      <c r="D61" s="33" t="s">
        <v>174</v>
      </c>
      <c r="F61" s="7">
        <v>3</v>
      </c>
      <c r="G61" s="7" t="str">
        <f>+$X$2</f>
        <v>Etapa č. 3</v>
      </c>
      <c r="H61" s="7" t="s">
        <v>170</v>
      </c>
      <c r="I61" s="7" t="s">
        <v>131</v>
      </c>
      <c r="J61" s="7">
        <v>9</v>
      </c>
      <c r="K61" s="7"/>
      <c r="L61" s="7">
        <f>+F61*1</f>
        <v>3</v>
      </c>
      <c r="M61" s="7" t="s">
        <v>64</v>
      </c>
      <c r="N61" s="7"/>
      <c r="O61" s="7"/>
      <c r="P61" s="7"/>
      <c r="Q61" s="7"/>
      <c r="R61" s="7"/>
      <c r="S61" s="7"/>
      <c r="T61" s="7"/>
      <c r="U61" s="7"/>
      <c r="V61" s="7"/>
      <c r="W61" s="7" t="s">
        <v>171</v>
      </c>
      <c r="AA61"/>
    </row>
    <row r="62" spans="1:27" ht="30" customHeight="1">
      <c r="A62" s="26" t="s">
        <v>175</v>
      </c>
      <c r="B62" s="16" t="s">
        <v>176</v>
      </c>
      <c r="C62" s="33" t="s">
        <v>177</v>
      </c>
      <c r="D62" s="33" t="s">
        <v>178</v>
      </c>
      <c r="F62" s="7">
        <v>1</v>
      </c>
      <c r="G62" s="7" t="str">
        <f>+$X$2</f>
        <v>Etapa č. 3</v>
      </c>
      <c r="H62" s="7" t="s">
        <v>179</v>
      </c>
      <c r="I62" s="7" t="s">
        <v>35</v>
      </c>
      <c r="J62" s="7">
        <v>8</v>
      </c>
      <c r="K62" s="7"/>
      <c r="L62" s="7"/>
      <c r="M62" s="7"/>
      <c r="N62" s="7"/>
      <c r="O62" s="7"/>
      <c r="P62" s="7"/>
      <c r="Q62" s="7"/>
      <c r="R62" s="7"/>
      <c r="S62" s="7"/>
      <c r="T62" s="7">
        <f>+F62*1</f>
        <v>1</v>
      </c>
      <c r="U62" s="7"/>
      <c r="V62" s="7"/>
      <c r="W62" s="7" t="s">
        <v>165</v>
      </c>
      <c r="AA62"/>
    </row>
    <row r="63" spans="1:27" ht="28.8">
      <c r="A63" s="26" t="s">
        <v>180</v>
      </c>
      <c r="B63" s="16" t="s">
        <v>181</v>
      </c>
      <c r="C63" s="15" t="s">
        <v>182</v>
      </c>
      <c r="D63" s="17" t="s">
        <v>34</v>
      </c>
      <c r="F63" s="7">
        <v>2</v>
      </c>
      <c r="G63" s="7" t="str">
        <f aca="true" t="shared" si="5" ref="G63:G69">+$X$3</f>
        <v>Etapa č. 4</v>
      </c>
      <c r="H63" s="7"/>
      <c r="I63" s="7"/>
      <c r="J63" s="7">
        <v>7</v>
      </c>
      <c r="K63" s="7"/>
      <c r="L63" s="7"/>
      <c r="M63" s="7"/>
      <c r="N63" s="7"/>
      <c r="O63" s="7"/>
      <c r="P63" s="7"/>
      <c r="Q63" s="7"/>
      <c r="R63" s="7"/>
      <c r="S63" s="7"/>
      <c r="T63" s="7"/>
      <c r="U63" s="7"/>
      <c r="V63" s="7">
        <f>+F63</f>
        <v>2</v>
      </c>
      <c r="W63" s="7"/>
      <c r="AA63"/>
    </row>
    <row r="64" spans="1:27" ht="78" customHeight="1">
      <c r="A64" s="26" t="s">
        <v>183</v>
      </c>
      <c r="B64" s="16" t="s">
        <v>184</v>
      </c>
      <c r="C64" s="15" t="s">
        <v>185</v>
      </c>
      <c r="D64" s="35"/>
      <c r="F64" s="7">
        <v>1</v>
      </c>
      <c r="G64" s="7" t="str">
        <f t="shared" si="5"/>
        <v>Etapa č. 4</v>
      </c>
      <c r="H64" s="7"/>
      <c r="I64" s="7"/>
      <c r="J64" s="7">
        <v>7</v>
      </c>
      <c r="K64" s="7"/>
      <c r="L64" s="7"/>
      <c r="M64" s="7"/>
      <c r="N64" s="7">
        <v>2</v>
      </c>
      <c r="O64" s="7" t="s">
        <v>64</v>
      </c>
      <c r="P64" s="7"/>
      <c r="Q64" s="7"/>
      <c r="R64" s="7"/>
      <c r="S64" s="7"/>
      <c r="T64" s="7"/>
      <c r="U64" s="7"/>
      <c r="V64" s="7"/>
      <c r="W64" s="7" t="s">
        <v>186</v>
      </c>
      <c r="AA64"/>
    </row>
    <row r="65" spans="1:23" ht="112.5" customHeight="1">
      <c r="A65" s="26" t="s">
        <v>187</v>
      </c>
      <c r="B65" s="16" t="s">
        <v>188</v>
      </c>
      <c r="C65" s="36" t="s">
        <v>189</v>
      </c>
      <c r="D65" s="17" t="s">
        <v>34</v>
      </c>
      <c r="F65" s="7">
        <v>7</v>
      </c>
      <c r="G65" s="7" t="str">
        <f t="shared" si="5"/>
        <v>Etapa č. 4</v>
      </c>
      <c r="H65" s="7"/>
      <c r="I65" s="7"/>
      <c r="J65" s="7">
        <v>9</v>
      </c>
      <c r="K65" s="7"/>
      <c r="L65" s="7"/>
      <c r="M65" s="7"/>
      <c r="N65" s="7"/>
      <c r="O65" s="7"/>
      <c r="P65" s="7"/>
      <c r="Q65" s="7"/>
      <c r="R65" s="7"/>
      <c r="S65" s="7"/>
      <c r="T65" s="7"/>
      <c r="U65" s="7"/>
      <c r="V65" s="7">
        <f>+F65</f>
        <v>7</v>
      </c>
      <c r="W65" s="7" t="s">
        <v>190</v>
      </c>
    </row>
    <row r="66" spans="1:23" ht="115.2">
      <c r="A66" s="26" t="s">
        <v>191</v>
      </c>
      <c r="B66" s="16" t="s">
        <v>192</v>
      </c>
      <c r="C66" s="22" t="s">
        <v>193</v>
      </c>
      <c r="D66" s="17" t="s">
        <v>34</v>
      </c>
      <c r="F66" s="7">
        <v>8</v>
      </c>
      <c r="G66" s="7" t="str">
        <f t="shared" si="5"/>
        <v>Etapa č. 4</v>
      </c>
      <c r="H66" s="7"/>
      <c r="I66" s="7"/>
      <c r="J66" s="7">
        <v>9</v>
      </c>
      <c r="K66" s="7"/>
      <c r="L66" s="7"/>
      <c r="M66" s="7"/>
      <c r="N66" s="7"/>
      <c r="O66" s="7"/>
      <c r="P66" s="7"/>
      <c r="Q66" s="7"/>
      <c r="R66" s="7"/>
      <c r="S66" s="7"/>
      <c r="T66" s="7"/>
      <c r="U66" s="7"/>
      <c r="V66" s="7">
        <f>+F66</f>
        <v>8</v>
      </c>
      <c r="W66" s="7" t="s">
        <v>194</v>
      </c>
    </row>
    <row r="67" spans="1:23" ht="43.2">
      <c r="A67" s="26" t="s">
        <v>195</v>
      </c>
      <c r="B67" s="16" t="s">
        <v>196</v>
      </c>
      <c r="C67" s="15" t="s">
        <v>197</v>
      </c>
      <c r="D67" s="17" t="s">
        <v>34</v>
      </c>
      <c r="F67" s="7">
        <v>2</v>
      </c>
      <c r="G67" s="7" t="str">
        <f t="shared" si="5"/>
        <v>Etapa č. 4</v>
      </c>
      <c r="H67" s="7"/>
      <c r="I67" s="7"/>
      <c r="J67" s="7">
        <v>9</v>
      </c>
      <c r="K67" s="7"/>
      <c r="L67" s="7"/>
      <c r="M67" s="7"/>
      <c r="N67" s="7"/>
      <c r="O67" s="7"/>
      <c r="P67" s="7"/>
      <c r="Q67" s="7"/>
      <c r="R67" s="7"/>
      <c r="S67" s="7"/>
      <c r="T67" s="7"/>
      <c r="U67" s="7"/>
      <c r="V67" s="7">
        <f aca="true" t="shared" si="6" ref="V67">+F67</f>
        <v>2</v>
      </c>
      <c r="W67" s="7"/>
    </row>
    <row r="68" spans="1:25" ht="28.8">
      <c r="A68" s="26" t="s">
        <v>198</v>
      </c>
      <c r="B68" s="14" t="s">
        <v>199</v>
      </c>
      <c r="C68" s="19" t="s">
        <v>200</v>
      </c>
      <c r="D68" s="17" t="s">
        <v>34</v>
      </c>
      <c r="F68" s="7">
        <v>1</v>
      </c>
      <c r="G68" s="7" t="str">
        <f t="shared" si="5"/>
        <v>Etapa č. 4</v>
      </c>
      <c r="H68" s="7" t="s">
        <v>201</v>
      </c>
      <c r="I68" s="7"/>
      <c r="J68" s="7">
        <v>10</v>
      </c>
      <c r="K68" s="7"/>
      <c r="L68" s="7"/>
      <c r="M68" s="7"/>
      <c r="N68" s="7"/>
      <c r="O68" s="7"/>
      <c r="P68" s="7">
        <f>3*F68</f>
        <v>3</v>
      </c>
      <c r="Q68" s="7" t="s">
        <v>202</v>
      </c>
      <c r="R68" s="7"/>
      <c r="S68" s="7"/>
      <c r="T68" s="7"/>
      <c r="U68" s="7"/>
      <c r="V68" s="7"/>
      <c r="W68" s="7" t="s">
        <v>203</v>
      </c>
      <c r="Y68" s="2"/>
    </row>
    <row r="69" spans="1:25" ht="28.8">
      <c r="A69" s="26" t="s">
        <v>204</v>
      </c>
      <c r="B69" s="14" t="s">
        <v>205</v>
      </c>
      <c r="C69" s="22" t="s">
        <v>206</v>
      </c>
      <c r="D69" s="17" t="s">
        <v>34</v>
      </c>
      <c r="F69" s="7">
        <v>1</v>
      </c>
      <c r="G69" s="7" t="str">
        <f t="shared" si="5"/>
        <v>Etapa č. 4</v>
      </c>
      <c r="H69" s="7" t="s">
        <v>54</v>
      </c>
      <c r="I69" s="7"/>
      <c r="J69" s="7">
        <v>10</v>
      </c>
      <c r="K69" s="7"/>
      <c r="L69" s="7"/>
      <c r="M69" s="7"/>
      <c r="N69" s="7"/>
      <c r="O69" s="7"/>
      <c r="P69" s="7">
        <f>1*1</f>
        <v>1</v>
      </c>
      <c r="Q69" s="7" t="s">
        <v>202</v>
      </c>
      <c r="R69" s="7"/>
      <c r="S69" s="7"/>
      <c r="T69" s="7"/>
      <c r="U69" s="7"/>
      <c r="V69" s="7"/>
      <c r="W69" s="7"/>
      <c r="Y69" s="2"/>
    </row>
    <row r="70" spans="1:23" ht="15">
      <c r="A70" s="27"/>
      <c r="B70" s="37"/>
      <c r="C70" s="38"/>
      <c r="D70" s="30"/>
      <c r="F70" s="31"/>
      <c r="G70" s="31"/>
      <c r="H70" s="31"/>
      <c r="I70" s="31"/>
      <c r="J70" s="31"/>
      <c r="K70" s="31"/>
      <c r="L70" s="31"/>
      <c r="M70" s="31"/>
      <c r="N70" s="31"/>
      <c r="O70" s="31"/>
      <c r="P70" s="31"/>
      <c r="Q70" s="31"/>
      <c r="R70" s="31"/>
      <c r="S70" s="31"/>
      <c r="T70" s="31"/>
      <c r="U70" s="31"/>
      <c r="V70" s="31"/>
      <c r="W70" s="31"/>
    </row>
    <row r="71" spans="2:22" ht="15">
      <c r="B71" s="3"/>
      <c r="K71" s="72" t="s">
        <v>4</v>
      </c>
      <c r="L71" s="72"/>
      <c r="M71" s="72"/>
      <c r="N71" s="72"/>
      <c r="O71" s="72"/>
      <c r="P71" s="72"/>
      <c r="Q71" s="72"/>
      <c r="R71" s="72"/>
      <c r="S71" s="72"/>
      <c r="T71" s="72"/>
      <c r="U71" s="72"/>
      <c r="V71" s="72"/>
    </row>
    <row r="72" spans="1:23" ht="18.3">
      <c r="A72" s="4" t="s">
        <v>207</v>
      </c>
      <c r="B72" s="5" t="s">
        <v>208</v>
      </c>
      <c r="C72" s="5" t="s">
        <v>209</v>
      </c>
      <c r="D72" s="4"/>
      <c r="F72" s="6"/>
      <c r="G72" s="6"/>
      <c r="H72" s="7"/>
      <c r="I72" s="4"/>
      <c r="J72" s="8"/>
      <c r="K72" s="8" t="s">
        <v>9</v>
      </c>
      <c r="L72" s="64" t="s">
        <v>10</v>
      </c>
      <c r="M72" s="65"/>
      <c r="N72" s="64" t="s">
        <v>11</v>
      </c>
      <c r="O72" s="65"/>
      <c r="P72" s="64" t="s">
        <v>12</v>
      </c>
      <c r="Q72" s="65"/>
      <c r="R72" s="64" t="s">
        <v>13</v>
      </c>
      <c r="S72" s="65"/>
      <c r="T72" s="4"/>
      <c r="U72" s="4"/>
      <c r="V72" s="4" t="s">
        <v>14</v>
      </c>
      <c r="W72" s="4" t="s">
        <v>15</v>
      </c>
    </row>
    <row r="73" spans="1:23" ht="57.6">
      <c r="A73" s="9" t="s">
        <v>16</v>
      </c>
      <c r="B73" s="10" t="s">
        <v>17</v>
      </c>
      <c r="C73" s="11" t="s">
        <v>18</v>
      </c>
      <c r="D73" s="11" t="s">
        <v>19</v>
      </c>
      <c r="F73" s="12" t="s">
        <v>20</v>
      </c>
      <c r="G73" s="12" t="s">
        <v>21</v>
      </c>
      <c r="H73" s="12" t="s">
        <v>61</v>
      </c>
      <c r="I73" s="4" t="s">
        <v>23</v>
      </c>
      <c r="J73" s="12" t="s">
        <v>24</v>
      </c>
      <c r="K73" s="4"/>
      <c r="L73" s="4" t="s">
        <v>25</v>
      </c>
      <c r="M73" s="4" t="s">
        <v>26</v>
      </c>
      <c r="N73" s="4" t="s">
        <v>27</v>
      </c>
      <c r="O73" s="4" t="s">
        <v>26</v>
      </c>
      <c r="P73" s="4" t="s">
        <v>28</v>
      </c>
      <c r="Q73" s="4" t="s">
        <v>26</v>
      </c>
      <c r="R73" s="4" t="s">
        <v>29</v>
      </c>
      <c r="S73" s="4" t="s">
        <v>26</v>
      </c>
      <c r="T73" s="12" t="s">
        <v>30</v>
      </c>
      <c r="U73" s="4" t="s">
        <v>26</v>
      </c>
      <c r="V73" s="4" t="s">
        <v>31</v>
      </c>
      <c r="W73" s="4"/>
    </row>
    <row r="74" spans="1:23" ht="28.8">
      <c r="A74" s="26" t="s">
        <v>210</v>
      </c>
      <c r="B74" s="14" t="s">
        <v>211</v>
      </c>
      <c r="C74" s="33" t="s">
        <v>117</v>
      </c>
      <c r="D74" s="33" t="s">
        <v>118</v>
      </c>
      <c r="F74" s="7">
        <v>1</v>
      </c>
      <c r="G74" s="7" t="str">
        <f aca="true" t="shared" si="7" ref="G74:G81">+$X$1</f>
        <v>Etapa č. 2</v>
      </c>
      <c r="H74" s="7" t="s">
        <v>119</v>
      </c>
      <c r="I74" s="7" t="s">
        <v>120</v>
      </c>
      <c r="J74" s="7">
        <v>25</v>
      </c>
      <c r="K74" s="7"/>
      <c r="L74" s="7">
        <v>1</v>
      </c>
      <c r="M74" s="7" t="s">
        <v>121</v>
      </c>
      <c r="N74" s="7">
        <v>1</v>
      </c>
      <c r="O74" s="7" t="s">
        <v>121</v>
      </c>
      <c r="P74" s="7">
        <v>2</v>
      </c>
      <c r="Q74" s="7" t="s">
        <v>122</v>
      </c>
      <c r="R74" s="7">
        <v>2</v>
      </c>
      <c r="S74" s="7" t="s">
        <v>123</v>
      </c>
      <c r="T74" s="7">
        <v>2</v>
      </c>
      <c r="U74" s="7" t="s">
        <v>124</v>
      </c>
      <c r="V74" s="7"/>
      <c r="W74" s="7" t="s">
        <v>125</v>
      </c>
    </row>
    <row r="75" spans="1:23" ht="43.2">
      <c r="A75" s="26" t="s">
        <v>212</v>
      </c>
      <c r="B75" s="14" t="s">
        <v>213</v>
      </c>
      <c r="C75" s="33" t="s">
        <v>128</v>
      </c>
      <c r="D75" s="33" t="s">
        <v>129</v>
      </c>
      <c r="F75" s="7">
        <v>3</v>
      </c>
      <c r="G75" s="7" t="str">
        <f t="shared" si="7"/>
        <v>Etapa č. 2</v>
      </c>
      <c r="H75" s="7" t="s">
        <v>130</v>
      </c>
      <c r="I75" s="7" t="s">
        <v>131</v>
      </c>
      <c r="J75" s="7">
        <v>11</v>
      </c>
      <c r="K75" s="7"/>
      <c r="L75" s="7">
        <v>1</v>
      </c>
      <c r="M75" s="7" t="s">
        <v>132</v>
      </c>
      <c r="N75" s="7"/>
      <c r="O75" s="7"/>
      <c r="P75" s="7"/>
      <c r="Q75" s="7"/>
      <c r="R75" s="7"/>
      <c r="S75" s="7"/>
      <c r="T75" s="7"/>
      <c r="U75" s="7"/>
      <c r="V75" s="7"/>
      <c r="W75" s="7" t="s">
        <v>133</v>
      </c>
    </row>
    <row r="76" spans="1:23" ht="28.8">
      <c r="A76" s="26" t="s">
        <v>214</v>
      </c>
      <c r="B76" s="16" t="s">
        <v>215</v>
      </c>
      <c r="C76" s="33" t="s">
        <v>136</v>
      </c>
      <c r="D76" s="33" t="s">
        <v>137</v>
      </c>
      <c r="F76" s="7">
        <v>1</v>
      </c>
      <c r="G76" s="7" t="str">
        <f t="shared" si="7"/>
        <v>Etapa č. 2</v>
      </c>
      <c r="H76" s="7" t="s">
        <v>138</v>
      </c>
      <c r="I76" s="7" t="s">
        <v>139</v>
      </c>
      <c r="J76" s="7">
        <v>9</v>
      </c>
      <c r="K76" s="7"/>
      <c r="L76" s="17"/>
      <c r="M76" s="17"/>
      <c r="N76" s="7"/>
      <c r="O76" s="7"/>
      <c r="P76" s="7"/>
      <c r="Q76" s="7"/>
      <c r="R76" s="7"/>
      <c r="S76" s="7"/>
      <c r="T76" s="7"/>
      <c r="U76" s="7"/>
      <c r="V76" s="7"/>
      <c r="W76" s="7" t="s">
        <v>140</v>
      </c>
    </row>
    <row r="77" spans="1:23" ht="28.8">
      <c r="A77" s="26" t="s">
        <v>216</v>
      </c>
      <c r="B77" s="16" t="s">
        <v>217</v>
      </c>
      <c r="C77" s="33" t="s">
        <v>143</v>
      </c>
      <c r="D77" s="33" t="s">
        <v>144</v>
      </c>
      <c r="F77" s="7">
        <v>1</v>
      </c>
      <c r="G77" s="7" t="str">
        <f t="shared" si="7"/>
        <v>Etapa č. 2</v>
      </c>
      <c r="H77" s="7" t="s">
        <v>145</v>
      </c>
      <c r="I77" s="7" t="s">
        <v>120</v>
      </c>
      <c r="J77" s="7">
        <v>8</v>
      </c>
      <c r="K77" s="7"/>
      <c r="L77" s="7"/>
      <c r="M77" s="7"/>
      <c r="N77" s="7">
        <v>1</v>
      </c>
      <c r="O77" s="7" t="s">
        <v>64</v>
      </c>
      <c r="P77" s="7"/>
      <c r="Q77" s="7"/>
      <c r="R77" s="7"/>
      <c r="S77" s="7"/>
      <c r="T77" s="7"/>
      <c r="U77" s="7"/>
      <c r="V77" s="7"/>
      <c r="W77" s="7"/>
    </row>
    <row r="78" spans="1:23" ht="28.8">
      <c r="A78" s="26" t="s">
        <v>218</v>
      </c>
      <c r="B78" s="16" t="s">
        <v>219</v>
      </c>
      <c r="C78" s="33" t="s">
        <v>148</v>
      </c>
      <c r="D78" s="33" t="s">
        <v>144</v>
      </c>
      <c r="F78" s="7">
        <v>1</v>
      </c>
      <c r="G78" s="7" t="str">
        <f t="shared" si="7"/>
        <v>Etapa č. 2</v>
      </c>
      <c r="H78" s="7" t="s">
        <v>145</v>
      </c>
      <c r="I78" s="7" t="s">
        <v>120</v>
      </c>
      <c r="J78" s="7">
        <v>11</v>
      </c>
      <c r="K78" s="7"/>
      <c r="L78" s="7"/>
      <c r="M78" s="7"/>
      <c r="N78" s="7">
        <v>1</v>
      </c>
      <c r="O78" s="7" t="s">
        <v>64</v>
      </c>
      <c r="P78" s="7"/>
      <c r="Q78" s="7"/>
      <c r="R78" s="7"/>
      <c r="S78" s="7"/>
      <c r="T78" s="7"/>
      <c r="U78" s="7"/>
      <c r="V78" s="7"/>
      <c r="W78" s="7"/>
    </row>
    <row r="79" spans="1:23" ht="28.8">
      <c r="A79" s="26" t="s">
        <v>220</v>
      </c>
      <c r="B79" s="16" t="s">
        <v>221</v>
      </c>
      <c r="C79" s="33" t="s">
        <v>151</v>
      </c>
      <c r="D79" s="33" t="s">
        <v>152</v>
      </c>
      <c r="F79" s="7">
        <v>1</v>
      </c>
      <c r="G79" s="7" t="str">
        <f t="shared" si="7"/>
        <v>Etapa č. 2</v>
      </c>
      <c r="H79" s="7" t="s">
        <v>119</v>
      </c>
      <c r="I79" s="7" t="s">
        <v>120</v>
      </c>
      <c r="J79" s="7">
        <v>7</v>
      </c>
      <c r="K79" s="7" t="s">
        <v>153</v>
      </c>
      <c r="L79" s="7"/>
      <c r="M79" s="7"/>
      <c r="N79" s="7"/>
      <c r="O79" s="7"/>
      <c r="P79" s="7"/>
      <c r="Q79" s="7"/>
      <c r="R79" s="7"/>
      <c r="S79" s="7"/>
      <c r="T79" s="7"/>
      <c r="U79" s="7"/>
      <c r="V79" s="7"/>
      <c r="W79" s="7" t="s">
        <v>154</v>
      </c>
    </row>
    <row r="80" spans="1:23" ht="28.8">
      <c r="A80" s="26" t="s">
        <v>222</v>
      </c>
      <c r="B80" s="16" t="s">
        <v>223</v>
      </c>
      <c r="C80" s="33" t="s">
        <v>151</v>
      </c>
      <c r="D80" s="33" t="s">
        <v>224</v>
      </c>
      <c r="F80" s="7">
        <v>1</v>
      </c>
      <c r="G80" s="7" t="str">
        <f t="shared" si="7"/>
        <v>Etapa č. 2</v>
      </c>
      <c r="H80" s="7" t="s">
        <v>119</v>
      </c>
      <c r="I80" s="7" t="s">
        <v>120</v>
      </c>
      <c r="J80" s="7">
        <v>7</v>
      </c>
      <c r="K80" s="7" t="s">
        <v>153</v>
      </c>
      <c r="L80" s="7"/>
      <c r="M80" s="7"/>
      <c r="N80" s="7"/>
      <c r="O80" s="7"/>
      <c r="P80" s="7"/>
      <c r="Q80" s="7"/>
      <c r="R80" s="7"/>
      <c r="S80" s="7"/>
      <c r="T80" s="7"/>
      <c r="U80" s="7"/>
      <c r="V80" s="7"/>
      <c r="W80" s="7" t="s">
        <v>154</v>
      </c>
    </row>
    <row r="81" spans="1:23" ht="43.2">
      <c r="A81" s="26" t="s">
        <v>225</v>
      </c>
      <c r="B81" s="16" t="s">
        <v>226</v>
      </c>
      <c r="C81" s="33" t="s">
        <v>160</v>
      </c>
      <c r="D81" s="34" t="s">
        <v>161</v>
      </c>
      <c r="F81" s="7">
        <v>3</v>
      </c>
      <c r="G81" s="7" t="str">
        <f t="shared" si="7"/>
        <v>Etapa č. 2</v>
      </c>
      <c r="H81" s="7" t="s">
        <v>162</v>
      </c>
      <c r="I81" s="7" t="s">
        <v>163</v>
      </c>
      <c r="J81" s="7">
        <v>0</v>
      </c>
      <c r="K81" s="7"/>
      <c r="L81" s="7"/>
      <c r="M81" s="7"/>
      <c r="N81" s="7"/>
      <c r="O81" s="7"/>
      <c r="P81" s="7"/>
      <c r="Q81" s="7"/>
      <c r="R81" s="7"/>
      <c r="S81" s="7"/>
      <c r="T81" s="7">
        <f>+F81*1</f>
        <v>3</v>
      </c>
      <c r="U81" s="7" t="s">
        <v>164</v>
      </c>
      <c r="V81" s="7"/>
      <c r="W81" s="7" t="s">
        <v>165</v>
      </c>
    </row>
    <row r="82" spans="1:23" ht="28.8">
      <c r="A82" s="26" t="s">
        <v>227</v>
      </c>
      <c r="B82" s="16" t="s">
        <v>228</v>
      </c>
      <c r="C82" s="33" t="s">
        <v>168</v>
      </c>
      <c r="D82" s="33" t="s">
        <v>169</v>
      </c>
      <c r="F82" s="7">
        <v>1</v>
      </c>
      <c r="G82" s="7" t="str">
        <f>+$X$2</f>
        <v>Etapa č. 3</v>
      </c>
      <c r="H82" s="7" t="s">
        <v>170</v>
      </c>
      <c r="I82" s="7" t="s">
        <v>131</v>
      </c>
      <c r="J82" s="7">
        <v>11</v>
      </c>
      <c r="K82" s="7"/>
      <c r="L82" s="7">
        <f>+F82</f>
        <v>1</v>
      </c>
      <c r="M82" s="7" t="s">
        <v>64</v>
      </c>
      <c r="N82" s="7"/>
      <c r="O82" s="7"/>
      <c r="P82" s="7"/>
      <c r="Q82" s="7"/>
      <c r="R82" s="7"/>
      <c r="S82" s="7"/>
      <c r="T82" s="7"/>
      <c r="U82" s="7"/>
      <c r="V82" s="7"/>
      <c r="W82" s="7" t="s">
        <v>171</v>
      </c>
    </row>
    <row r="83" spans="1:23" ht="43.2">
      <c r="A83" s="26" t="s">
        <v>229</v>
      </c>
      <c r="B83" s="16" t="s">
        <v>230</v>
      </c>
      <c r="C83" s="33" t="s">
        <v>168</v>
      </c>
      <c r="D83" s="33" t="s">
        <v>174</v>
      </c>
      <c r="F83" s="7">
        <v>3</v>
      </c>
      <c r="G83" s="7" t="str">
        <f>+$X$2</f>
        <v>Etapa č. 3</v>
      </c>
      <c r="H83" s="7" t="s">
        <v>170</v>
      </c>
      <c r="I83" s="7" t="s">
        <v>131</v>
      </c>
      <c r="J83" s="7">
        <v>10</v>
      </c>
      <c r="K83" s="7"/>
      <c r="L83" s="7">
        <f>+F83*1</f>
        <v>3</v>
      </c>
      <c r="M83" s="7" t="s">
        <v>64</v>
      </c>
      <c r="N83" s="7"/>
      <c r="O83" s="7"/>
      <c r="P83" s="7"/>
      <c r="Q83" s="7"/>
      <c r="R83" s="7"/>
      <c r="S83" s="7"/>
      <c r="T83" s="7"/>
      <c r="U83" s="7"/>
      <c r="V83" s="7"/>
      <c r="W83" s="7" t="s">
        <v>171</v>
      </c>
    </row>
    <row r="84" spans="1:23" ht="28.8">
      <c r="A84" s="26" t="s">
        <v>231</v>
      </c>
      <c r="B84" s="16" t="s">
        <v>232</v>
      </c>
      <c r="C84" s="33" t="s">
        <v>177</v>
      </c>
      <c r="D84" s="33" t="s">
        <v>178</v>
      </c>
      <c r="F84" s="7">
        <v>1</v>
      </c>
      <c r="G84" s="7" t="str">
        <f>+$X$2</f>
        <v>Etapa č. 3</v>
      </c>
      <c r="H84" s="7" t="s">
        <v>179</v>
      </c>
      <c r="I84" s="7" t="s">
        <v>35</v>
      </c>
      <c r="J84" s="7">
        <v>7</v>
      </c>
      <c r="K84" s="7"/>
      <c r="L84" s="7"/>
      <c r="M84" s="7"/>
      <c r="N84" s="7"/>
      <c r="O84" s="7"/>
      <c r="P84" s="7"/>
      <c r="Q84" s="7"/>
      <c r="R84" s="7"/>
      <c r="S84" s="7"/>
      <c r="T84" s="7">
        <f>+F84*1</f>
        <v>1</v>
      </c>
      <c r="U84" s="7"/>
      <c r="V84" s="7"/>
      <c r="W84" s="7" t="s">
        <v>165</v>
      </c>
    </row>
    <row r="85" spans="1:23" ht="28.8">
      <c r="A85" s="26" t="s">
        <v>233</v>
      </c>
      <c r="B85" s="16" t="s">
        <v>234</v>
      </c>
      <c r="C85" s="15" t="s">
        <v>182</v>
      </c>
      <c r="D85" s="17" t="s">
        <v>34</v>
      </c>
      <c r="F85" s="7">
        <v>2</v>
      </c>
      <c r="G85" s="7" t="str">
        <f aca="true" t="shared" si="8" ref="G85:G90">+$X$3</f>
        <v>Etapa č. 4</v>
      </c>
      <c r="H85" s="7"/>
      <c r="I85" s="7"/>
      <c r="J85" s="7">
        <v>7</v>
      </c>
      <c r="K85" s="7"/>
      <c r="L85" s="7"/>
      <c r="M85" s="7"/>
      <c r="N85" s="7"/>
      <c r="O85" s="7"/>
      <c r="P85" s="7"/>
      <c r="Q85" s="7"/>
      <c r="R85" s="7"/>
      <c r="S85" s="7"/>
      <c r="T85" s="7"/>
      <c r="U85" s="7"/>
      <c r="V85" s="7">
        <f>+F85</f>
        <v>2</v>
      </c>
      <c r="W85" s="7"/>
    </row>
    <row r="86" spans="1:23" ht="57.6">
      <c r="A86" s="26" t="s">
        <v>235</v>
      </c>
      <c r="B86" s="16" t="s">
        <v>236</v>
      </c>
      <c r="C86" s="15" t="s">
        <v>185</v>
      </c>
      <c r="D86" s="35"/>
      <c r="F86" s="7">
        <v>1</v>
      </c>
      <c r="G86" s="7" t="str">
        <f t="shared" si="8"/>
        <v>Etapa č. 4</v>
      </c>
      <c r="H86" s="7"/>
      <c r="I86" s="7"/>
      <c r="J86" s="7">
        <v>5</v>
      </c>
      <c r="K86" s="7"/>
      <c r="L86" s="7"/>
      <c r="M86" s="7"/>
      <c r="N86" s="7">
        <v>2</v>
      </c>
      <c r="O86" s="7" t="s">
        <v>64</v>
      </c>
      <c r="P86" s="7"/>
      <c r="Q86" s="7"/>
      <c r="R86" s="7"/>
      <c r="S86" s="7"/>
      <c r="T86" s="7"/>
      <c r="U86" s="7"/>
      <c r="V86" s="7"/>
      <c r="W86" s="7" t="s">
        <v>186</v>
      </c>
    </row>
    <row r="87" spans="1:23" ht="86.4">
      <c r="A87" s="26" t="s">
        <v>237</v>
      </c>
      <c r="B87" s="16" t="s">
        <v>238</v>
      </c>
      <c r="C87" s="36" t="s">
        <v>189</v>
      </c>
      <c r="D87" s="17" t="s">
        <v>34</v>
      </c>
      <c r="F87" s="7">
        <v>6</v>
      </c>
      <c r="G87" s="7" t="str">
        <f t="shared" si="8"/>
        <v>Etapa č. 4</v>
      </c>
      <c r="H87" s="7"/>
      <c r="I87" s="7"/>
      <c r="J87" s="7">
        <v>10</v>
      </c>
      <c r="K87" s="7"/>
      <c r="L87" s="7"/>
      <c r="M87" s="7"/>
      <c r="N87" s="7"/>
      <c r="O87" s="7"/>
      <c r="P87" s="7"/>
      <c r="Q87" s="7"/>
      <c r="R87" s="7"/>
      <c r="S87" s="7"/>
      <c r="T87" s="7"/>
      <c r="U87" s="7"/>
      <c r="V87" s="7">
        <f>+F87</f>
        <v>6</v>
      </c>
      <c r="W87" s="7" t="s">
        <v>190</v>
      </c>
    </row>
    <row r="88" spans="1:23" ht="115.2">
      <c r="A88" s="26" t="s">
        <v>239</v>
      </c>
      <c r="B88" s="16" t="s">
        <v>240</v>
      </c>
      <c r="C88" s="22" t="s">
        <v>193</v>
      </c>
      <c r="D88" s="17" t="s">
        <v>34</v>
      </c>
      <c r="F88" s="7">
        <v>8</v>
      </c>
      <c r="G88" s="7" t="str">
        <f t="shared" si="8"/>
        <v>Etapa č. 4</v>
      </c>
      <c r="H88" s="7"/>
      <c r="I88" s="7"/>
      <c r="J88" s="7">
        <v>10</v>
      </c>
      <c r="K88" s="7"/>
      <c r="L88" s="7"/>
      <c r="M88" s="7"/>
      <c r="N88" s="7"/>
      <c r="O88" s="7"/>
      <c r="P88" s="7"/>
      <c r="Q88" s="7"/>
      <c r="R88" s="7"/>
      <c r="S88" s="7"/>
      <c r="T88" s="7"/>
      <c r="U88" s="7"/>
      <c r="V88" s="7">
        <f>+F88</f>
        <v>8</v>
      </c>
      <c r="W88" s="7" t="s">
        <v>194</v>
      </c>
    </row>
    <row r="89" spans="1:25" ht="28.8">
      <c r="A89" s="26" t="s">
        <v>241</v>
      </c>
      <c r="B89" s="14" t="s">
        <v>242</v>
      </c>
      <c r="C89" s="19" t="s">
        <v>200</v>
      </c>
      <c r="D89" s="17" t="s">
        <v>34</v>
      </c>
      <c r="F89" s="7">
        <v>1</v>
      </c>
      <c r="G89" s="7" t="str">
        <f t="shared" si="8"/>
        <v>Etapa č. 4</v>
      </c>
      <c r="H89" s="7" t="s">
        <v>201</v>
      </c>
      <c r="I89" s="7"/>
      <c r="J89" s="7">
        <v>9</v>
      </c>
      <c r="K89" s="7"/>
      <c r="L89" s="7"/>
      <c r="M89" s="7"/>
      <c r="N89" s="7"/>
      <c r="O89" s="7"/>
      <c r="P89" s="7">
        <f>3*F89</f>
        <v>3</v>
      </c>
      <c r="Q89" s="7" t="s">
        <v>202</v>
      </c>
      <c r="R89" s="7"/>
      <c r="S89" s="7"/>
      <c r="T89" s="7"/>
      <c r="U89" s="7"/>
      <c r="V89" s="7"/>
      <c r="W89" s="7" t="s">
        <v>203</v>
      </c>
      <c r="Y89" s="2"/>
    </row>
    <row r="90" spans="1:25" ht="28.8">
      <c r="A90" s="26" t="s">
        <v>243</v>
      </c>
      <c r="B90" s="14" t="s">
        <v>244</v>
      </c>
      <c r="C90" s="22" t="s">
        <v>206</v>
      </c>
      <c r="D90" s="17" t="s">
        <v>34</v>
      </c>
      <c r="F90" s="7">
        <v>1</v>
      </c>
      <c r="G90" s="7" t="str">
        <f t="shared" si="8"/>
        <v>Etapa č. 4</v>
      </c>
      <c r="H90" s="7" t="s">
        <v>54</v>
      </c>
      <c r="I90" s="7"/>
      <c r="J90" s="7">
        <v>9</v>
      </c>
      <c r="K90" s="7"/>
      <c r="L90" s="7"/>
      <c r="M90" s="7"/>
      <c r="N90" s="7"/>
      <c r="O90" s="7"/>
      <c r="P90" s="7">
        <f>1*1</f>
        <v>1</v>
      </c>
      <c r="Q90" s="7" t="s">
        <v>202</v>
      </c>
      <c r="R90" s="7"/>
      <c r="S90" s="7"/>
      <c r="T90" s="7"/>
      <c r="U90" s="7"/>
      <c r="V90" s="7"/>
      <c r="W90" s="7"/>
      <c r="Y90" s="2"/>
    </row>
    <row r="91" spans="1:23" ht="15">
      <c r="A91" s="27"/>
      <c r="B91" s="37"/>
      <c r="C91" s="37"/>
      <c r="D91" s="30"/>
      <c r="F91" s="31"/>
      <c r="G91" s="31"/>
      <c r="H91" s="31"/>
      <c r="I91" s="31"/>
      <c r="J91" s="31"/>
      <c r="K91" s="31"/>
      <c r="L91" s="31"/>
      <c r="M91" s="31"/>
      <c r="N91" s="31"/>
      <c r="O91" s="31"/>
      <c r="P91" s="31"/>
      <c r="Q91" s="31"/>
      <c r="R91" s="31"/>
      <c r="S91" s="31"/>
      <c r="T91" s="31"/>
      <c r="U91" s="31"/>
      <c r="V91" s="31"/>
      <c r="W91" s="31"/>
    </row>
    <row r="92" spans="2:22" ht="15">
      <c r="B92" s="3"/>
      <c r="K92" s="72" t="s">
        <v>4</v>
      </c>
      <c r="L92" s="72"/>
      <c r="M92" s="72"/>
      <c r="N92" s="72"/>
      <c r="O92" s="72"/>
      <c r="P92" s="72"/>
      <c r="Q92" s="72"/>
      <c r="R92" s="72"/>
      <c r="S92" s="72"/>
      <c r="T92" s="72"/>
      <c r="U92" s="72"/>
      <c r="V92" s="72"/>
    </row>
    <row r="93" spans="1:23" ht="18.3">
      <c r="A93" s="4" t="s">
        <v>245</v>
      </c>
      <c r="B93" s="5" t="s">
        <v>246</v>
      </c>
      <c r="C93" s="5" t="s">
        <v>247</v>
      </c>
      <c r="D93" s="4"/>
      <c r="F93" s="6"/>
      <c r="G93" s="6"/>
      <c r="H93" s="7"/>
      <c r="I93" s="4"/>
      <c r="J93" s="8"/>
      <c r="K93" s="8" t="s">
        <v>9</v>
      </c>
      <c r="L93" s="64" t="s">
        <v>10</v>
      </c>
      <c r="M93" s="65"/>
      <c r="N93" s="64" t="s">
        <v>11</v>
      </c>
      <c r="O93" s="65"/>
      <c r="P93" s="64" t="s">
        <v>12</v>
      </c>
      <c r="Q93" s="65"/>
      <c r="R93" s="64" t="s">
        <v>13</v>
      </c>
      <c r="S93" s="65"/>
      <c r="T93" s="4"/>
      <c r="U93" s="4"/>
      <c r="V93" s="4" t="s">
        <v>14</v>
      </c>
      <c r="W93" s="4" t="s">
        <v>15</v>
      </c>
    </row>
    <row r="94" spans="1:23" ht="57.6">
      <c r="A94" s="9" t="s">
        <v>16</v>
      </c>
      <c r="B94" s="10" t="s">
        <v>17</v>
      </c>
      <c r="C94" s="11" t="s">
        <v>18</v>
      </c>
      <c r="D94" s="11" t="s">
        <v>19</v>
      </c>
      <c r="F94" s="12" t="s">
        <v>20</v>
      </c>
      <c r="G94" s="12" t="s">
        <v>21</v>
      </c>
      <c r="H94" s="12" t="s">
        <v>61</v>
      </c>
      <c r="I94" s="4" t="s">
        <v>23</v>
      </c>
      <c r="J94" s="12" t="s">
        <v>24</v>
      </c>
      <c r="K94" s="4"/>
      <c r="L94" s="4" t="s">
        <v>25</v>
      </c>
      <c r="M94" s="4" t="s">
        <v>26</v>
      </c>
      <c r="N94" s="4" t="s">
        <v>27</v>
      </c>
      <c r="O94" s="4" t="s">
        <v>26</v>
      </c>
      <c r="P94" s="4" t="s">
        <v>28</v>
      </c>
      <c r="Q94" s="4" t="s">
        <v>26</v>
      </c>
      <c r="R94" s="4" t="s">
        <v>29</v>
      </c>
      <c r="S94" s="4" t="s">
        <v>26</v>
      </c>
      <c r="T94" s="12" t="s">
        <v>30</v>
      </c>
      <c r="U94" s="4" t="s">
        <v>26</v>
      </c>
      <c r="V94" s="4" t="s">
        <v>31</v>
      </c>
      <c r="W94" s="4"/>
    </row>
    <row r="95" spans="1:23" ht="28.8">
      <c r="A95" s="26" t="s">
        <v>248</v>
      </c>
      <c r="B95" s="14" t="s">
        <v>249</v>
      </c>
      <c r="C95" s="33" t="s">
        <v>117</v>
      </c>
      <c r="D95" s="33" t="s">
        <v>118</v>
      </c>
      <c r="F95" s="7">
        <v>1</v>
      </c>
      <c r="G95" s="7" t="str">
        <f aca="true" t="shared" si="9" ref="G95:G102">+$X$1</f>
        <v>Etapa č. 2</v>
      </c>
      <c r="H95" s="7" t="s">
        <v>119</v>
      </c>
      <c r="I95" s="7" t="s">
        <v>120</v>
      </c>
      <c r="J95" s="7">
        <v>14</v>
      </c>
      <c r="K95" s="7"/>
      <c r="L95" s="7">
        <v>1</v>
      </c>
      <c r="M95" s="7" t="s">
        <v>121</v>
      </c>
      <c r="N95" s="7">
        <v>1</v>
      </c>
      <c r="O95" s="7" t="s">
        <v>121</v>
      </c>
      <c r="P95" s="7">
        <v>2</v>
      </c>
      <c r="Q95" s="7" t="s">
        <v>122</v>
      </c>
      <c r="R95" s="7">
        <v>2</v>
      </c>
      <c r="S95" s="7" t="s">
        <v>123</v>
      </c>
      <c r="T95" s="7">
        <v>2</v>
      </c>
      <c r="U95" s="7" t="s">
        <v>124</v>
      </c>
      <c r="V95" s="7"/>
      <c r="W95" s="7" t="s">
        <v>125</v>
      </c>
    </row>
    <row r="96" spans="1:23" ht="57.6">
      <c r="A96" s="26" t="s">
        <v>250</v>
      </c>
      <c r="B96" s="14" t="s">
        <v>251</v>
      </c>
      <c r="C96" s="33" t="s">
        <v>128</v>
      </c>
      <c r="D96" s="33" t="s">
        <v>129</v>
      </c>
      <c r="F96" s="7">
        <v>4</v>
      </c>
      <c r="G96" s="7" t="str">
        <f t="shared" si="9"/>
        <v>Etapa č. 2</v>
      </c>
      <c r="H96" s="7" t="s">
        <v>130</v>
      </c>
      <c r="I96" s="7" t="s">
        <v>131</v>
      </c>
      <c r="J96" s="7">
        <v>12</v>
      </c>
      <c r="K96" s="7"/>
      <c r="L96" s="7">
        <v>1</v>
      </c>
      <c r="M96" s="7" t="s">
        <v>132</v>
      </c>
      <c r="N96" s="7"/>
      <c r="O96" s="7"/>
      <c r="P96" s="7"/>
      <c r="Q96" s="7"/>
      <c r="R96" s="7"/>
      <c r="S96" s="7"/>
      <c r="T96" s="7"/>
      <c r="U96" s="7"/>
      <c r="V96" s="7"/>
      <c r="W96" s="7" t="s">
        <v>133</v>
      </c>
    </row>
    <row r="97" spans="1:23" ht="28.8">
      <c r="A97" s="26" t="s">
        <v>252</v>
      </c>
      <c r="B97" s="16" t="s">
        <v>253</v>
      </c>
      <c r="C97" s="33" t="s">
        <v>136</v>
      </c>
      <c r="D97" s="33" t="s">
        <v>137</v>
      </c>
      <c r="F97" s="7">
        <v>1</v>
      </c>
      <c r="G97" s="7" t="str">
        <f t="shared" si="9"/>
        <v>Etapa č. 2</v>
      </c>
      <c r="H97" s="7" t="s">
        <v>138</v>
      </c>
      <c r="I97" s="7" t="s">
        <v>139</v>
      </c>
      <c r="J97" s="7">
        <v>10</v>
      </c>
      <c r="K97" s="7"/>
      <c r="L97" s="17"/>
      <c r="M97" s="17"/>
      <c r="N97" s="7"/>
      <c r="O97" s="7"/>
      <c r="P97" s="7"/>
      <c r="Q97" s="7"/>
      <c r="R97" s="7"/>
      <c r="S97" s="7"/>
      <c r="T97" s="7"/>
      <c r="U97" s="7"/>
      <c r="V97" s="7"/>
      <c r="W97" s="7" t="s">
        <v>140</v>
      </c>
    </row>
    <row r="98" spans="1:23" ht="28.8">
      <c r="A98" s="26" t="s">
        <v>254</v>
      </c>
      <c r="B98" s="16" t="s">
        <v>255</v>
      </c>
      <c r="C98" s="33" t="s">
        <v>143</v>
      </c>
      <c r="D98" s="33" t="s">
        <v>144</v>
      </c>
      <c r="F98" s="7">
        <v>1</v>
      </c>
      <c r="G98" s="7" t="str">
        <f t="shared" si="9"/>
        <v>Etapa č. 2</v>
      </c>
      <c r="H98" s="7" t="s">
        <v>145</v>
      </c>
      <c r="I98" s="7" t="s">
        <v>120</v>
      </c>
      <c r="J98" s="7">
        <v>14</v>
      </c>
      <c r="K98" s="7"/>
      <c r="L98" s="7"/>
      <c r="M98" s="7"/>
      <c r="N98" s="7">
        <v>1</v>
      </c>
      <c r="O98" s="7" t="s">
        <v>64</v>
      </c>
      <c r="P98" s="7"/>
      <c r="Q98" s="7"/>
      <c r="R98" s="7"/>
      <c r="S98" s="7"/>
      <c r="T98" s="7"/>
      <c r="U98" s="7"/>
      <c r="V98" s="7"/>
      <c r="W98" s="7"/>
    </row>
    <row r="99" spans="1:23" ht="28.8">
      <c r="A99" s="26" t="s">
        <v>256</v>
      </c>
      <c r="B99" s="16" t="s">
        <v>257</v>
      </c>
      <c r="C99" s="33" t="s">
        <v>148</v>
      </c>
      <c r="D99" s="33" t="s">
        <v>144</v>
      </c>
      <c r="F99" s="7">
        <v>1</v>
      </c>
      <c r="G99" s="7" t="str">
        <f t="shared" si="9"/>
        <v>Etapa č. 2</v>
      </c>
      <c r="H99" s="7" t="s">
        <v>145</v>
      </c>
      <c r="I99" s="7" t="s">
        <v>120</v>
      </c>
      <c r="J99" s="7">
        <v>14</v>
      </c>
      <c r="K99" s="7"/>
      <c r="L99" s="7"/>
      <c r="M99" s="7"/>
      <c r="N99" s="7">
        <v>1</v>
      </c>
      <c r="O99" s="7" t="s">
        <v>64</v>
      </c>
      <c r="P99" s="7"/>
      <c r="Q99" s="7"/>
      <c r="R99" s="7"/>
      <c r="S99" s="7"/>
      <c r="T99" s="7"/>
      <c r="U99" s="7"/>
      <c r="V99" s="7"/>
      <c r="W99" s="7"/>
    </row>
    <row r="100" spans="1:23" ht="28.8">
      <c r="A100" s="26" t="s">
        <v>258</v>
      </c>
      <c r="B100" s="16" t="s">
        <v>259</v>
      </c>
      <c r="C100" s="33" t="s">
        <v>151</v>
      </c>
      <c r="D100" s="33" t="s">
        <v>152</v>
      </c>
      <c r="F100" s="7">
        <v>1</v>
      </c>
      <c r="G100" s="7" t="str">
        <f t="shared" si="9"/>
        <v>Etapa č. 2</v>
      </c>
      <c r="H100" s="7" t="s">
        <v>119</v>
      </c>
      <c r="I100" s="7" t="s">
        <v>120</v>
      </c>
      <c r="J100" s="7">
        <v>10</v>
      </c>
      <c r="K100" s="7" t="s">
        <v>153</v>
      </c>
      <c r="L100" s="7"/>
      <c r="M100" s="7"/>
      <c r="N100" s="7"/>
      <c r="O100" s="7"/>
      <c r="P100" s="7"/>
      <c r="Q100" s="7"/>
      <c r="R100" s="7"/>
      <c r="S100" s="7"/>
      <c r="T100" s="7"/>
      <c r="U100" s="7"/>
      <c r="V100" s="7"/>
      <c r="W100" s="7" t="s">
        <v>154</v>
      </c>
    </row>
    <row r="101" spans="1:23" ht="28.8">
      <c r="A101" s="26" t="s">
        <v>260</v>
      </c>
      <c r="B101" s="16" t="s">
        <v>261</v>
      </c>
      <c r="C101" s="33" t="s">
        <v>151</v>
      </c>
      <c r="D101" s="33" t="s">
        <v>157</v>
      </c>
      <c r="F101" s="7">
        <v>1</v>
      </c>
      <c r="G101" s="7" t="str">
        <f t="shared" si="9"/>
        <v>Etapa č. 2</v>
      </c>
      <c r="H101" s="7" t="s">
        <v>119</v>
      </c>
      <c r="I101" s="7" t="s">
        <v>120</v>
      </c>
      <c r="J101" s="7">
        <v>10</v>
      </c>
      <c r="K101" s="7" t="s">
        <v>153</v>
      </c>
      <c r="L101" s="7"/>
      <c r="M101" s="7"/>
      <c r="N101" s="7"/>
      <c r="O101" s="7"/>
      <c r="P101" s="7"/>
      <c r="Q101" s="7"/>
      <c r="R101" s="7"/>
      <c r="S101" s="7"/>
      <c r="T101" s="7"/>
      <c r="U101" s="7"/>
      <c r="V101" s="7"/>
      <c r="W101" s="7" t="s">
        <v>154</v>
      </c>
    </row>
    <row r="102" spans="1:23" ht="57.6">
      <c r="A102" s="26" t="s">
        <v>262</v>
      </c>
      <c r="B102" s="16" t="s">
        <v>263</v>
      </c>
      <c r="C102" s="33" t="s">
        <v>160</v>
      </c>
      <c r="D102" s="34" t="s">
        <v>161</v>
      </c>
      <c r="F102" s="7">
        <v>4</v>
      </c>
      <c r="G102" s="7" t="str">
        <f t="shared" si="9"/>
        <v>Etapa č. 2</v>
      </c>
      <c r="H102" s="7" t="s">
        <v>162</v>
      </c>
      <c r="I102" s="7" t="s">
        <v>163</v>
      </c>
      <c r="J102" s="7">
        <v>0</v>
      </c>
      <c r="K102" s="7"/>
      <c r="L102" s="7"/>
      <c r="M102" s="7"/>
      <c r="N102" s="7"/>
      <c r="O102" s="7"/>
      <c r="P102" s="7"/>
      <c r="Q102" s="7"/>
      <c r="R102" s="7"/>
      <c r="S102" s="7"/>
      <c r="T102" s="7">
        <f>+F102*1</f>
        <v>4</v>
      </c>
      <c r="U102" s="7" t="s">
        <v>164</v>
      </c>
      <c r="V102" s="7"/>
      <c r="W102" s="7" t="s">
        <v>165</v>
      </c>
    </row>
    <row r="103" spans="1:23" ht="28.8">
      <c r="A103" s="26" t="s">
        <v>264</v>
      </c>
      <c r="B103" s="16" t="s">
        <v>265</v>
      </c>
      <c r="C103" s="33" t="s">
        <v>168</v>
      </c>
      <c r="D103" s="33" t="s">
        <v>169</v>
      </c>
      <c r="F103" s="7">
        <v>1</v>
      </c>
      <c r="G103" s="7" t="str">
        <f>+$X$2</f>
        <v>Etapa č. 3</v>
      </c>
      <c r="H103" s="7" t="s">
        <v>170</v>
      </c>
      <c r="I103" s="7" t="s">
        <v>131</v>
      </c>
      <c r="J103" s="7">
        <v>14</v>
      </c>
      <c r="K103" s="7"/>
      <c r="L103" s="7">
        <f>+F103</f>
        <v>1</v>
      </c>
      <c r="M103" s="7" t="s">
        <v>64</v>
      </c>
      <c r="N103" s="7"/>
      <c r="O103" s="7"/>
      <c r="P103" s="7"/>
      <c r="Q103" s="7"/>
      <c r="R103" s="7"/>
      <c r="S103" s="7"/>
      <c r="T103" s="7"/>
      <c r="U103" s="7"/>
      <c r="V103" s="7"/>
      <c r="W103" s="7" t="s">
        <v>171</v>
      </c>
    </row>
    <row r="104" spans="1:23" ht="43.2">
      <c r="A104" s="26" t="s">
        <v>266</v>
      </c>
      <c r="B104" s="16" t="s">
        <v>267</v>
      </c>
      <c r="C104" s="33" t="s">
        <v>168</v>
      </c>
      <c r="D104" s="33" t="s">
        <v>174</v>
      </c>
      <c r="F104" s="7">
        <v>3</v>
      </c>
      <c r="G104" s="7" t="str">
        <f>+$X$2</f>
        <v>Etapa č. 3</v>
      </c>
      <c r="H104" s="7" t="s">
        <v>170</v>
      </c>
      <c r="I104" s="7" t="s">
        <v>131</v>
      </c>
      <c r="J104" s="7">
        <v>13</v>
      </c>
      <c r="K104" s="7"/>
      <c r="L104" s="7">
        <f>+F104*1</f>
        <v>3</v>
      </c>
      <c r="M104" s="7" t="s">
        <v>64</v>
      </c>
      <c r="N104" s="7"/>
      <c r="O104" s="7"/>
      <c r="P104" s="7"/>
      <c r="Q104" s="7"/>
      <c r="R104" s="7"/>
      <c r="S104" s="7"/>
      <c r="T104" s="7"/>
      <c r="U104" s="7"/>
      <c r="V104" s="7"/>
      <c r="W104" s="7" t="s">
        <v>171</v>
      </c>
    </row>
    <row r="105" spans="1:23" ht="28.8">
      <c r="A105" s="26" t="s">
        <v>268</v>
      </c>
      <c r="B105" s="16" t="s">
        <v>269</v>
      </c>
      <c r="C105" s="33" t="s">
        <v>177</v>
      </c>
      <c r="D105" s="33" t="s">
        <v>178</v>
      </c>
      <c r="F105" s="7">
        <v>1</v>
      </c>
      <c r="G105" s="7" t="str">
        <f>+$X$2</f>
        <v>Etapa č. 3</v>
      </c>
      <c r="H105" s="7" t="s">
        <v>179</v>
      </c>
      <c r="I105" s="7" t="s">
        <v>35</v>
      </c>
      <c r="J105" s="7">
        <v>10</v>
      </c>
      <c r="K105" s="7"/>
      <c r="L105" s="7"/>
      <c r="M105" s="7"/>
      <c r="N105" s="7"/>
      <c r="O105" s="7"/>
      <c r="P105" s="7"/>
      <c r="Q105" s="7"/>
      <c r="R105" s="7"/>
      <c r="S105" s="7"/>
      <c r="T105" s="7">
        <f>+F105*1</f>
        <v>1</v>
      </c>
      <c r="U105" s="7"/>
      <c r="V105" s="7"/>
      <c r="W105" s="7" t="s">
        <v>165</v>
      </c>
    </row>
    <row r="106" spans="1:23" ht="28.8">
      <c r="A106" s="26" t="s">
        <v>270</v>
      </c>
      <c r="B106" s="16" t="s">
        <v>271</v>
      </c>
      <c r="C106" s="15" t="s">
        <v>182</v>
      </c>
      <c r="D106" s="17" t="s">
        <v>34</v>
      </c>
      <c r="F106" s="7">
        <v>2</v>
      </c>
      <c r="G106" s="7" t="str">
        <f aca="true" t="shared" si="10" ref="G106:G112">+$X$3</f>
        <v>Etapa č. 4</v>
      </c>
      <c r="H106" s="7"/>
      <c r="I106" s="7"/>
      <c r="J106" s="7">
        <v>10</v>
      </c>
      <c r="K106" s="7"/>
      <c r="L106" s="7"/>
      <c r="M106" s="7"/>
      <c r="N106" s="7"/>
      <c r="O106" s="7"/>
      <c r="P106" s="7"/>
      <c r="Q106" s="7"/>
      <c r="R106" s="7"/>
      <c r="S106" s="7"/>
      <c r="T106" s="7"/>
      <c r="U106" s="7"/>
      <c r="V106" s="7">
        <f>+F106</f>
        <v>2</v>
      </c>
      <c r="W106" s="7"/>
    </row>
    <row r="107" spans="1:23" ht="57.6">
      <c r="A107" s="26" t="s">
        <v>272</v>
      </c>
      <c r="B107" s="16" t="s">
        <v>273</v>
      </c>
      <c r="C107" s="15" t="s">
        <v>185</v>
      </c>
      <c r="D107" s="35"/>
      <c r="F107" s="7">
        <v>1</v>
      </c>
      <c r="G107" s="7" t="str">
        <f t="shared" si="10"/>
        <v>Etapa č. 4</v>
      </c>
      <c r="H107" s="7"/>
      <c r="I107" s="7"/>
      <c r="J107" s="7">
        <v>8</v>
      </c>
      <c r="K107" s="7"/>
      <c r="L107" s="7"/>
      <c r="M107" s="7"/>
      <c r="N107" s="7">
        <v>2</v>
      </c>
      <c r="O107" s="7" t="s">
        <v>64</v>
      </c>
      <c r="P107" s="7"/>
      <c r="Q107" s="7"/>
      <c r="R107" s="7"/>
      <c r="S107" s="7"/>
      <c r="T107" s="7"/>
      <c r="U107" s="7"/>
      <c r="V107" s="7"/>
      <c r="W107" s="7" t="s">
        <v>186</v>
      </c>
    </row>
    <row r="108" spans="1:23" ht="100.8">
      <c r="A108" s="26" t="s">
        <v>274</v>
      </c>
      <c r="B108" s="16" t="s">
        <v>275</v>
      </c>
      <c r="C108" s="36" t="s">
        <v>189</v>
      </c>
      <c r="D108" s="17" t="s">
        <v>34</v>
      </c>
      <c r="F108" s="7">
        <v>7</v>
      </c>
      <c r="G108" s="7" t="str">
        <f t="shared" si="10"/>
        <v>Etapa č. 4</v>
      </c>
      <c r="H108" s="7"/>
      <c r="I108" s="7"/>
      <c r="J108" s="7">
        <v>11</v>
      </c>
      <c r="K108" s="7"/>
      <c r="L108" s="7"/>
      <c r="M108" s="7"/>
      <c r="N108" s="7"/>
      <c r="O108" s="7"/>
      <c r="P108" s="7"/>
      <c r="Q108" s="7"/>
      <c r="R108" s="7"/>
      <c r="S108" s="7"/>
      <c r="T108" s="7"/>
      <c r="U108" s="7"/>
      <c r="V108" s="7">
        <f>+F108</f>
        <v>7</v>
      </c>
      <c r="W108" s="7" t="s">
        <v>190</v>
      </c>
    </row>
    <row r="109" spans="1:23" ht="115.2">
      <c r="A109" s="26" t="s">
        <v>276</v>
      </c>
      <c r="B109" s="16" t="s">
        <v>277</v>
      </c>
      <c r="C109" s="22" t="s">
        <v>193</v>
      </c>
      <c r="D109" s="17" t="s">
        <v>34</v>
      </c>
      <c r="F109" s="7">
        <v>8</v>
      </c>
      <c r="G109" s="7" t="str">
        <f t="shared" si="10"/>
        <v>Etapa č. 4</v>
      </c>
      <c r="H109" s="7"/>
      <c r="I109" s="7"/>
      <c r="J109" s="7">
        <v>11</v>
      </c>
      <c r="K109" s="7"/>
      <c r="L109" s="7"/>
      <c r="M109" s="7"/>
      <c r="N109" s="7"/>
      <c r="O109" s="7"/>
      <c r="P109" s="7"/>
      <c r="Q109" s="7"/>
      <c r="R109" s="7"/>
      <c r="S109" s="7"/>
      <c r="T109" s="7"/>
      <c r="U109" s="7"/>
      <c r="V109" s="7">
        <f>+F109</f>
        <v>8</v>
      </c>
      <c r="W109" s="7" t="s">
        <v>194</v>
      </c>
    </row>
    <row r="110" spans="1:23" ht="43.2">
      <c r="A110" s="26" t="s">
        <v>278</v>
      </c>
      <c r="B110" s="16" t="s">
        <v>279</v>
      </c>
      <c r="C110" s="15" t="s">
        <v>197</v>
      </c>
      <c r="D110" s="17" t="s">
        <v>34</v>
      </c>
      <c r="F110" s="7">
        <v>2</v>
      </c>
      <c r="G110" s="7" t="str">
        <f t="shared" si="10"/>
        <v>Etapa č. 4</v>
      </c>
      <c r="H110" s="7"/>
      <c r="I110" s="7"/>
      <c r="J110" s="7">
        <v>10</v>
      </c>
      <c r="K110" s="7"/>
      <c r="L110" s="7"/>
      <c r="M110" s="7"/>
      <c r="N110" s="7"/>
      <c r="O110" s="7"/>
      <c r="P110" s="7"/>
      <c r="Q110" s="7"/>
      <c r="R110" s="7"/>
      <c r="S110" s="7"/>
      <c r="T110" s="7"/>
      <c r="U110" s="7"/>
      <c r="V110" s="7">
        <f aca="true" t="shared" si="11" ref="V110">+F110</f>
        <v>2</v>
      </c>
      <c r="W110" s="7"/>
    </row>
    <row r="111" spans="1:25" ht="28.8">
      <c r="A111" s="26" t="s">
        <v>280</v>
      </c>
      <c r="B111" s="14" t="s">
        <v>281</v>
      </c>
      <c r="C111" s="19" t="s">
        <v>200</v>
      </c>
      <c r="D111" s="17" t="s">
        <v>34</v>
      </c>
      <c r="F111" s="7">
        <v>1</v>
      </c>
      <c r="G111" s="7" t="str">
        <f t="shared" si="10"/>
        <v>Etapa č. 4</v>
      </c>
      <c r="H111" s="7" t="s">
        <v>201</v>
      </c>
      <c r="I111" s="7"/>
      <c r="J111" s="7">
        <v>11</v>
      </c>
      <c r="K111" s="7"/>
      <c r="L111" s="7"/>
      <c r="M111" s="7"/>
      <c r="N111" s="7"/>
      <c r="O111" s="7"/>
      <c r="P111" s="7">
        <f>3*F111</f>
        <v>3</v>
      </c>
      <c r="Q111" s="7" t="s">
        <v>202</v>
      </c>
      <c r="R111" s="7"/>
      <c r="S111" s="7"/>
      <c r="T111" s="7"/>
      <c r="U111" s="7"/>
      <c r="V111" s="7"/>
      <c r="W111" s="7" t="s">
        <v>203</v>
      </c>
      <c r="Y111" s="2"/>
    </row>
    <row r="112" spans="1:25" ht="28.8">
      <c r="A112" s="26" t="s">
        <v>282</v>
      </c>
      <c r="B112" s="14" t="s">
        <v>283</v>
      </c>
      <c r="C112" s="22" t="s">
        <v>206</v>
      </c>
      <c r="D112" s="17" t="s">
        <v>34</v>
      </c>
      <c r="F112" s="7">
        <v>1</v>
      </c>
      <c r="G112" s="7" t="str">
        <f t="shared" si="10"/>
        <v>Etapa č. 4</v>
      </c>
      <c r="H112" s="7" t="s">
        <v>54</v>
      </c>
      <c r="I112" s="7"/>
      <c r="J112" s="7">
        <v>11</v>
      </c>
      <c r="K112" s="7"/>
      <c r="L112" s="7"/>
      <c r="M112" s="7"/>
      <c r="N112" s="7"/>
      <c r="O112" s="7"/>
      <c r="P112" s="7">
        <f>1*1</f>
        <v>1</v>
      </c>
      <c r="Q112" s="7" t="s">
        <v>202</v>
      </c>
      <c r="R112" s="7"/>
      <c r="S112" s="7"/>
      <c r="T112" s="7"/>
      <c r="U112" s="7"/>
      <c r="V112" s="7"/>
      <c r="W112" s="7"/>
      <c r="Y112" s="2"/>
    </row>
    <row r="113" spans="1:27" ht="15">
      <c r="A113" s="27"/>
      <c r="B113" s="37"/>
      <c r="C113" s="37"/>
      <c r="D113" s="30"/>
      <c r="F113" s="31"/>
      <c r="G113" s="31"/>
      <c r="H113" s="31"/>
      <c r="I113" s="31"/>
      <c r="J113" s="31"/>
      <c r="K113" s="31"/>
      <c r="L113" s="31"/>
      <c r="M113" s="31"/>
      <c r="N113" s="31"/>
      <c r="O113" s="31"/>
      <c r="P113" s="31"/>
      <c r="Q113" s="31"/>
      <c r="R113" s="31"/>
      <c r="S113" s="31"/>
      <c r="T113" s="31"/>
      <c r="U113" s="31"/>
      <c r="V113" s="31"/>
      <c r="W113" s="31"/>
      <c r="AA113"/>
    </row>
    <row r="114" spans="2:27" ht="15">
      <c r="B114" s="3"/>
      <c r="K114" s="72" t="s">
        <v>4</v>
      </c>
      <c r="L114" s="72"/>
      <c r="M114" s="72"/>
      <c r="N114" s="72"/>
      <c r="O114" s="72"/>
      <c r="P114" s="72"/>
      <c r="Q114" s="72"/>
      <c r="R114" s="72"/>
      <c r="S114" s="72"/>
      <c r="T114" s="72"/>
      <c r="U114" s="72"/>
      <c r="V114" s="72"/>
      <c r="AA114"/>
    </row>
    <row r="115" spans="1:27" ht="36.6">
      <c r="A115" s="4" t="s">
        <v>284</v>
      </c>
      <c r="B115" s="39" t="s">
        <v>285</v>
      </c>
      <c r="C115" s="5" t="s">
        <v>286</v>
      </c>
      <c r="D115" s="4"/>
      <c r="F115" s="6"/>
      <c r="G115" s="6"/>
      <c r="H115" s="7"/>
      <c r="I115" s="4"/>
      <c r="J115" s="8"/>
      <c r="K115" s="8" t="s">
        <v>9</v>
      </c>
      <c r="L115" s="64" t="s">
        <v>10</v>
      </c>
      <c r="M115" s="65"/>
      <c r="N115" s="64" t="s">
        <v>11</v>
      </c>
      <c r="O115" s="65"/>
      <c r="P115" s="64" t="s">
        <v>12</v>
      </c>
      <c r="Q115" s="65"/>
      <c r="R115" s="64" t="s">
        <v>13</v>
      </c>
      <c r="S115" s="65"/>
      <c r="T115" s="4"/>
      <c r="U115" s="4"/>
      <c r="V115" s="4" t="s">
        <v>14</v>
      </c>
      <c r="W115" s="4" t="s">
        <v>15</v>
      </c>
      <c r="AA115"/>
    </row>
    <row r="116" spans="1:27" ht="57.6">
      <c r="A116" s="9" t="s">
        <v>16</v>
      </c>
      <c r="B116" s="10" t="s">
        <v>17</v>
      </c>
      <c r="C116" s="11" t="s">
        <v>18</v>
      </c>
      <c r="D116" s="11" t="s">
        <v>19</v>
      </c>
      <c r="F116" s="12" t="s">
        <v>20</v>
      </c>
      <c r="G116" s="12" t="s">
        <v>21</v>
      </c>
      <c r="H116" s="12" t="s">
        <v>61</v>
      </c>
      <c r="I116" s="4" t="s">
        <v>23</v>
      </c>
      <c r="J116" s="12" t="s">
        <v>24</v>
      </c>
      <c r="K116" s="4"/>
      <c r="L116" s="4" t="s">
        <v>25</v>
      </c>
      <c r="M116" s="4" t="s">
        <v>26</v>
      </c>
      <c r="N116" s="4" t="s">
        <v>27</v>
      </c>
      <c r="O116" s="4" t="s">
        <v>26</v>
      </c>
      <c r="P116" s="4" t="s">
        <v>28</v>
      </c>
      <c r="Q116" s="4" t="s">
        <v>26</v>
      </c>
      <c r="R116" s="4" t="s">
        <v>29</v>
      </c>
      <c r="S116" s="4" t="s">
        <v>26</v>
      </c>
      <c r="T116" s="12" t="s">
        <v>30</v>
      </c>
      <c r="U116" s="4" t="s">
        <v>26</v>
      </c>
      <c r="V116" s="4" t="s">
        <v>31</v>
      </c>
      <c r="W116" s="4"/>
      <c r="AA116"/>
    </row>
    <row r="117" spans="1:27" ht="28.8">
      <c r="A117" s="26" t="s">
        <v>287</v>
      </c>
      <c r="B117" s="14" t="s">
        <v>288</v>
      </c>
      <c r="C117" s="33" t="s">
        <v>117</v>
      </c>
      <c r="D117" s="33" t="s">
        <v>118</v>
      </c>
      <c r="F117" s="7">
        <v>1</v>
      </c>
      <c r="G117" s="7" t="str">
        <f aca="true" t="shared" si="12" ref="G117:G124">+$X$1</f>
        <v>Etapa č. 2</v>
      </c>
      <c r="H117" s="7" t="s">
        <v>289</v>
      </c>
      <c r="I117" s="7" t="s">
        <v>120</v>
      </c>
      <c r="J117" s="7">
        <v>15</v>
      </c>
      <c r="K117" s="7"/>
      <c r="L117" s="7">
        <v>1</v>
      </c>
      <c r="M117" s="7" t="s">
        <v>121</v>
      </c>
      <c r="N117" s="7">
        <v>1</v>
      </c>
      <c r="O117" s="7" t="s">
        <v>121</v>
      </c>
      <c r="P117" s="7">
        <v>2</v>
      </c>
      <c r="Q117" s="7" t="s">
        <v>122</v>
      </c>
      <c r="R117" s="7">
        <v>2</v>
      </c>
      <c r="S117" s="7" t="s">
        <v>123</v>
      </c>
      <c r="T117" s="7">
        <v>2</v>
      </c>
      <c r="U117" s="7" t="s">
        <v>124</v>
      </c>
      <c r="V117" s="7"/>
      <c r="W117" s="7" t="s">
        <v>125</v>
      </c>
      <c r="AA117"/>
    </row>
    <row r="118" spans="1:27" ht="57.6">
      <c r="A118" s="26" t="s">
        <v>290</v>
      </c>
      <c r="B118" s="14" t="s">
        <v>291</v>
      </c>
      <c r="C118" s="33" t="s">
        <v>128</v>
      </c>
      <c r="D118" s="33" t="s">
        <v>129</v>
      </c>
      <c r="F118" s="7">
        <v>4</v>
      </c>
      <c r="G118" s="7" t="str">
        <f t="shared" si="12"/>
        <v>Etapa č. 2</v>
      </c>
      <c r="H118" s="7" t="s">
        <v>130</v>
      </c>
      <c r="I118" s="7" t="s">
        <v>131</v>
      </c>
      <c r="J118" s="7">
        <v>13</v>
      </c>
      <c r="K118" s="7"/>
      <c r="L118" s="7">
        <v>1</v>
      </c>
      <c r="M118" s="7" t="s">
        <v>132</v>
      </c>
      <c r="N118" s="7"/>
      <c r="O118" s="7"/>
      <c r="P118" s="7"/>
      <c r="Q118" s="7"/>
      <c r="R118" s="7"/>
      <c r="S118" s="7"/>
      <c r="T118" s="7"/>
      <c r="U118" s="7"/>
      <c r="V118" s="7"/>
      <c r="W118" s="7" t="s">
        <v>133</v>
      </c>
      <c r="AA118"/>
    </row>
    <row r="119" spans="1:27" ht="28.8">
      <c r="A119" s="26" t="s">
        <v>292</v>
      </c>
      <c r="B119" s="16" t="s">
        <v>293</v>
      </c>
      <c r="C119" s="33" t="s">
        <v>136</v>
      </c>
      <c r="D119" s="33" t="s">
        <v>137</v>
      </c>
      <c r="F119" s="7">
        <v>1</v>
      </c>
      <c r="G119" s="7" t="str">
        <f t="shared" si="12"/>
        <v>Etapa č. 2</v>
      </c>
      <c r="H119" s="7" t="s">
        <v>138</v>
      </c>
      <c r="I119" s="7" t="s">
        <v>139</v>
      </c>
      <c r="J119" s="7">
        <v>11</v>
      </c>
      <c r="K119" s="7"/>
      <c r="L119" s="17"/>
      <c r="M119" s="17"/>
      <c r="N119" s="7"/>
      <c r="O119" s="7"/>
      <c r="P119" s="7"/>
      <c r="Q119" s="7"/>
      <c r="R119" s="7"/>
      <c r="S119" s="7"/>
      <c r="T119" s="7"/>
      <c r="U119" s="7"/>
      <c r="V119" s="7"/>
      <c r="W119" s="7" t="s">
        <v>140</v>
      </c>
      <c r="AA119"/>
    </row>
    <row r="120" spans="1:27" ht="28.8">
      <c r="A120" s="26" t="s">
        <v>294</v>
      </c>
      <c r="B120" s="16" t="s">
        <v>295</v>
      </c>
      <c r="C120" s="33" t="s">
        <v>143</v>
      </c>
      <c r="D120" s="33" t="s">
        <v>144</v>
      </c>
      <c r="F120" s="7">
        <v>1</v>
      </c>
      <c r="G120" s="7" t="str">
        <f t="shared" si="12"/>
        <v>Etapa č. 2</v>
      </c>
      <c r="H120" s="7" t="s">
        <v>145</v>
      </c>
      <c r="I120" s="7" t="s">
        <v>120</v>
      </c>
      <c r="J120" s="7">
        <v>15</v>
      </c>
      <c r="K120" s="7"/>
      <c r="L120" s="7"/>
      <c r="M120" s="7"/>
      <c r="N120" s="7">
        <v>1</v>
      </c>
      <c r="O120" s="7" t="s">
        <v>64</v>
      </c>
      <c r="P120" s="7"/>
      <c r="Q120" s="7"/>
      <c r="R120" s="7"/>
      <c r="S120" s="7"/>
      <c r="T120" s="7"/>
      <c r="U120" s="7"/>
      <c r="V120" s="7"/>
      <c r="W120" s="7"/>
      <c r="AA120"/>
    </row>
    <row r="121" spans="1:27" ht="28.8">
      <c r="A121" s="26" t="s">
        <v>296</v>
      </c>
      <c r="B121" s="16" t="s">
        <v>297</v>
      </c>
      <c r="C121" s="33" t="s">
        <v>148</v>
      </c>
      <c r="D121" s="33" t="s">
        <v>144</v>
      </c>
      <c r="F121" s="7">
        <v>1</v>
      </c>
      <c r="G121" s="7" t="str">
        <f t="shared" si="12"/>
        <v>Etapa č. 2</v>
      </c>
      <c r="H121" s="7" t="s">
        <v>145</v>
      </c>
      <c r="I121" s="7" t="s">
        <v>120</v>
      </c>
      <c r="J121" s="7">
        <v>15</v>
      </c>
      <c r="K121" s="7"/>
      <c r="L121" s="7"/>
      <c r="M121" s="7"/>
      <c r="N121" s="7">
        <v>1</v>
      </c>
      <c r="O121" s="7" t="s">
        <v>64</v>
      </c>
      <c r="P121" s="7"/>
      <c r="Q121" s="7"/>
      <c r="R121" s="7"/>
      <c r="S121" s="7"/>
      <c r="T121" s="7"/>
      <c r="U121" s="7"/>
      <c r="V121" s="7"/>
      <c r="W121" s="7"/>
      <c r="AA121"/>
    </row>
    <row r="122" spans="1:27" ht="28.8">
      <c r="A122" s="26" t="s">
        <v>298</v>
      </c>
      <c r="B122" s="16" t="s">
        <v>299</v>
      </c>
      <c r="C122" s="33" t="s">
        <v>151</v>
      </c>
      <c r="D122" s="33" t="s">
        <v>152</v>
      </c>
      <c r="F122" s="7">
        <v>1</v>
      </c>
      <c r="G122" s="7" t="str">
        <f t="shared" si="12"/>
        <v>Etapa č. 2</v>
      </c>
      <c r="H122" s="7" t="s">
        <v>119</v>
      </c>
      <c r="I122" s="7" t="s">
        <v>120</v>
      </c>
      <c r="J122" s="7">
        <v>10</v>
      </c>
      <c r="K122" s="7" t="s">
        <v>153</v>
      </c>
      <c r="L122" s="7"/>
      <c r="M122" s="7"/>
      <c r="N122" s="7"/>
      <c r="O122" s="7"/>
      <c r="P122" s="7"/>
      <c r="Q122" s="7"/>
      <c r="R122" s="7"/>
      <c r="S122" s="7"/>
      <c r="T122" s="7"/>
      <c r="U122" s="7"/>
      <c r="V122" s="7"/>
      <c r="W122" s="7" t="s">
        <v>154</v>
      </c>
      <c r="AA122"/>
    </row>
    <row r="123" spans="1:27" ht="28.8">
      <c r="A123" s="26" t="s">
        <v>300</v>
      </c>
      <c r="B123" s="16" t="s">
        <v>301</v>
      </c>
      <c r="C123" s="33" t="s">
        <v>151</v>
      </c>
      <c r="D123" s="33" t="s">
        <v>157</v>
      </c>
      <c r="F123" s="7">
        <v>1</v>
      </c>
      <c r="G123" s="7" t="str">
        <f t="shared" si="12"/>
        <v>Etapa č. 2</v>
      </c>
      <c r="H123" s="7" t="s">
        <v>119</v>
      </c>
      <c r="I123" s="7" t="s">
        <v>120</v>
      </c>
      <c r="J123" s="7">
        <v>10</v>
      </c>
      <c r="K123" s="7" t="s">
        <v>153</v>
      </c>
      <c r="L123" s="7"/>
      <c r="M123" s="7"/>
      <c r="N123" s="7"/>
      <c r="O123" s="7"/>
      <c r="P123" s="7"/>
      <c r="Q123" s="7"/>
      <c r="R123" s="7"/>
      <c r="S123" s="7"/>
      <c r="T123" s="7"/>
      <c r="U123" s="7"/>
      <c r="V123" s="7"/>
      <c r="W123" s="7" t="s">
        <v>154</v>
      </c>
      <c r="AA123"/>
    </row>
    <row r="124" spans="1:27" ht="57.6">
      <c r="A124" s="26" t="s">
        <v>302</v>
      </c>
      <c r="B124" s="16" t="s">
        <v>303</v>
      </c>
      <c r="C124" s="33" t="s">
        <v>160</v>
      </c>
      <c r="D124" s="34" t="s">
        <v>161</v>
      </c>
      <c r="F124" s="7">
        <v>4</v>
      </c>
      <c r="G124" s="7" t="str">
        <f t="shared" si="12"/>
        <v>Etapa č. 2</v>
      </c>
      <c r="H124" s="7" t="s">
        <v>162</v>
      </c>
      <c r="I124" s="7" t="s">
        <v>163</v>
      </c>
      <c r="J124" s="7">
        <v>0</v>
      </c>
      <c r="K124" s="7"/>
      <c r="L124" s="7"/>
      <c r="M124" s="7"/>
      <c r="N124" s="7"/>
      <c r="O124" s="7"/>
      <c r="P124" s="7"/>
      <c r="Q124" s="7"/>
      <c r="R124" s="7"/>
      <c r="S124" s="7"/>
      <c r="T124" s="7">
        <f>+F124*1</f>
        <v>4</v>
      </c>
      <c r="U124" s="7" t="s">
        <v>164</v>
      </c>
      <c r="V124" s="7"/>
      <c r="W124" s="7" t="s">
        <v>165</v>
      </c>
      <c r="AA124"/>
    </row>
    <row r="125" spans="1:27" ht="28.8">
      <c r="A125" s="26" t="s">
        <v>304</v>
      </c>
      <c r="B125" s="16" t="s">
        <v>305</v>
      </c>
      <c r="C125" s="33" t="s">
        <v>168</v>
      </c>
      <c r="D125" s="33" t="s">
        <v>169</v>
      </c>
      <c r="F125" s="7">
        <v>1</v>
      </c>
      <c r="G125" s="7" t="str">
        <f>+$X$2</f>
        <v>Etapa č. 3</v>
      </c>
      <c r="H125" s="7" t="s">
        <v>170</v>
      </c>
      <c r="I125" s="7" t="s">
        <v>131</v>
      </c>
      <c r="J125" s="7">
        <v>15</v>
      </c>
      <c r="K125" s="7"/>
      <c r="L125" s="7">
        <f>+F125</f>
        <v>1</v>
      </c>
      <c r="M125" s="7" t="s">
        <v>64</v>
      </c>
      <c r="N125" s="7"/>
      <c r="O125" s="7"/>
      <c r="P125" s="7"/>
      <c r="Q125" s="7"/>
      <c r="R125" s="7"/>
      <c r="S125" s="7"/>
      <c r="T125" s="7"/>
      <c r="U125" s="7"/>
      <c r="V125" s="7"/>
      <c r="W125" s="7" t="s">
        <v>171</v>
      </c>
      <c r="AA125"/>
    </row>
    <row r="126" spans="1:27" ht="43.2">
      <c r="A126" s="26" t="s">
        <v>306</v>
      </c>
      <c r="B126" s="16" t="s">
        <v>307</v>
      </c>
      <c r="C126" s="33" t="s">
        <v>168</v>
      </c>
      <c r="D126" s="33" t="s">
        <v>174</v>
      </c>
      <c r="F126" s="7">
        <v>3</v>
      </c>
      <c r="G126" s="7" t="str">
        <f>+$X$2</f>
        <v>Etapa č. 3</v>
      </c>
      <c r="H126" s="7" t="s">
        <v>170</v>
      </c>
      <c r="I126" s="7" t="s">
        <v>131</v>
      </c>
      <c r="J126" s="7">
        <v>14</v>
      </c>
      <c r="K126" s="7"/>
      <c r="L126" s="7">
        <f>+F126*1</f>
        <v>3</v>
      </c>
      <c r="M126" s="7" t="s">
        <v>64</v>
      </c>
      <c r="N126" s="7"/>
      <c r="O126" s="7"/>
      <c r="P126" s="7"/>
      <c r="Q126" s="7"/>
      <c r="R126" s="7"/>
      <c r="S126" s="7"/>
      <c r="T126" s="7"/>
      <c r="U126" s="7"/>
      <c r="V126" s="7"/>
      <c r="W126" s="7" t="s">
        <v>171</v>
      </c>
      <c r="AA126"/>
    </row>
    <row r="127" spans="1:27" ht="28.8">
      <c r="A127" s="26" t="s">
        <v>308</v>
      </c>
      <c r="B127" s="16" t="s">
        <v>309</v>
      </c>
      <c r="C127" s="33" t="s">
        <v>310</v>
      </c>
      <c r="D127" s="33" t="s">
        <v>311</v>
      </c>
      <c r="E127" s="40"/>
      <c r="F127" s="7">
        <v>1</v>
      </c>
      <c r="G127" s="7" t="str">
        <f>+$X$2</f>
        <v>Etapa č. 3</v>
      </c>
      <c r="H127" s="7" t="s">
        <v>170</v>
      </c>
      <c r="I127" s="7" t="s">
        <v>131</v>
      </c>
      <c r="J127" s="7">
        <v>12</v>
      </c>
      <c r="K127" s="7"/>
      <c r="L127" s="7">
        <f>+F127*1</f>
        <v>1</v>
      </c>
      <c r="M127" s="7" t="s">
        <v>64</v>
      </c>
      <c r="N127" s="7"/>
      <c r="O127" s="7"/>
      <c r="P127" s="7"/>
      <c r="Q127" s="7"/>
      <c r="R127" s="7"/>
      <c r="S127" s="7"/>
      <c r="T127" s="7"/>
      <c r="U127" s="7"/>
      <c r="V127" s="7"/>
      <c r="W127" s="7" t="s">
        <v>171</v>
      </c>
      <c r="AA127"/>
    </row>
    <row r="128" spans="1:27" ht="15">
      <c r="A128" s="26" t="s">
        <v>312</v>
      </c>
      <c r="B128" s="16" t="s">
        <v>313</v>
      </c>
      <c r="C128" s="33" t="s">
        <v>314</v>
      </c>
      <c r="D128" s="41" t="s">
        <v>315</v>
      </c>
      <c r="F128" s="42">
        <v>1</v>
      </c>
      <c r="G128" s="43" t="str">
        <f>+$X$1</f>
        <v>Etapa č. 2</v>
      </c>
      <c r="H128" s="42" t="s">
        <v>316</v>
      </c>
      <c r="I128" s="43" t="s">
        <v>317</v>
      </c>
      <c r="J128" s="7">
        <v>10</v>
      </c>
      <c r="K128" s="43"/>
      <c r="L128" s="43">
        <f>1*F128</f>
        <v>1</v>
      </c>
      <c r="M128" s="43" t="s">
        <v>132</v>
      </c>
      <c r="N128" s="42"/>
      <c r="O128" s="42"/>
      <c r="P128" s="42">
        <f>1*F128</f>
        <v>1</v>
      </c>
      <c r="Q128" s="42"/>
      <c r="R128" s="42"/>
      <c r="S128" s="42"/>
      <c r="T128" s="7"/>
      <c r="U128" s="7"/>
      <c r="V128" s="7"/>
      <c r="W128" s="7" t="s">
        <v>318</v>
      </c>
      <c r="AA128"/>
    </row>
    <row r="129" spans="1:27" ht="28.8">
      <c r="A129" s="26" t="s">
        <v>319</v>
      </c>
      <c r="B129" s="16" t="s">
        <v>320</v>
      </c>
      <c r="C129" s="15" t="s">
        <v>182</v>
      </c>
      <c r="D129" s="17" t="s">
        <v>34</v>
      </c>
      <c r="F129" s="7">
        <v>2</v>
      </c>
      <c r="G129" s="7" t="str">
        <f aca="true" t="shared" si="13" ref="G129:G134">+$X$3</f>
        <v>Etapa č. 4</v>
      </c>
      <c r="H129" s="7"/>
      <c r="I129" s="7"/>
      <c r="J129" s="7">
        <v>8</v>
      </c>
      <c r="K129" s="7"/>
      <c r="L129" s="7"/>
      <c r="M129" s="7"/>
      <c r="N129" s="7"/>
      <c r="O129" s="7"/>
      <c r="P129" s="7"/>
      <c r="Q129" s="7"/>
      <c r="R129" s="7"/>
      <c r="S129" s="7"/>
      <c r="T129" s="7"/>
      <c r="U129" s="7"/>
      <c r="V129" s="7">
        <f>+F129</f>
        <v>2</v>
      </c>
      <c r="W129" s="7"/>
      <c r="AA129"/>
    </row>
    <row r="130" spans="1:27" ht="57.6">
      <c r="A130" s="26" t="s">
        <v>321</v>
      </c>
      <c r="B130" s="16" t="s">
        <v>322</v>
      </c>
      <c r="C130" s="15" t="s">
        <v>185</v>
      </c>
      <c r="D130" s="35"/>
      <c r="F130" s="7">
        <v>1</v>
      </c>
      <c r="G130" s="7" t="str">
        <f t="shared" si="13"/>
        <v>Etapa č. 4</v>
      </c>
      <c r="H130" s="7"/>
      <c r="I130" s="7"/>
      <c r="J130" s="7">
        <v>12</v>
      </c>
      <c r="K130" s="7"/>
      <c r="L130" s="7"/>
      <c r="M130" s="7"/>
      <c r="N130" s="7">
        <v>2</v>
      </c>
      <c r="O130" s="7" t="s">
        <v>64</v>
      </c>
      <c r="P130" s="7"/>
      <c r="Q130" s="7"/>
      <c r="R130" s="7"/>
      <c r="S130" s="7"/>
      <c r="T130" s="7"/>
      <c r="U130" s="7"/>
      <c r="V130" s="7"/>
      <c r="W130" s="7" t="s">
        <v>186</v>
      </c>
      <c r="AA130"/>
    </row>
    <row r="131" spans="1:27" ht="100.8">
      <c r="A131" s="26" t="s">
        <v>323</v>
      </c>
      <c r="B131" s="16" t="s">
        <v>324</v>
      </c>
      <c r="C131" s="36" t="s">
        <v>189</v>
      </c>
      <c r="D131" s="17" t="s">
        <v>34</v>
      </c>
      <c r="F131" s="7">
        <v>7</v>
      </c>
      <c r="G131" s="7" t="str">
        <f t="shared" si="13"/>
        <v>Etapa č. 4</v>
      </c>
      <c r="H131" s="7"/>
      <c r="I131" s="7"/>
      <c r="J131" s="7">
        <v>12</v>
      </c>
      <c r="K131" s="7"/>
      <c r="L131" s="7"/>
      <c r="M131" s="7"/>
      <c r="N131" s="7"/>
      <c r="O131" s="7"/>
      <c r="P131" s="7"/>
      <c r="Q131" s="7"/>
      <c r="R131" s="7"/>
      <c r="S131" s="7"/>
      <c r="T131" s="7"/>
      <c r="U131" s="7"/>
      <c r="V131" s="7">
        <f>+F131</f>
        <v>7</v>
      </c>
      <c r="W131" s="7" t="s">
        <v>190</v>
      </c>
      <c r="AA131"/>
    </row>
    <row r="132" spans="1:27" ht="115.2">
      <c r="A132" s="26" t="s">
        <v>325</v>
      </c>
      <c r="B132" s="16" t="s">
        <v>326</v>
      </c>
      <c r="C132" s="22" t="s">
        <v>193</v>
      </c>
      <c r="D132" s="17" t="s">
        <v>34</v>
      </c>
      <c r="F132" s="7">
        <v>8</v>
      </c>
      <c r="G132" s="7" t="str">
        <f t="shared" si="13"/>
        <v>Etapa č. 4</v>
      </c>
      <c r="H132" s="7"/>
      <c r="I132" s="7"/>
      <c r="J132" s="7">
        <v>11</v>
      </c>
      <c r="K132" s="7"/>
      <c r="L132" s="7"/>
      <c r="M132" s="7"/>
      <c r="N132" s="7"/>
      <c r="O132" s="7"/>
      <c r="P132" s="7"/>
      <c r="Q132" s="7"/>
      <c r="R132" s="7"/>
      <c r="S132" s="7"/>
      <c r="T132" s="7"/>
      <c r="U132" s="7"/>
      <c r="V132" s="7">
        <f>+F132</f>
        <v>8</v>
      </c>
      <c r="W132" s="7" t="s">
        <v>194</v>
      </c>
      <c r="AA132"/>
    </row>
    <row r="133" spans="1:27" ht="57.6">
      <c r="A133" s="26" t="s">
        <v>327</v>
      </c>
      <c r="B133" s="44" t="s">
        <v>328</v>
      </c>
      <c r="C133" s="15" t="s">
        <v>197</v>
      </c>
      <c r="D133" s="17" t="s">
        <v>34</v>
      </c>
      <c r="F133" s="45">
        <v>4</v>
      </c>
      <c r="G133" s="45" t="str">
        <f t="shared" si="13"/>
        <v>Etapa č. 4</v>
      </c>
      <c r="H133" s="45"/>
      <c r="I133" s="45"/>
      <c r="J133" s="7">
        <v>12</v>
      </c>
      <c r="K133" s="45"/>
      <c r="L133" s="45"/>
      <c r="M133" s="45"/>
      <c r="N133" s="45"/>
      <c r="O133" s="45"/>
      <c r="P133" s="45"/>
      <c r="Q133" s="45"/>
      <c r="R133" s="45"/>
      <c r="S133" s="45"/>
      <c r="T133" s="45"/>
      <c r="U133" s="45"/>
      <c r="V133" s="45">
        <f aca="true" t="shared" si="14" ref="V133:V134">+F133</f>
        <v>4</v>
      </c>
      <c r="W133" s="45"/>
      <c r="AA133"/>
    </row>
    <row r="134" spans="1:27" ht="43.2">
      <c r="A134" s="26" t="s">
        <v>329</v>
      </c>
      <c r="B134" s="33" t="s">
        <v>330</v>
      </c>
      <c r="C134" s="36" t="s">
        <v>331</v>
      </c>
      <c r="D134" s="17" t="s">
        <v>34</v>
      </c>
      <c r="E134" s="40"/>
      <c r="F134" s="7">
        <v>2</v>
      </c>
      <c r="G134" s="7" t="str">
        <f t="shared" si="13"/>
        <v>Etapa č. 4</v>
      </c>
      <c r="H134" s="7"/>
      <c r="I134" s="7"/>
      <c r="J134" s="7">
        <v>12</v>
      </c>
      <c r="K134" s="7"/>
      <c r="L134" s="7"/>
      <c r="M134" s="7"/>
      <c r="N134" s="7"/>
      <c r="O134" s="7"/>
      <c r="P134" s="7"/>
      <c r="Q134" s="7"/>
      <c r="R134" s="7"/>
      <c r="S134" s="7"/>
      <c r="T134" s="7"/>
      <c r="U134" s="7"/>
      <c r="V134" s="7">
        <f t="shared" si="14"/>
        <v>2</v>
      </c>
      <c r="W134" s="7"/>
      <c r="AA134"/>
    </row>
    <row r="135" spans="1:27" ht="15">
      <c r="A135" s="3"/>
      <c r="C135" s="37"/>
      <c r="D135" s="37"/>
      <c r="E135" s="3"/>
      <c r="F135" s="31"/>
      <c r="G135" s="31"/>
      <c r="H135" s="31"/>
      <c r="I135" s="31"/>
      <c r="J135" s="31"/>
      <c r="K135" s="31"/>
      <c r="L135" s="31"/>
      <c r="M135" s="31"/>
      <c r="N135" s="31"/>
      <c r="O135" s="31"/>
      <c r="P135" s="31"/>
      <c r="Q135" s="31"/>
      <c r="R135" s="31"/>
      <c r="S135" s="31"/>
      <c r="T135" s="31"/>
      <c r="U135" s="31"/>
      <c r="V135" s="31"/>
      <c r="W135" s="31"/>
      <c r="X135" s="3"/>
      <c r="AA135"/>
    </row>
    <row r="136" spans="2:27" ht="15">
      <c r="B136" s="3"/>
      <c r="K136" s="72" t="s">
        <v>4</v>
      </c>
      <c r="L136" s="72"/>
      <c r="M136" s="72"/>
      <c r="N136" s="72"/>
      <c r="O136" s="72"/>
      <c r="P136" s="72"/>
      <c r="Q136" s="72"/>
      <c r="R136" s="72"/>
      <c r="S136" s="72"/>
      <c r="T136" s="72"/>
      <c r="U136" s="72"/>
      <c r="V136" s="72"/>
      <c r="AA136"/>
    </row>
    <row r="137" spans="1:27" ht="18.3">
      <c r="A137" s="4" t="s">
        <v>332</v>
      </c>
      <c r="B137" s="39" t="s">
        <v>333</v>
      </c>
      <c r="C137" s="5" t="s">
        <v>334</v>
      </c>
      <c r="D137" s="4"/>
      <c r="F137" s="6"/>
      <c r="G137" s="6"/>
      <c r="H137" s="7"/>
      <c r="I137" s="4"/>
      <c r="J137" s="8"/>
      <c r="K137" s="8" t="s">
        <v>9</v>
      </c>
      <c r="L137" s="64" t="s">
        <v>10</v>
      </c>
      <c r="M137" s="65"/>
      <c r="N137" s="64" t="s">
        <v>11</v>
      </c>
      <c r="O137" s="65"/>
      <c r="P137" s="64" t="s">
        <v>12</v>
      </c>
      <c r="Q137" s="65"/>
      <c r="R137" s="64" t="s">
        <v>13</v>
      </c>
      <c r="S137" s="65"/>
      <c r="T137" s="4"/>
      <c r="U137" s="4"/>
      <c r="V137" s="4" t="s">
        <v>14</v>
      </c>
      <c r="W137" s="4" t="s">
        <v>15</v>
      </c>
      <c r="AA137"/>
    </row>
    <row r="138" spans="1:27" ht="57.6">
      <c r="A138" s="9" t="s">
        <v>16</v>
      </c>
      <c r="B138" s="10" t="s">
        <v>17</v>
      </c>
      <c r="C138" s="11" t="s">
        <v>18</v>
      </c>
      <c r="D138" s="11" t="s">
        <v>19</v>
      </c>
      <c r="F138" s="12" t="s">
        <v>20</v>
      </c>
      <c r="G138" s="12" t="s">
        <v>21</v>
      </c>
      <c r="H138" s="12" t="s">
        <v>61</v>
      </c>
      <c r="I138" s="4" t="s">
        <v>23</v>
      </c>
      <c r="J138" s="12" t="s">
        <v>114</v>
      </c>
      <c r="K138" s="4"/>
      <c r="L138" s="4" t="s">
        <v>25</v>
      </c>
      <c r="M138" s="4" t="s">
        <v>26</v>
      </c>
      <c r="N138" s="4" t="s">
        <v>27</v>
      </c>
      <c r="O138" s="4" t="s">
        <v>26</v>
      </c>
      <c r="P138" s="4" t="s">
        <v>28</v>
      </c>
      <c r="Q138" s="4" t="s">
        <v>26</v>
      </c>
      <c r="R138" s="4" t="s">
        <v>29</v>
      </c>
      <c r="S138" s="4" t="s">
        <v>26</v>
      </c>
      <c r="T138" s="12" t="s">
        <v>30</v>
      </c>
      <c r="U138" s="4" t="s">
        <v>26</v>
      </c>
      <c r="V138" s="4" t="s">
        <v>31</v>
      </c>
      <c r="W138" s="4"/>
      <c r="AA138"/>
    </row>
    <row r="139" spans="1:27" ht="100.8">
      <c r="A139" s="26" t="s">
        <v>335</v>
      </c>
      <c r="B139" s="46" t="s">
        <v>336</v>
      </c>
      <c r="C139" s="47" t="s">
        <v>337</v>
      </c>
      <c r="D139" s="41" t="s">
        <v>338</v>
      </c>
      <c r="F139" s="4">
        <v>7</v>
      </c>
      <c r="G139" s="43" t="str">
        <f aca="true" t="shared" si="15" ref="G139:G180">+$X$2</f>
        <v>Etapa č. 3</v>
      </c>
      <c r="H139" s="42"/>
      <c r="I139" s="43" t="s">
        <v>317</v>
      </c>
      <c r="J139" s="43">
        <v>15</v>
      </c>
      <c r="K139" s="43"/>
      <c r="L139" s="43"/>
      <c r="M139" s="43"/>
      <c r="N139" s="43">
        <f>+F139*1</f>
        <v>7</v>
      </c>
      <c r="O139" s="43" t="s">
        <v>64</v>
      </c>
      <c r="P139" s="43"/>
      <c r="Q139" s="43"/>
      <c r="R139" s="43"/>
      <c r="S139" s="43"/>
      <c r="T139" s="42"/>
      <c r="U139" s="43"/>
      <c r="V139" s="4"/>
      <c r="W139" s="7" t="s">
        <v>339</v>
      </c>
      <c r="AA139"/>
    </row>
    <row r="140" spans="1:27" ht="28.8">
      <c r="A140" s="26" t="s">
        <v>340</v>
      </c>
      <c r="B140" s="46" t="s">
        <v>341</v>
      </c>
      <c r="C140" s="47" t="s">
        <v>342</v>
      </c>
      <c r="D140" s="41" t="s">
        <v>343</v>
      </c>
      <c r="F140" s="4">
        <v>2</v>
      </c>
      <c r="G140" s="43" t="str">
        <f t="shared" si="15"/>
        <v>Etapa č. 3</v>
      </c>
      <c r="H140" s="42" t="s">
        <v>344</v>
      </c>
      <c r="I140" s="43" t="s">
        <v>35</v>
      </c>
      <c r="J140" s="43">
        <v>17</v>
      </c>
      <c r="K140" s="43"/>
      <c r="L140" s="43">
        <f>1*F140</f>
        <v>2</v>
      </c>
      <c r="M140" s="43" t="s">
        <v>64</v>
      </c>
      <c r="N140" s="43"/>
      <c r="O140" s="43"/>
      <c r="P140" s="43">
        <f>+F140*1</f>
        <v>2</v>
      </c>
      <c r="Q140" s="43"/>
      <c r="R140" s="43">
        <f>1*F140</f>
        <v>2</v>
      </c>
      <c r="S140" s="43"/>
      <c r="T140" s="42"/>
      <c r="U140" s="43"/>
      <c r="V140" s="4"/>
      <c r="W140" s="7" t="s">
        <v>345</v>
      </c>
      <c r="AA140"/>
    </row>
    <row r="141" spans="1:27" ht="57.6">
      <c r="A141" s="26" t="s">
        <v>346</v>
      </c>
      <c r="B141" s="46" t="s">
        <v>347</v>
      </c>
      <c r="C141" s="47" t="s">
        <v>348</v>
      </c>
      <c r="D141" s="41" t="s">
        <v>349</v>
      </c>
      <c r="F141" s="4">
        <v>4</v>
      </c>
      <c r="G141" s="43" t="str">
        <f t="shared" si="15"/>
        <v>Etapa č. 3</v>
      </c>
      <c r="H141" s="42" t="s">
        <v>350</v>
      </c>
      <c r="I141" s="43" t="s">
        <v>317</v>
      </c>
      <c r="J141" s="43">
        <v>17</v>
      </c>
      <c r="K141" s="43"/>
      <c r="L141" s="43"/>
      <c r="M141" s="43"/>
      <c r="N141" s="43"/>
      <c r="O141" s="43"/>
      <c r="P141" s="43">
        <f>+F141*1</f>
        <v>4</v>
      </c>
      <c r="Q141" s="43"/>
      <c r="R141" s="43"/>
      <c r="S141" s="43"/>
      <c r="T141" s="42"/>
      <c r="U141" s="43"/>
      <c r="V141" s="4"/>
      <c r="W141" s="7" t="s">
        <v>351</v>
      </c>
      <c r="AA141"/>
    </row>
    <row r="142" spans="1:27" ht="28.8">
      <c r="A142" s="26" t="s">
        <v>352</v>
      </c>
      <c r="B142" s="46" t="s">
        <v>353</v>
      </c>
      <c r="C142" s="47" t="s">
        <v>354</v>
      </c>
      <c r="D142" s="41" t="s">
        <v>355</v>
      </c>
      <c r="F142" s="4">
        <v>2</v>
      </c>
      <c r="G142" s="43" t="str">
        <f t="shared" si="15"/>
        <v>Etapa č. 3</v>
      </c>
      <c r="H142" s="42" t="s">
        <v>356</v>
      </c>
      <c r="I142" s="43" t="s">
        <v>317</v>
      </c>
      <c r="J142" s="43">
        <v>17</v>
      </c>
      <c r="K142" s="43"/>
      <c r="L142" s="43">
        <f>+F142*1</f>
        <v>2</v>
      </c>
      <c r="M142" s="43" t="s">
        <v>64</v>
      </c>
      <c r="N142" s="43"/>
      <c r="O142" s="43"/>
      <c r="P142" s="43">
        <f>+F142*2</f>
        <v>4</v>
      </c>
      <c r="Q142" s="43"/>
      <c r="R142" s="43">
        <f>+F142*1</f>
        <v>2</v>
      </c>
      <c r="S142" s="43"/>
      <c r="T142" s="42"/>
      <c r="U142" s="43"/>
      <c r="V142" s="4"/>
      <c r="W142" s="7" t="s">
        <v>345</v>
      </c>
      <c r="AA142"/>
    </row>
    <row r="143" spans="1:27" ht="57.6">
      <c r="A143" s="26" t="s">
        <v>357</v>
      </c>
      <c r="B143" s="46" t="s">
        <v>358</v>
      </c>
      <c r="C143" s="47" t="s">
        <v>359</v>
      </c>
      <c r="D143" s="41" t="s">
        <v>360</v>
      </c>
      <c r="F143" s="4">
        <v>4</v>
      </c>
      <c r="G143" s="43" t="str">
        <f t="shared" si="15"/>
        <v>Etapa č. 3</v>
      </c>
      <c r="H143" s="42" t="s">
        <v>361</v>
      </c>
      <c r="I143" s="43" t="s">
        <v>317</v>
      </c>
      <c r="J143" s="43">
        <v>15</v>
      </c>
      <c r="K143" s="43"/>
      <c r="L143" s="43"/>
      <c r="M143" s="43"/>
      <c r="N143" s="43"/>
      <c r="O143" s="43"/>
      <c r="P143" s="43">
        <f>+F143*1</f>
        <v>4</v>
      </c>
      <c r="Q143" s="43"/>
      <c r="R143" s="43"/>
      <c r="S143" s="43"/>
      <c r="T143" s="42"/>
      <c r="U143" s="43"/>
      <c r="V143" s="4"/>
      <c r="W143" s="7" t="s">
        <v>351</v>
      </c>
      <c r="AA143"/>
    </row>
    <row r="144" spans="1:27" ht="28.8">
      <c r="A144" s="26" t="s">
        <v>362</v>
      </c>
      <c r="B144" s="46" t="s">
        <v>363</v>
      </c>
      <c r="C144" s="47" t="s">
        <v>364</v>
      </c>
      <c r="D144" s="41" t="str">
        <f>+'[1]Ceny'!D147</f>
        <v>Siemens VVG44.15-4, pohon SAS61.03</v>
      </c>
      <c r="F144" s="4">
        <v>2</v>
      </c>
      <c r="G144" s="43" t="str">
        <f t="shared" si="15"/>
        <v>Etapa č. 3</v>
      </c>
      <c r="H144" s="42" t="s">
        <v>365</v>
      </c>
      <c r="I144" s="43" t="s">
        <v>63</v>
      </c>
      <c r="J144" s="43">
        <v>16</v>
      </c>
      <c r="K144" s="43"/>
      <c r="L144" s="43">
        <f>+F144*1</f>
        <v>2</v>
      </c>
      <c r="M144" s="43" t="s">
        <v>64</v>
      </c>
      <c r="N144" s="43"/>
      <c r="O144" s="43"/>
      <c r="P144" s="43"/>
      <c r="Q144" s="43"/>
      <c r="R144" s="43"/>
      <c r="S144" s="43"/>
      <c r="T144" s="42"/>
      <c r="U144" s="43"/>
      <c r="V144" s="4"/>
      <c r="W144" s="7" t="s">
        <v>171</v>
      </c>
      <c r="AA144"/>
    </row>
    <row r="145" spans="1:27" ht="28.8">
      <c r="A145" s="26" t="s">
        <v>366</v>
      </c>
      <c r="B145" s="46" t="s">
        <v>367</v>
      </c>
      <c r="C145" s="47" t="s">
        <v>368</v>
      </c>
      <c r="D145" s="41" t="str">
        <f>+'[1]Ceny'!D145</f>
        <v>Siemens VVG44.32-16, pohon SAS61.03</v>
      </c>
      <c r="F145" s="4">
        <v>2</v>
      </c>
      <c r="G145" s="43" t="str">
        <f t="shared" si="15"/>
        <v>Etapa č. 3</v>
      </c>
      <c r="H145" s="42" t="s">
        <v>365</v>
      </c>
      <c r="I145" s="43" t="s">
        <v>63</v>
      </c>
      <c r="J145" s="43">
        <v>16</v>
      </c>
      <c r="K145" s="43"/>
      <c r="L145" s="43">
        <f aca="true" t="shared" si="16" ref="L145:L147">+F145*1</f>
        <v>2</v>
      </c>
      <c r="M145" s="43" t="s">
        <v>64</v>
      </c>
      <c r="N145" s="43"/>
      <c r="O145" s="43"/>
      <c r="P145" s="43"/>
      <c r="Q145" s="43"/>
      <c r="R145" s="43"/>
      <c r="S145" s="43"/>
      <c r="T145" s="42"/>
      <c r="U145" s="43"/>
      <c r="V145" s="4"/>
      <c r="W145" s="7" t="s">
        <v>171</v>
      </c>
      <c r="AA145"/>
    </row>
    <row r="146" spans="1:27" ht="15">
      <c r="A146" s="26" t="s">
        <v>369</v>
      </c>
      <c r="B146" s="46" t="s">
        <v>370</v>
      </c>
      <c r="C146" s="47" t="s">
        <v>371</v>
      </c>
      <c r="D146" s="41" t="s">
        <v>372</v>
      </c>
      <c r="F146" s="4">
        <v>1</v>
      </c>
      <c r="G146" s="43" t="str">
        <f t="shared" si="15"/>
        <v>Etapa č. 3</v>
      </c>
      <c r="H146" s="42" t="s">
        <v>365</v>
      </c>
      <c r="I146" s="43" t="s">
        <v>63</v>
      </c>
      <c r="J146" s="43">
        <v>17</v>
      </c>
      <c r="K146" s="43"/>
      <c r="L146" s="43">
        <f t="shared" si="16"/>
        <v>1</v>
      </c>
      <c r="M146" s="43" t="s">
        <v>64</v>
      </c>
      <c r="N146" s="43"/>
      <c r="O146" s="43"/>
      <c r="P146" s="43"/>
      <c r="Q146" s="43"/>
      <c r="R146" s="43"/>
      <c r="S146" s="43"/>
      <c r="T146" s="42"/>
      <c r="U146" s="43"/>
      <c r="V146" s="4"/>
      <c r="W146" s="7" t="s">
        <v>171</v>
      </c>
      <c r="AA146"/>
    </row>
    <row r="147" spans="1:27" ht="28.8">
      <c r="A147" s="26" t="s">
        <v>373</v>
      </c>
      <c r="B147" s="46" t="s">
        <v>374</v>
      </c>
      <c r="C147" s="47" t="s">
        <v>375</v>
      </c>
      <c r="D147" s="41" t="s">
        <v>376</v>
      </c>
      <c r="F147" s="12">
        <v>2</v>
      </c>
      <c r="G147" s="43" t="str">
        <f t="shared" si="15"/>
        <v>Etapa č. 3</v>
      </c>
      <c r="H147" s="42" t="s">
        <v>377</v>
      </c>
      <c r="I147" s="43" t="s">
        <v>63</v>
      </c>
      <c r="J147" s="43">
        <v>17</v>
      </c>
      <c r="K147" s="43"/>
      <c r="L147" s="43">
        <f t="shared" si="16"/>
        <v>2</v>
      </c>
      <c r="M147" s="43" t="s">
        <v>64</v>
      </c>
      <c r="N147" s="42"/>
      <c r="O147" s="42"/>
      <c r="P147" s="42"/>
      <c r="Q147" s="42"/>
      <c r="R147" s="42"/>
      <c r="S147" s="42"/>
      <c r="T147" s="42"/>
      <c r="U147" s="42"/>
      <c r="V147" s="7"/>
      <c r="W147" s="7" t="s">
        <v>171</v>
      </c>
      <c r="AA147"/>
    </row>
    <row r="148" spans="1:27" ht="57.6">
      <c r="A148" s="26" t="s">
        <v>378</v>
      </c>
      <c r="B148" s="46" t="s">
        <v>379</v>
      </c>
      <c r="C148" s="47" t="s">
        <v>380</v>
      </c>
      <c r="D148" s="41" t="s">
        <v>381</v>
      </c>
      <c r="F148" s="12">
        <v>4</v>
      </c>
      <c r="G148" s="43" t="str">
        <f t="shared" si="15"/>
        <v>Etapa č. 3</v>
      </c>
      <c r="H148" s="42" t="s">
        <v>382</v>
      </c>
      <c r="I148" s="43" t="s">
        <v>317</v>
      </c>
      <c r="J148" s="43">
        <v>16</v>
      </c>
      <c r="K148" s="43"/>
      <c r="L148" s="43"/>
      <c r="M148" s="43"/>
      <c r="N148" s="42"/>
      <c r="O148" s="42"/>
      <c r="P148" s="42">
        <f>1*F148</f>
        <v>4</v>
      </c>
      <c r="Q148" s="42"/>
      <c r="R148" s="42"/>
      <c r="S148" s="42"/>
      <c r="T148" s="42"/>
      <c r="U148" s="42"/>
      <c r="V148" s="7"/>
      <c r="W148" s="7" t="s">
        <v>383</v>
      </c>
      <c r="AA148"/>
    </row>
    <row r="149" spans="1:27" ht="28.8">
      <c r="A149" s="26" t="s">
        <v>384</v>
      </c>
      <c r="B149" s="46" t="s">
        <v>385</v>
      </c>
      <c r="C149" s="47" t="s">
        <v>386</v>
      </c>
      <c r="D149" s="41" t="s">
        <v>387</v>
      </c>
      <c r="F149" s="12">
        <v>1</v>
      </c>
      <c r="G149" s="43" t="str">
        <f t="shared" si="15"/>
        <v>Etapa č. 3</v>
      </c>
      <c r="H149" s="42" t="s">
        <v>388</v>
      </c>
      <c r="I149" s="43" t="s">
        <v>389</v>
      </c>
      <c r="J149" s="43">
        <v>14</v>
      </c>
      <c r="K149" s="43"/>
      <c r="L149" s="43"/>
      <c r="M149" s="43"/>
      <c r="N149" s="42"/>
      <c r="O149" s="42"/>
      <c r="P149" s="42">
        <f>+F149*1</f>
        <v>1</v>
      </c>
      <c r="Q149" s="42"/>
      <c r="R149" s="42"/>
      <c r="S149" s="42"/>
      <c r="T149" s="42"/>
      <c r="U149" s="42"/>
      <c r="V149" s="7"/>
      <c r="W149" s="7" t="s">
        <v>390</v>
      </c>
      <c r="AA149"/>
    </row>
    <row r="150" spans="1:27" ht="28.8">
      <c r="A150" s="26" t="s">
        <v>391</v>
      </c>
      <c r="B150" s="46" t="s">
        <v>392</v>
      </c>
      <c r="C150" s="47" t="s">
        <v>348</v>
      </c>
      <c r="D150" s="41" t="s">
        <v>393</v>
      </c>
      <c r="F150" s="12">
        <v>2</v>
      </c>
      <c r="G150" s="43" t="str">
        <f t="shared" si="15"/>
        <v>Etapa č. 3</v>
      </c>
      <c r="H150" s="42" t="s">
        <v>394</v>
      </c>
      <c r="I150" s="43" t="s">
        <v>395</v>
      </c>
      <c r="J150" s="43">
        <v>14</v>
      </c>
      <c r="K150" s="43"/>
      <c r="L150" s="43"/>
      <c r="M150" s="43"/>
      <c r="N150" s="42"/>
      <c r="O150" s="42"/>
      <c r="P150" s="42">
        <f>+F150*1</f>
        <v>2</v>
      </c>
      <c r="Q150" s="42"/>
      <c r="R150" s="42"/>
      <c r="S150" s="42"/>
      <c r="T150" s="42"/>
      <c r="U150" s="42"/>
      <c r="V150" s="7"/>
      <c r="W150" s="7" t="s">
        <v>390</v>
      </c>
      <c r="AA150"/>
    </row>
    <row r="151" spans="1:27" ht="28.8">
      <c r="A151" s="26" t="s">
        <v>396</v>
      </c>
      <c r="B151" s="46" t="s">
        <v>397</v>
      </c>
      <c r="C151" s="47" t="s">
        <v>354</v>
      </c>
      <c r="D151" s="41" t="s">
        <v>398</v>
      </c>
      <c r="F151" s="12">
        <v>2</v>
      </c>
      <c r="G151" s="43" t="str">
        <f t="shared" si="15"/>
        <v>Etapa č. 3</v>
      </c>
      <c r="H151" s="42" t="s">
        <v>399</v>
      </c>
      <c r="I151" s="43" t="s">
        <v>317</v>
      </c>
      <c r="J151" s="43">
        <v>14</v>
      </c>
      <c r="K151" s="43"/>
      <c r="L151" s="43">
        <f>1*F151</f>
        <v>2</v>
      </c>
      <c r="M151" s="43" t="s">
        <v>64</v>
      </c>
      <c r="N151" s="43"/>
      <c r="O151" s="43"/>
      <c r="P151" s="43">
        <f>+F151*1</f>
        <v>2</v>
      </c>
      <c r="Q151" s="43"/>
      <c r="R151" s="43">
        <f>1*F151</f>
        <v>2</v>
      </c>
      <c r="S151" s="42"/>
      <c r="T151" s="42"/>
      <c r="U151" s="42"/>
      <c r="V151" s="7"/>
      <c r="W151" s="7" t="s">
        <v>345</v>
      </c>
      <c r="AA151"/>
    </row>
    <row r="152" spans="1:27" ht="28.8">
      <c r="A152" s="26" t="s">
        <v>400</v>
      </c>
      <c r="B152" s="46" t="s">
        <v>401</v>
      </c>
      <c r="C152" s="47" t="s">
        <v>402</v>
      </c>
      <c r="D152" s="41" t="s">
        <v>349</v>
      </c>
      <c r="F152" s="12">
        <v>1</v>
      </c>
      <c r="G152" s="43" t="str">
        <f t="shared" si="15"/>
        <v>Etapa č. 3</v>
      </c>
      <c r="H152" s="42" t="s">
        <v>403</v>
      </c>
      <c r="I152" s="43" t="s">
        <v>317</v>
      </c>
      <c r="J152" s="43">
        <v>14</v>
      </c>
      <c r="K152" s="43"/>
      <c r="L152" s="43"/>
      <c r="M152" s="43"/>
      <c r="N152" s="42"/>
      <c r="O152" s="42"/>
      <c r="P152" s="42">
        <f>+F152*1</f>
        <v>1</v>
      </c>
      <c r="Q152" s="42"/>
      <c r="R152" s="42"/>
      <c r="S152" s="42"/>
      <c r="T152" s="42"/>
      <c r="U152" s="42"/>
      <c r="V152" s="7"/>
      <c r="W152" s="7" t="s">
        <v>404</v>
      </c>
      <c r="AA152"/>
    </row>
    <row r="153" spans="1:27" ht="15">
      <c r="A153" s="26" t="s">
        <v>405</v>
      </c>
      <c r="B153" s="46" t="s">
        <v>406</v>
      </c>
      <c r="C153" s="47" t="s">
        <v>371</v>
      </c>
      <c r="D153" s="41" t="s">
        <v>407</v>
      </c>
      <c r="F153" s="4">
        <v>1</v>
      </c>
      <c r="G153" s="43" t="str">
        <f t="shared" si="15"/>
        <v>Etapa č. 3</v>
      </c>
      <c r="H153" s="42" t="s">
        <v>365</v>
      </c>
      <c r="I153" s="43" t="s">
        <v>63</v>
      </c>
      <c r="J153" s="43">
        <v>14</v>
      </c>
      <c r="K153" s="43"/>
      <c r="L153" s="43">
        <f aca="true" t="shared" si="17" ref="L153:L154">+F153*1</f>
        <v>1</v>
      </c>
      <c r="M153" s="43" t="s">
        <v>64</v>
      </c>
      <c r="N153" s="43"/>
      <c r="O153" s="43"/>
      <c r="P153" s="43"/>
      <c r="Q153" s="43"/>
      <c r="R153" s="43"/>
      <c r="S153" s="43"/>
      <c r="T153" s="42"/>
      <c r="U153" s="43"/>
      <c r="V153" s="4"/>
      <c r="W153" s="7" t="s">
        <v>171</v>
      </c>
      <c r="AA153"/>
    </row>
    <row r="154" spans="1:27" ht="28.8">
      <c r="A154" s="26" t="s">
        <v>408</v>
      </c>
      <c r="B154" s="46" t="s">
        <v>409</v>
      </c>
      <c r="C154" s="47" t="s">
        <v>375</v>
      </c>
      <c r="D154" s="41" t="s">
        <v>410</v>
      </c>
      <c r="F154" s="12">
        <v>2</v>
      </c>
      <c r="G154" s="43" t="str">
        <f t="shared" si="15"/>
        <v>Etapa č. 3</v>
      </c>
      <c r="H154" s="42" t="s">
        <v>377</v>
      </c>
      <c r="I154" s="43" t="s">
        <v>63</v>
      </c>
      <c r="J154" s="43">
        <v>14</v>
      </c>
      <c r="K154" s="43"/>
      <c r="L154" s="43">
        <f t="shared" si="17"/>
        <v>2</v>
      </c>
      <c r="M154" s="43" t="s">
        <v>64</v>
      </c>
      <c r="N154" s="42"/>
      <c r="O154" s="42"/>
      <c r="P154" s="42"/>
      <c r="Q154" s="42"/>
      <c r="R154" s="42"/>
      <c r="S154" s="42"/>
      <c r="T154" s="42"/>
      <c r="U154" s="42"/>
      <c r="V154" s="7"/>
      <c r="W154" s="7" t="s">
        <v>171</v>
      </c>
      <c r="AA154"/>
    </row>
    <row r="155" spans="1:27" ht="28.8">
      <c r="A155" s="26" t="s">
        <v>411</v>
      </c>
      <c r="B155" s="46" t="s">
        <v>412</v>
      </c>
      <c r="C155" s="47" t="s">
        <v>413</v>
      </c>
      <c r="D155" s="41" t="s">
        <v>414</v>
      </c>
      <c r="F155" s="12">
        <v>2</v>
      </c>
      <c r="G155" s="43" t="str">
        <f t="shared" si="15"/>
        <v>Etapa č. 3</v>
      </c>
      <c r="H155" s="42" t="s">
        <v>415</v>
      </c>
      <c r="I155" s="43" t="s">
        <v>35</v>
      </c>
      <c r="J155" s="43">
        <v>14</v>
      </c>
      <c r="K155" s="43"/>
      <c r="L155" s="43">
        <f>1*F155</f>
        <v>2</v>
      </c>
      <c r="M155" s="43" t="s">
        <v>64</v>
      </c>
      <c r="N155" s="43"/>
      <c r="O155" s="43"/>
      <c r="P155" s="43">
        <f>+F155*1</f>
        <v>2</v>
      </c>
      <c r="Q155" s="43"/>
      <c r="R155" s="43">
        <f>1*F155</f>
        <v>2</v>
      </c>
      <c r="S155" s="43"/>
      <c r="T155" s="42"/>
      <c r="U155" s="43"/>
      <c r="V155" s="4"/>
      <c r="W155" s="7" t="s">
        <v>345</v>
      </c>
      <c r="AA155"/>
    </row>
    <row r="156" spans="1:27" ht="28.8">
      <c r="A156" s="26" t="s">
        <v>416</v>
      </c>
      <c r="B156" s="46" t="s">
        <v>417</v>
      </c>
      <c r="C156" s="47" t="s">
        <v>418</v>
      </c>
      <c r="D156" s="41" t="s">
        <v>419</v>
      </c>
      <c r="F156" s="12">
        <v>1</v>
      </c>
      <c r="G156" s="43" t="str">
        <f t="shared" si="15"/>
        <v>Etapa č. 3</v>
      </c>
      <c r="H156" s="42" t="s">
        <v>415</v>
      </c>
      <c r="I156" s="43" t="s">
        <v>35</v>
      </c>
      <c r="J156" s="43">
        <v>14</v>
      </c>
      <c r="K156" s="43"/>
      <c r="L156" s="43"/>
      <c r="M156" s="43"/>
      <c r="N156" s="42"/>
      <c r="O156" s="42"/>
      <c r="P156" s="42">
        <v>1</v>
      </c>
      <c r="Q156" s="42"/>
      <c r="R156" s="42"/>
      <c r="S156" s="42"/>
      <c r="T156" s="42"/>
      <c r="U156" s="42"/>
      <c r="V156" s="7"/>
      <c r="W156" s="7" t="s">
        <v>390</v>
      </c>
      <c r="AA156"/>
    </row>
    <row r="157" spans="1:27" ht="28.8">
      <c r="A157" s="26" t="s">
        <v>420</v>
      </c>
      <c r="B157" s="46" t="s">
        <v>421</v>
      </c>
      <c r="C157" s="47" t="s">
        <v>422</v>
      </c>
      <c r="D157" s="41" t="s">
        <v>423</v>
      </c>
      <c r="F157" s="12">
        <v>1</v>
      </c>
      <c r="G157" s="43" t="str">
        <f t="shared" si="15"/>
        <v>Etapa č. 3</v>
      </c>
      <c r="H157" s="42" t="s">
        <v>424</v>
      </c>
      <c r="I157" s="43" t="s">
        <v>35</v>
      </c>
      <c r="J157" s="43">
        <v>14</v>
      </c>
      <c r="K157" s="43"/>
      <c r="L157" s="43">
        <f>1*F157</f>
        <v>1</v>
      </c>
      <c r="M157" s="43" t="s">
        <v>64</v>
      </c>
      <c r="N157" s="43"/>
      <c r="O157" s="43"/>
      <c r="P157" s="43">
        <f>+F157*1</f>
        <v>1</v>
      </c>
      <c r="Q157" s="43"/>
      <c r="R157" s="43">
        <f>1*F157</f>
        <v>1</v>
      </c>
      <c r="S157" s="43"/>
      <c r="T157" s="42"/>
      <c r="U157" s="43"/>
      <c r="V157" s="4"/>
      <c r="W157" s="7" t="s">
        <v>345</v>
      </c>
      <c r="AA157"/>
    </row>
    <row r="158" spans="1:27" ht="28.8">
      <c r="A158" s="26" t="s">
        <v>425</v>
      </c>
      <c r="B158" s="46" t="s">
        <v>426</v>
      </c>
      <c r="C158" s="47" t="s">
        <v>427</v>
      </c>
      <c r="D158" s="41" t="s">
        <v>428</v>
      </c>
      <c r="F158" s="12">
        <v>1</v>
      </c>
      <c r="G158" s="43" t="str">
        <f t="shared" si="15"/>
        <v>Etapa č. 3</v>
      </c>
      <c r="H158" s="42" t="s">
        <v>429</v>
      </c>
      <c r="I158" s="43" t="s">
        <v>317</v>
      </c>
      <c r="J158" s="43">
        <v>14</v>
      </c>
      <c r="K158" s="43"/>
      <c r="L158" s="43">
        <f>1*F158</f>
        <v>1</v>
      </c>
      <c r="M158" s="43" t="s">
        <v>64</v>
      </c>
      <c r="N158" s="43"/>
      <c r="O158" s="43"/>
      <c r="P158" s="43">
        <f>+F158*1</f>
        <v>1</v>
      </c>
      <c r="Q158" s="43"/>
      <c r="R158" s="43">
        <f>1*F158</f>
        <v>1</v>
      </c>
      <c r="S158" s="43"/>
      <c r="T158" s="42"/>
      <c r="U158" s="43"/>
      <c r="V158" s="4"/>
      <c r="W158" s="7" t="s">
        <v>345</v>
      </c>
      <c r="AA158"/>
    </row>
    <row r="159" spans="1:27" ht="15">
      <c r="A159" s="26" t="s">
        <v>430</v>
      </c>
      <c r="B159" s="46" t="s">
        <v>431</v>
      </c>
      <c r="C159" s="47" t="s">
        <v>432</v>
      </c>
      <c r="D159" s="41" t="s">
        <v>433</v>
      </c>
      <c r="F159" s="12">
        <v>1</v>
      </c>
      <c r="G159" s="43" t="str">
        <f t="shared" si="15"/>
        <v>Etapa č. 3</v>
      </c>
      <c r="H159" s="42" t="s">
        <v>434</v>
      </c>
      <c r="I159" s="43" t="s">
        <v>435</v>
      </c>
      <c r="J159" s="43">
        <v>14</v>
      </c>
      <c r="K159" s="43"/>
      <c r="L159" s="42">
        <f>+F159*1</f>
        <v>1</v>
      </c>
      <c r="M159" s="42" t="s">
        <v>64</v>
      </c>
      <c r="N159" s="42"/>
      <c r="O159" s="42"/>
      <c r="P159" s="42"/>
      <c r="Q159" s="42"/>
      <c r="R159" s="42"/>
      <c r="S159" s="42"/>
      <c r="T159" s="42"/>
      <c r="U159" s="42"/>
      <c r="V159" s="7"/>
      <c r="W159" s="7" t="s">
        <v>171</v>
      </c>
      <c r="AA159"/>
    </row>
    <row r="160" spans="1:27" ht="15">
      <c r="A160" s="26" t="s">
        <v>436</v>
      </c>
      <c r="B160" s="46" t="s">
        <v>437</v>
      </c>
      <c r="C160" s="47" t="s">
        <v>432</v>
      </c>
      <c r="D160" s="41" t="s">
        <v>438</v>
      </c>
      <c r="F160" s="12">
        <v>1</v>
      </c>
      <c r="G160" s="43" t="str">
        <f t="shared" si="15"/>
        <v>Etapa č. 3</v>
      </c>
      <c r="H160" s="42" t="s">
        <v>434</v>
      </c>
      <c r="I160" s="43" t="s">
        <v>435</v>
      </c>
      <c r="J160" s="43">
        <v>14</v>
      </c>
      <c r="K160" s="43"/>
      <c r="L160" s="42">
        <f>+F160*1</f>
        <v>1</v>
      </c>
      <c r="M160" s="42" t="s">
        <v>64</v>
      </c>
      <c r="N160" s="42"/>
      <c r="O160" s="42"/>
      <c r="P160" s="42"/>
      <c r="Q160" s="42"/>
      <c r="R160" s="42"/>
      <c r="S160" s="42"/>
      <c r="T160" s="42"/>
      <c r="U160" s="42"/>
      <c r="V160" s="7"/>
      <c r="W160" s="7" t="s">
        <v>171</v>
      </c>
      <c r="AA160"/>
    </row>
    <row r="161" spans="1:27" ht="28.8">
      <c r="A161" s="26" t="s">
        <v>439</v>
      </c>
      <c r="B161" s="46" t="s">
        <v>440</v>
      </c>
      <c r="C161" s="47" t="s">
        <v>441</v>
      </c>
      <c r="D161" s="41" t="s">
        <v>442</v>
      </c>
      <c r="F161" s="12">
        <v>1</v>
      </c>
      <c r="G161" s="43" t="str">
        <f t="shared" si="15"/>
        <v>Etapa č. 3</v>
      </c>
      <c r="H161" s="42" t="s">
        <v>377</v>
      </c>
      <c r="I161" s="43" t="s">
        <v>63</v>
      </c>
      <c r="J161" s="43">
        <v>14</v>
      </c>
      <c r="K161" s="43"/>
      <c r="L161" s="43">
        <f aca="true" t="shared" si="18" ref="L161:L166">+F161*1</f>
        <v>1</v>
      </c>
      <c r="M161" s="43" t="s">
        <v>64</v>
      </c>
      <c r="N161" s="42"/>
      <c r="O161" s="42"/>
      <c r="P161" s="42"/>
      <c r="Q161" s="42"/>
      <c r="R161" s="42"/>
      <c r="S161" s="42"/>
      <c r="T161" s="42"/>
      <c r="U161" s="42"/>
      <c r="V161" s="7"/>
      <c r="W161" s="7" t="s">
        <v>171</v>
      </c>
      <c r="AA161"/>
    </row>
    <row r="162" spans="1:27" ht="28.8">
      <c r="A162" s="26" t="s">
        <v>443</v>
      </c>
      <c r="B162" s="46" t="s">
        <v>444</v>
      </c>
      <c r="C162" s="47" t="s">
        <v>441</v>
      </c>
      <c r="D162" s="41" t="s">
        <v>445</v>
      </c>
      <c r="F162" s="12">
        <v>1</v>
      </c>
      <c r="G162" s="43" t="str">
        <f t="shared" si="15"/>
        <v>Etapa č. 3</v>
      </c>
      <c r="H162" s="42" t="s">
        <v>377</v>
      </c>
      <c r="I162" s="43" t="s">
        <v>63</v>
      </c>
      <c r="J162" s="43">
        <v>14</v>
      </c>
      <c r="K162" s="43"/>
      <c r="L162" s="43">
        <f t="shared" si="18"/>
        <v>1</v>
      </c>
      <c r="M162" s="43" t="s">
        <v>64</v>
      </c>
      <c r="N162" s="42"/>
      <c r="O162" s="42"/>
      <c r="P162" s="42"/>
      <c r="Q162" s="42"/>
      <c r="R162" s="42"/>
      <c r="S162" s="42"/>
      <c r="T162" s="42"/>
      <c r="U162" s="42"/>
      <c r="V162" s="7"/>
      <c r="W162" s="7" t="s">
        <v>171</v>
      </c>
      <c r="AA162"/>
    </row>
    <row r="163" spans="1:27" ht="15">
      <c r="A163" s="26" t="s">
        <v>446</v>
      </c>
      <c r="B163" s="46" t="s">
        <v>447</v>
      </c>
      <c r="C163" s="47" t="s">
        <v>441</v>
      </c>
      <c r="D163" s="41" t="s">
        <v>448</v>
      </c>
      <c r="F163" s="12">
        <v>1</v>
      </c>
      <c r="G163" s="43" t="str">
        <f t="shared" si="15"/>
        <v>Etapa č. 3</v>
      </c>
      <c r="H163" s="42" t="s">
        <v>449</v>
      </c>
      <c r="I163" s="43" t="s">
        <v>63</v>
      </c>
      <c r="J163" s="43">
        <v>14</v>
      </c>
      <c r="K163" s="43"/>
      <c r="L163" s="43">
        <f t="shared" si="18"/>
        <v>1</v>
      </c>
      <c r="M163" s="43" t="s">
        <v>64</v>
      </c>
      <c r="N163" s="42"/>
      <c r="O163" s="42"/>
      <c r="P163" s="42"/>
      <c r="Q163" s="42"/>
      <c r="R163" s="42"/>
      <c r="S163" s="42"/>
      <c r="T163" s="42"/>
      <c r="U163" s="42"/>
      <c r="V163" s="7"/>
      <c r="W163" s="7" t="s">
        <v>171</v>
      </c>
      <c r="AA163"/>
    </row>
    <row r="164" spans="1:27" ht="15">
      <c r="A164" s="26" t="s">
        <v>450</v>
      </c>
      <c r="B164" s="46" t="s">
        <v>451</v>
      </c>
      <c r="C164" s="47" t="s">
        <v>441</v>
      </c>
      <c r="D164" s="41" t="s">
        <v>452</v>
      </c>
      <c r="F164" s="12">
        <v>1</v>
      </c>
      <c r="G164" s="43" t="str">
        <f t="shared" si="15"/>
        <v>Etapa č. 3</v>
      </c>
      <c r="H164" s="42" t="s">
        <v>449</v>
      </c>
      <c r="I164" s="43" t="s">
        <v>63</v>
      </c>
      <c r="J164" s="43">
        <v>14</v>
      </c>
      <c r="K164" s="43"/>
      <c r="L164" s="43">
        <f t="shared" si="18"/>
        <v>1</v>
      </c>
      <c r="M164" s="43" t="s">
        <v>64</v>
      </c>
      <c r="N164" s="42"/>
      <c r="O164" s="42"/>
      <c r="P164" s="42"/>
      <c r="Q164" s="42"/>
      <c r="R164" s="42"/>
      <c r="S164" s="42"/>
      <c r="T164" s="42"/>
      <c r="U164" s="42"/>
      <c r="V164" s="7"/>
      <c r="W164" s="7" t="s">
        <v>171</v>
      </c>
      <c r="AA164"/>
    </row>
    <row r="165" spans="1:27" ht="28.8">
      <c r="A165" s="26" t="s">
        <v>453</v>
      </c>
      <c r="B165" s="46" t="s">
        <v>454</v>
      </c>
      <c r="C165" s="47" t="s">
        <v>455</v>
      </c>
      <c r="D165" s="41" t="s">
        <v>456</v>
      </c>
      <c r="F165" s="12">
        <v>1</v>
      </c>
      <c r="G165" s="43" t="str">
        <f t="shared" si="15"/>
        <v>Etapa č. 3</v>
      </c>
      <c r="H165" s="42" t="s">
        <v>377</v>
      </c>
      <c r="I165" s="43" t="s">
        <v>63</v>
      </c>
      <c r="J165" s="43">
        <v>14</v>
      </c>
      <c r="K165" s="43"/>
      <c r="L165" s="43">
        <f t="shared" si="18"/>
        <v>1</v>
      </c>
      <c r="M165" s="43" t="s">
        <v>64</v>
      </c>
      <c r="N165" s="42"/>
      <c r="O165" s="42"/>
      <c r="P165" s="42"/>
      <c r="Q165" s="42"/>
      <c r="R165" s="42"/>
      <c r="S165" s="42"/>
      <c r="T165" s="42"/>
      <c r="U165" s="42"/>
      <c r="V165" s="7"/>
      <c r="W165" s="7" t="s">
        <v>171</v>
      </c>
      <c r="AA165"/>
    </row>
    <row r="166" spans="1:27" ht="28.8">
      <c r="A166" s="26" t="s">
        <v>457</v>
      </c>
      <c r="B166" s="46" t="s">
        <v>458</v>
      </c>
      <c r="C166" s="47" t="s">
        <v>455</v>
      </c>
      <c r="D166" s="41" t="s">
        <v>174</v>
      </c>
      <c r="F166" s="12">
        <v>1</v>
      </c>
      <c r="G166" s="43" t="str">
        <f t="shared" si="15"/>
        <v>Etapa č. 3</v>
      </c>
      <c r="H166" s="42" t="s">
        <v>377</v>
      </c>
      <c r="I166" s="43" t="s">
        <v>63</v>
      </c>
      <c r="J166" s="43">
        <v>14</v>
      </c>
      <c r="K166" s="43"/>
      <c r="L166" s="43">
        <f t="shared" si="18"/>
        <v>1</v>
      </c>
      <c r="M166" s="43" t="s">
        <v>64</v>
      </c>
      <c r="N166" s="42"/>
      <c r="O166" s="42"/>
      <c r="P166" s="42"/>
      <c r="Q166" s="42"/>
      <c r="R166" s="42"/>
      <c r="S166" s="42"/>
      <c r="T166" s="42"/>
      <c r="U166" s="42"/>
      <c r="V166" s="7"/>
      <c r="W166" s="7" t="s">
        <v>171</v>
      </c>
      <c r="AA166"/>
    </row>
    <row r="167" spans="1:27" ht="115.2">
      <c r="A167" s="26" t="s">
        <v>459</v>
      </c>
      <c r="B167" s="46" t="s">
        <v>460</v>
      </c>
      <c r="C167" s="47" t="s">
        <v>455</v>
      </c>
      <c r="D167" s="41" t="s">
        <v>174</v>
      </c>
      <c r="F167" s="7">
        <v>8</v>
      </c>
      <c r="G167" s="43" t="str">
        <f t="shared" si="15"/>
        <v>Etapa č. 3</v>
      </c>
      <c r="H167" s="42" t="s">
        <v>377</v>
      </c>
      <c r="I167" s="43" t="s">
        <v>63</v>
      </c>
      <c r="J167" s="43">
        <v>16</v>
      </c>
      <c r="K167" s="42"/>
      <c r="L167" s="42">
        <f>+F167</f>
        <v>8</v>
      </c>
      <c r="M167" s="42" t="s">
        <v>64</v>
      </c>
      <c r="N167" s="42"/>
      <c r="O167" s="42"/>
      <c r="P167" s="42"/>
      <c r="Q167" s="42"/>
      <c r="R167" s="42"/>
      <c r="S167" s="42"/>
      <c r="T167" s="42"/>
      <c r="U167" s="42"/>
      <c r="V167" s="7"/>
      <c r="W167" s="7" t="s">
        <v>171</v>
      </c>
      <c r="AA167"/>
    </row>
    <row r="168" spans="1:27" ht="86.4">
      <c r="A168" s="26" t="s">
        <v>461</v>
      </c>
      <c r="B168" s="46" t="s">
        <v>462</v>
      </c>
      <c r="C168" s="47" t="s">
        <v>455</v>
      </c>
      <c r="D168" s="41" t="s">
        <v>463</v>
      </c>
      <c r="F168" s="12">
        <v>7</v>
      </c>
      <c r="G168" s="43" t="str">
        <f t="shared" si="15"/>
        <v>Etapa č. 3</v>
      </c>
      <c r="H168" s="42" t="s">
        <v>377</v>
      </c>
      <c r="I168" s="43" t="s">
        <v>63</v>
      </c>
      <c r="J168" s="43">
        <v>16</v>
      </c>
      <c r="K168" s="43"/>
      <c r="L168" s="43">
        <f aca="true" t="shared" si="19" ref="L168">+F168*1</f>
        <v>7</v>
      </c>
      <c r="M168" s="43" t="s">
        <v>64</v>
      </c>
      <c r="N168" s="42"/>
      <c r="O168" s="42"/>
      <c r="P168" s="42"/>
      <c r="Q168" s="42"/>
      <c r="R168" s="42"/>
      <c r="S168" s="42"/>
      <c r="T168" s="42"/>
      <c r="U168" s="42"/>
      <c r="V168" s="7"/>
      <c r="W168" s="7" t="s">
        <v>171</v>
      </c>
      <c r="AA168"/>
    </row>
    <row r="169" spans="1:27" ht="43.2">
      <c r="A169" s="26" t="s">
        <v>464</v>
      </c>
      <c r="B169" s="46" t="s">
        <v>465</v>
      </c>
      <c r="C169" s="47" t="s">
        <v>466</v>
      </c>
      <c r="D169" s="41" t="s">
        <v>467</v>
      </c>
      <c r="F169" s="12">
        <v>3</v>
      </c>
      <c r="G169" s="43" t="str">
        <f t="shared" si="15"/>
        <v>Etapa č. 3</v>
      </c>
      <c r="H169" s="42" t="s">
        <v>468</v>
      </c>
      <c r="I169" s="43" t="s">
        <v>317</v>
      </c>
      <c r="J169" s="43">
        <v>16</v>
      </c>
      <c r="K169" s="43"/>
      <c r="L169" s="43"/>
      <c r="M169" s="43"/>
      <c r="N169" s="42"/>
      <c r="O169" s="42"/>
      <c r="P169" s="42"/>
      <c r="Q169" s="42"/>
      <c r="R169" s="42"/>
      <c r="S169" s="42"/>
      <c r="T169" s="42"/>
      <c r="U169" s="42"/>
      <c r="V169" s="7"/>
      <c r="W169" s="7"/>
      <c r="AA169"/>
    </row>
    <row r="170" spans="1:27" ht="144">
      <c r="A170" s="26" t="s">
        <v>469</v>
      </c>
      <c r="B170" s="46" t="s">
        <v>470</v>
      </c>
      <c r="C170" s="47" t="s">
        <v>466</v>
      </c>
      <c r="D170" s="41" t="s">
        <v>471</v>
      </c>
      <c r="F170" s="12">
        <v>9</v>
      </c>
      <c r="G170" s="43" t="str">
        <f t="shared" si="15"/>
        <v>Etapa č. 3</v>
      </c>
      <c r="H170" s="42" t="s">
        <v>472</v>
      </c>
      <c r="I170" s="43" t="s">
        <v>35</v>
      </c>
      <c r="J170" s="43">
        <v>16</v>
      </c>
      <c r="K170" s="43"/>
      <c r="L170" s="43"/>
      <c r="M170" s="43"/>
      <c r="N170" s="42"/>
      <c r="O170" s="42"/>
      <c r="P170" s="42"/>
      <c r="Q170" s="42"/>
      <c r="R170" s="42"/>
      <c r="S170" s="42"/>
      <c r="T170" s="42"/>
      <c r="U170" s="42"/>
      <c r="V170" s="7"/>
      <c r="W170" s="7"/>
      <c r="AA170"/>
    </row>
    <row r="171" spans="1:27" ht="28.8">
      <c r="A171" s="26" t="s">
        <v>473</v>
      </c>
      <c r="B171" s="46" t="s">
        <v>474</v>
      </c>
      <c r="C171" s="47" t="s">
        <v>466</v>
      </c>
      <c r="D171" s="41" t="s">
        <v>475</v>
      </c>
      <c r="F171" s="12">
        <v>1</v>
      </c>
      <c r="G171" s="43" t="str">
        <f t="shared" si="15"/>
        <v>Etapa č. 3</v>
      </c>
      <c r="H171" s="42" t="s">
        <v>476</v>
      </c>
      <c r="I171" s="43" t="s">
        <v>317</v>
      </c>
      <c r="J171" s="43">
        <v>16</v>
      </c>
      <c r="K171" s="43"/>
      <c r="L171" s="43">
        <f>+F171*1</f>
        <v>1</v>
      </c>
      <c r="M171" s="43" t="s">
        <v>64</v>
      </c>
      <c r="N171" s="43"/>
      <c r="O171" s="43"/>
      <c r="P171" s="43">
        <f>+F171*2</f>
        <v>2</v>
      </c>
      <c r="Q171" s="43"/>
      <c r="R171" s="43">
        <f>+F171*1</f>
        <v>1</v>
      </c>
      <c r="S171" s="43"/>
      <c r="T171" s="42"/>
      <c r="U171" s="43"/>
      <c r="V171" s="4"/>
      <c r="W171" s="7" t="s">
        <v>345</v>
      </c>
      <c r="AA171"/>
    </row>
    <row r="172" spans="1:27" ht="43.2">
      <c r="A172" s="26" t="s">
        <v>477</v>
      </c>
      <c r="B172" s="46" t="s">
        <v>478</v>
      </c>
      <c r="C172" s="47" t="s">
        <v>455</v>
      </c>
      <c r="D172" s="41" t="s">
        <v>479</v>
      </c>
      <c r="F172" s="12">
        <v>2</v>
      </c>
      <c r="G172" s="43" t="str">
        <f t="shared" si="15"/>
        <v>Etapa č. 3</v>
      </c>
      <c r="H172" s="42" t="s">
        <v>377</v>
      </c>
      <c r="I172" s="43"/>
      <c r="J172" s="43">
        <v>15</v>
      </c>
      <c r="K172" s="43"/>
      <c r="L172" s="43"/>
      <c r="M172" s="43"/>
      <c r="N172" s="42"/>
      <c r="O172" s="42"/>
      <c r="P172" s="42"/>
      <c r="Q172" s="42"/>
      <c r="R172" s="42"/>
      <c r="S172" s="42"/>
      <c r="T172" s="42"/>
      <c r="U172" s="42"/>
      <c r="V172" s="7"/>
      <c r="W172" s="7"/>
      <c r="AA172"/>
    </row>
    <row r="173" spans="1:27" ht="43.2">
      <c r="A173" s="26" t="s">
        <v>480</v>
      </c>
      <c r="B173" s="46" t="s">
        <v>481</v>
      </c>
      <c r="C173" s="47" t="s">
        <v>466</v>
      </c>
      <c r="D173" s="41" t="s">
        <v>482</v>
      </c>
      <c r="F173" s="12">
        <v>3</v>
      </c>
      <c r="G173" s="43" t="str">
        <f t="shared" si="15"/>
        <v>Etapa č. 3</v>
      </c>
      <c r="H173" s="42" t="s">
        <v>476</v>
      </c>
      <c r="I173" s="43" t="s">
        <v>317</v>
      </c>
      <c r="J173" s="43">
        <v>15</v>
      </c>
      <c r="K173" s="43"/>
      <c r="L173" s="43">
        <f>+F173*1</f>
        <v>3</v>
      </c>
      <c r="M173" s="43" t="s">
        <v>64</v>
      </c>
      <c r="N173" s="43"/>
      <c r="O173" s="43"/>
      <c r="P173" s="43">
        <f>+F173*2</f>
        <v>6</v>
      </c>
      <c r="Q173" s="43"/>
      <c r="R173" s="43">
        <f>+F173*1</f>
        <v>3</v>
      </c>
      <c r="S173" s="43"/>
      <c r="T173" s="42"/>
      <c r="U173" s="43"/>
      <c r="V173" s="4"/>
      <c r="W173" s="7" t="s">
        <v>345</v>
      </c>
      <c r="AA173"/>
    </row>
    <row r="174" spans="1:27" ht="15">
      <c r="A174" s="26" t="s">
        <v>483</v>
      </c>
      <c r="B174" s="46" t="s">
        <v>484</v>
      </c>
      <c r="C174" s="47" t="s">
        <v>466</v>
      </c>
      <c r="D174" s="41" t="s">
        <v>485</v>
      </c>
      <c r="F174" s="12">
        <v>1</v>
      </c>
      <c r="G174" s="43" t="str">
        <f t="shared" si="15"/>
        <v>Etapa č. 3</v>
      </c>
      <c r="H174" s="42" t="s">
        <v>486</v>
      </c>
      <c r="I174" s="43" t="s">
        <v>317</v>
      </c>
      <c r="J174" s="43">
        <v>15</v>
      </c>
      <c r="K174" s="43"/>
      <c r="L174" s="43"/>
      <c r="M174" s="43"/>
      <c r="N174" s="42"/>
      <c r="O174" s="42"/>
      <c r="P174" s="42">
        <v>1</v>
      </c>
      <c r="Q174" s="42"/>
      <c r="R174" s="42"/>
      <c r="S174" s="42"/>
      <c r="T174" s="42"/>
      <c r="U174" s="42"/>
      <c r="V174" s="7"/>
      <c r="W174" s="7" t="s">
        <v>487</v>
      </c>
      <c r="AA174"/>
    </row>
    <row r="175" spans="1:27" ht="28.8">
      <c r="A175" s="26" t="s">
        <v>488</v>
      </c>
      <c r="B175" s="46" t="s">
        <v>489</v>
      </c>
      <c r="C175" s="47" t="s">
        <v>455</v>
      </c>
      <c r="D175" s="41" t="s">
        <v>490</v>
      </c>
      <c r="F175" s="12">
        <v>1</v>
      </c>
      <c r="G175" s="43" t="str">
        <f t="shared" si="15"/>
        <v>Etapa č. 3</v>
      </c>
      <c r="H175" s="42" t="s">
        <v>377</v>
      </c>
      <c r="I175" s="43"/>
      <c r="J175" s="43">
        <v>15</v>
      </c>
      <c r="K175" s="43"/>
      <c r="L175" s="43"/>
      <c r="M175" s="43"/>
      <c r="N175" s="42"/>
      <c r="O175" s="42"/>
      <c r="P175" s="42"/>
      <c r="Q175" s="42"/>
      <c r="R175" s="42"/>
      <c r="S175" s="42"/>
      <c r="T175" s="42"/>
      <c r="U175" s="42"/>
      <c r="V175" s="7"/>
      <c r="W175" s="7"/>
      <c r="AA175"/>
    </row>
    <row r="176" spans="1:27" ht="28.8">
      <c r="A176" s="26" t="s">
        <v>491</v>
      </c>
      <c r="B176" s="46" t="s">
        <v>492</v>
      </c>
      <c r="C176" s="47" t="s">
        <v>466</v>
      </c>
      <c r="D176" s="41" t="s">
        <v>493</v>
      </c>
      <c r="F176" s="12">
        <v>1</v>
      </c>
      <c r="G176" s="43" t="str">
        <f t="shared" si="15"/>
        <v>Etapa č. 3</v>
      </c>
      <c r="H176" s="42" t="s">
        <v>494</v>
      </c>
      <c r="I176" s="43" t="s">
        <v>35</v>
      </c>
      <c r="J176" s="43">
        <v>12</v>
      </c>
      <c r="K176" s="43"/>
      <c r="L176" s="43">
        <f>+F176*1</f>
        <v>1</v>
      </c>
      <c r="M176" s="43" t="s">
        <v>64</v>
      </c>
      <c r="N176" s="43"/>
      <c r="O176" s="43"/>
      <c r="P176" s="43">
        <f>+F176*2</f>
        <v>2</v>
      </c>
      <c r="Q176" s="43"/>
      <c r="R176" s="43">
        <f>+F176*1</f>
        <v>1</v>
      </c>
      <c r="S176" s="43"/>
      <c r="T176" s="42"/>
      <c r="U176" s="43"/>
      <c r="V176" s="4"/>
      <c r="W176" s="7" t="s">
        <v>345</v>
      </c>
      <c r="AA176"/>
    </row>
    <row r="177" spans="1:23" ht="15">
      <c r="A177" s="26" t="s">
        <v>495</v>
      </c>
      <c r="B177" s="46" t="s">
        <v>496</v>
      </c>
      <c r="C177" s="47" t="s">
        <v>466</v>
      </c>
      <c r="D177" s="41" t="s">
        <v>497</v>
      </c>
      <c r="F177" s="12">
        <v>1</v>
      </c>
      <c r="G177" s="43" t="str">
        <f t="shared" si="15"/>
        <v>Etapa č. 3</v>
      </c>
      <c r="H177" s="42" t="s">
        <v>498</v>
      </c>
      <c r="I177" s="43" t="s">
        <v>35</v>
      </c>
      <c r="J177" s="43">
        <v>14</v>
      </c>
      <c r="K177" s="43"/>
      <c r="L177" s="43"/>
      <c r="M177" s="43"/>
      <c r="N177" s="42"/>
      <c r="O177" s="42"/>
      <c r="P177" s="42">
        <v>1</v>
      </c>
      <c r="Q177" s="42"/>
      <c r="R177" s="42"/>
      <c r="S177" s="42"/>
      <c r="T177" s="42"/>
      <c r="U177" s="42"/>
      <c r="V177" s="7"/>
      <c r="W177" s="7" t="s">
        <v>487</v>
      </c>
    </row>
    <row r="178" spans="1:23" ht="172.8">
      <c r="A178" s="26" t="s">
        <v>499</v>
      </c>
      <c r="B178" s="37" t="s">
        <v>500</v>
      </c>
      <c r="C178" s="47" t="s">
        <v>501</v>
      </c>
      <c r="D178" s="33" t="s">
        <v>381</v>
      </c>
      <c r="F178" s="12">
        <v>12</v>
      </c>
      <c r="G178" s="43" t="str">
        <f t="shared" si="15"/>
        <v>Etapa č. 3</v>
      </c>
      <c r="H178" s="42" t="s">
        <v>502</v>
      </c>
      <c r="I178" s="43" t="s">
        <v>317</v>
      </c>
      <c r="J178" s="43">
        <v>15</v>
      </c>
      <c r="K178" s="43"/>
      <c r="L178" s="43"/>
      <c r="M178" s="43"/>
      <c r="N178" s="42"/>
      <c r="O178" s="42"/>
      <c r="P178" s="42">
        <f>+F178*1</f>
        <v>12</v>
      </c>
      <c r="Q178" s="42"/>
      <c r="R178" s="42"/>
      <c r="S178" s="42"/>
      <c r="T178" s="42"/>
      <c r="U178" s="42"/>
      <c r="V178" s="7"/>
      <c r="W178" s="7" t="s">
        <v>503</v>
      </c>
    </row>
    <row r="179" spans="1:23" ht="57.6">
      <c r="A179" s="26" t="s">
        <v>504</v>
      </c>
      <c r="B179" s="16" t="s">
        <v>505</v>
      </c>
      <c r="C179" s="33" t="s">
        <v>506</v>
      </c>
      <c r="D179" s="33" t="s">
        <v>507</v>
      </c>
      <c r="F179" s="7">
        <v>4</v>
      </c>
      <c r="G179" s="42" t="str">
        <f t="shared" si="15"/>
        <v>Etapa č. 3</v>
      </c>
      <c r="H179" s="42" t="s">
        <v>508</v>
      </c>
      <c r="I179" s="42"/>
      <c r="J179" s="42">
        <v>12</v>
      </c>
      <c r="K179" s="63" t="s">
        <v>509</v>
      </c>
      <c r="L179" s="42"/>
      <c r="M179" s="42"/>
      <c r="N179" s="42"/>
      <c r="O179" s="42"/>
      <c r="P179" s="42"/>
      <c r="Q179" s="42"/>
      <c r="R179" s="42"/>
      <c r="S179" s="42"/>
      <c r="T179" s="42"/>
      <c r="U179" s="42"/>
      <c r="V179" s="7"/>
      <c r="W179" s="7" t="s">
        <v>154</v>
      </c>
    </row>
    <row r="180" spans="1:23" ht="28.8">
      <c r="A180" s="26" t="s">
        <v>510</v>
      </c>
      <c r="B180" s="16" t="s">
        <v>511</v>
      </c>
      <c r="C180" s="33" t="s">
        <v>512</v>
      </c>
      <c r="D180" s="33" t="s">
        <v>513</v>
      </c>
      <c r="F180" s="7">
        <v>2</v>
      </c>
      <c r="G180" s="42" t="str">
        <f t="shared" si="15"/>
        <v>Etapa č. 3</v>
      </c>
      <c r="H180" s="42" t="s">
        <v>508</v>
      </c>
      <c r="I180" s="42"/>
      <c r="J180" s="42">
        <v>8</v>
      </c>
      <c r="K180" s="63" t="s">
        <v>514</v>
      </c>
      <c r="L180" s="42"/>
      <c r="M180" s="42"/>
      <c r="N180" s="42"/>
      <c r="O180" s="42"/>
      <c r="P180" s="42"/>
      <c r="Q180" s="42"/>
      <c r="R180" s="42"/>
      <c r="S180" s="42"/>
      <c r="T180" s="42"/>
      <c r="U180" s="42"/>
      <c r="V180" s="7"/>
      <c r="W180" s="7"/>
    </row>
    <row r="181" spans="1:23" ht="201.6">
      <c r="A181" s="26" t="s">
        <v>515</v>
      </c>
      <c r="B181" s="48" t="s">
        <v>516</v>
      </c>
      <c r="C181" s="22" t="s">
        <v>193</v>
      </c>
      <c r="D181" s="17" t="s">
        <v>34</v>
      </c>
      <c r="F181" s="12">
        <f>2*7</f>
        <v>14</v>
      </c>
      <c r="G181" s="42" t="str">
        <f aca="true" t="shared" si="20" ref="G181:G193">+$X$3</f>
        <v>Etapa č. 4</v>
      </c>
      <c r="H181" s="42"/>
      <c r="I181" s="42"/>
      <c r="J181" s="42">
        <v>16</v>
      </c>
      <c r="K181" s="42"/>
      <c r="L181" s="42"/>
      <c r="M181" s="42"/>
      <c r="N181" s="42"/>
      <c r="O181" s="42"/>
      <c r="P181" s="42"/>
      <c r="Q181" s="42"/>
      <c r="R181" s="42"/>
      <c r="S181" s="42"/>
      <c r="T181" s="42"/>
      <c r="U181" s="42"/>
      <c r="V181" s="12">
        <f aca="true" t="shared" si="21" ref="V181:V182">+F181</f>
        <v>14</v>
      </c>
      <c r="W181" s="7" t="s">
        <v>517</v>
      </c>
    </row>
    <row r="182" spans="1:23" ht="259.2">
      <c r="A182" s="26" t="s">
        <v>518</v>
      </c>
      <c r="B182" s="33" t="s">
        <v>519</v>
      </c>
      <c r="C182" s="22" t="s">
        <v>193</v>
      </c>
      <c r="D182" s="17" t="s">
        <v>34</v>
      </c>
      <c r="F182" s="12">
        <v>18</v>
      </c>
      <c r="G182" s="42" t="str">
        <f t="shared" si="20"/>
        <v>Etapa č. 4</v>
      </c>
      <c r="H182" s="42"/>
      <c r="I182" s="43"/>
      <c r="J182" s="43">
        <v>16</v>
      </c>
      <c r="K182" s="43"/>
      <c r="L182" s="43"/>
      <c r="M182" s="43"/>
      <c r="N182" s="42"/>
      <c r="O182" s="42"/>
      <c r="P182" s="42"/>
      <c r="Q182" s="42"/>
      <c r="R182" s="42"/>
      <c r="S182" s="42"/>
      <c r="T182" s="42"/>
      <c r="U182" s="42"/>
      <c r="V182" s="12">
        <f t="shared" si="21"/>
        <v>18</v>
      </c>
      <c r="W182" s="7" t="s">
        <v>517</v>
      </c>
    </row>
    <row r="183" spans="1:23" ht="115.2">
      <c r="A183" s="26" t="s">
        <v>520</v>
      </c>
      <c r="B183" s="49" t="s">
        <v>521</v>
      </c>
      <c r="C183" s="15" t="s">
        <v>522</v>
      </c>
      <c r="D183" s="17" t="s">
        <v>34</v>
      </c>
      <c r="F183" s="7">
        <v>8</v>
      </c>
      <c r="G183" s="42" t="str">
        <f t="shared" si="20"/>
        <v>Etapa č. 4</v>
      </c>
      <c r="H183" s="42"/>
      <c r="I183" s="43"/>
      <c r="J183" s="43">
        <v>16</v>
      </c>
      <c r="K183" s="43"/>
      <c r="L183" s="43"/>
      <c r="M183" s="43"/>
      <c r="N183" s="42">
        <f>+F183*1</f>
        <v>8</v>
      </c>
      <c r="O183" s="42" t="s">
        <v>64</v>
      </c>
      <c r="P183" s="42"/>
      <c r="Q183" s="42"/>
      <c r="R183" s="42"/>
      <c r="S183" s="42"/>
      <c r="T183" s="42"/>
      <c r="U183" s="42"/>
      <c r="V183" s="12"/>
      <c r="W183" s="7"/>
    </row>
    <row r="184" spans="1:27" ht="60.75" customHeight="1">
      <c r="A184" s="26" t="s">
        <v>523</v>
      </c>
      <c r="B184" s="16" t="s">
        <v>524</v>
      </c>
      <c r="C184" s="36" t="s">
        <v>525</v>
      </c>
      <c r="D184" s="17" t="s">
        <v>34</v>
      </c>
      <c r="F184" s="7">
        <v>2</v>
      </c>
      <c r="G184" s="42" t="str">
        <f t="shared" si="20"/>
        <v>Etapa č. 4</v>
      </c>
      <c r="H184" s="42"/>
      <c r="I184" s="42"/>
      <c r="J184" s="42">
        <v>18</v>
      </c>
      <c r="K184" s="42"/>
      <c r="L184" s="42"/>
      <c r="M184" s="42"/>
      <c r="N184" s="42"/>
      <c r="O184" s="42"/>
      <c r="P184" s="42"/>
      <c r="Q184" s="42"/>
      <c r="R184" s="42"/>
      <c r="S184" s="42"/>
      <c r="T184" s="42"/>
      <c r="U184" s="42"/>
      <c r="V184" s="7">
        <f>+F184*1</f>
        <v>2</v>
      </c>
      <c r="W184" s="7"/>
      <c r="AA184" s="50"/>
    </row>
    <row r="185" spans="1:27" ht="172.8">
      <c r="A185" s="26" t="s">
        <v>526</v>
      </c>
      <c r="B185" s="16" t="s">
        <v>527</v>
      </c>
      <c r="C185" s="22" t="s">
        <v>528</v>
      </c>
      <c r="D185" s="17" t="s">
        <v>34</v>
      </c>
      <c r="F185" s="7">
        <v>12</v>
      </c>
      <c r="G185" s="7" t="str">
        <f t="shared" si="20"/>
        <v>Etapa č. 4</v>
      </c>
      <c r="H185" s="7"/>
      <c r="I185" s="7"/>
      <c r="J185" s="7">
        <v>14</v>
      </c>
      <c r="K185" s="7"/>
      <c r="L185" s="7"/>
      <c r="M185" s="7"/>
      <c r="N185" s="7"/>
      <c r="O185" s="7"/>
      <c r="P185" s="7"/>
      <c r="Q185" s="7"/>
      <c r="R185" s="7"/>
      <c r="S185" s="7"/>
      <c r="T185" s="7"/>
      <c r="U185" s="7"/>
      <c r="V185" s="7">
        <f>+F185*1</f>
        <v>12</v>
      </c>
      <c r="W185" s="7"/>
      <c r="AA185" s="50"/>
    </row>
    <row r="186" spans="1:27" ht="115.2">
      <c r="A186" s="26" t="s">
        <v>529</v>
      </c>
      <c r="B186" s="16" t="s">
        <v>530</v>
      </c>
      <c r="C186" s="22" t="s">
        <v>531</v>
      </c>
      <c r="D186" s="17" t="s">
        <v>34</v>
      </c>
      <c r="F186" s="7">
        <v>8</v>
      </c>
      <c r="G186" s="7" t="str">
        <f t="shared" si="20"/>
        <v>Etapa č. 4</v>
      </c>
      <c r="H186" s="7"/>
      <c r="I186" s="7"/>
      <c r="J186" s="7">
        <v>14</v>
      </c>
      <c r="K186" s="7"/>
      <c r="L186" s="7"/>
      <c r="M186" s="7"/>
      <c r="N186" s="7"/>
      <c r="O186" s="7"/>
      <c r="P186" s="7"/>
      <c r="Q186" s="7"/>
      <c r="R186" s="7"/>
      <c r="S186" s="7"/>
      <c r="T186" s="7"/>
      <c r="U186" s="7"/>
      <c r="V186" s="7">
        <f>+F186*1</f>
        <v>8</v>
      </c>
      <c r="W186" s="7"/>
      <c r="AA186" s="50"/>
    </row>
    <row r="187" spans="1:27" ht="259.2">
      <c r="A187" s="26" t="s">
        <v>532</v>
      </c>
      <c r="B187" s="16" t="s">
        <v>533</v>
      </c>
      <c r="C187" s="22" t="s">
        <v>531</v>
      </c>
      <c r="D187" s="17" t="s">
        <v>34</v>
      </c>
      <c r="F187" s="7">
        <v>18</v>
      </c>
      <c r="G187" s="7" t="str">
        <f t="shared" si="20"/>
        <v>Etapa č. 4</v>
      </c>
      <c r="H187" s="7"/>
      <c r="I187" s="7"/>
      <c r="J187" s="7">
        <v>16</v>
      </c>
      <c r="K187" s="7"/>
      <c r="L187" s="7"/>
      <c r="M187" s="7"/>
      <c r="N187" s="7"/>
      <c r="O187" s="7"/>
      <c r="P187" s="7"/>
      <c r="Q187" s="7"/>
      <c r="R187" s="7"/>
      <c r="S187" s="7"/>
      <c r="T187" s="7"/>
      <c r="U187" s="7"/>
      <c r="V187" s="7">
        <f>+F187*1</f>
        <v>18</v>
      </c>
      <c r="W187" s="7"/>
      <c r="AA187" s="50"/>
    </row>
    <row r="188" spans="1:27" ht="43.2">
      <c r="A188" s="26" t="s">
        <v>534</v>
      </c>
      <c r="B188" s="16" t="s">
        <v>535</v>
      </c>
      <c r="C188" s="36" t="s">
        <v>331</v>
      </c>
      <c r="D188" s="17" t="s">
        <v>34</v>
      </c>
      <c r="E188" s="40"/>
      <c r="F188" s="7">
        <v>1</v>
      </c>
      <c r="G188" s="7" t="str">
        <f t="shared" si="20"/>
        <v>Etapa č. 4</v>
      </c>
      <c r="H188" s="7"/>
      <c r="I188" s="7"/>
      <c r="J188" s="7">
        <v>20</v>
      </c>
      <c r="K188" s="7"/>
      <c r="L188" s="7"/>
      <c r="M188" s="7"/>
      <c r="N188" s="7"/>
      <c r="O188" s="7"/>
      <c r="P188" s="7"/>
      <c r="Q188" s="7"/>
      <c r="R188" s="7"/>
      <c r="S188" s="7"/>
      <c r="T188" s="7"/>
      <c r="U188" s="7"/>
      <c r="V188" s="7">
        <f aca="true" t="shared" si="22" ref="V188">+F188</f>
        <v>1</v>
      </c>
      <c r="W188" s="7"/>
      <c r="AA188" s="50"/>
    </row>
    <row r="189" spans="1:27" ht="360">
      <c r="A189" s="26" t="s">
        <v>536</v>
      </c>
      <c r="B189" s="16" t="s">
        <v>537</v>
      </c>
      <c r="C189" s="22" t="s">
        <v>531</v>
      </c>
      <c r="D189" s="17" t="s">
        <v>34</v>
      </c>
      <c r="E189" s="3"/>
      <c r="F189" s="7">
        <v>24</v>
      </c>
      <c r="G189" s="7" t="str">
        <f t="shared" si="20"/>
        <v>Etapa č. 4</v>
      </c>
      <c r="H189" s="7"/>
      <c r="I189" s="7"/>
      <c r="J189" s="7">
        <v>15</v>
      </c>
      <c r="K189" s="7"/>
      <c r="L189" s="7"/>
      <c r="M189" s="7"/>
      <c r="N189" s="7"/>
      <c r="O189" s="7"/>
      <c r="P189" s="7"/>
      <c r="Q189" s="7"/>
      <c r="R189" s="7"/>
      <c r="S189" s="7"/>
      <c r="T189" s="7"/>
      <c r="U189" s="7"/>
      <c r="V189" s="7">
        <f>+F189*1</f>
        <v>24</v>
      </c>
      <c r="W189" s="7" t="s">
        <v>517</v>
      </c>
      <c r="AA189" s="50"/>
    </row>
    <row r="190" spans="1:27" ht="187.2">
      <c r="A190" s="26" t="s">
        <v>538</v>
      </c>
      <c r="B190" s="16" t="s">
        <v>539</v>
      </c>
      <c r="C190" s="22" t="s">
        <v>531</v>
      </c>
      <c r="D190" s="17" t="s">
        <v>34</v>
      </c>
      <c r="E190" s="3"/>
      <c r="F190" s="7">
        <v>13</v>
      </c>
      <c r="G190" s="7" t="str">
        <f t="shared" si="20"/>
        <v>Etapa č. 4</v>
      </c>
      <c r="H190" s="7"/>
      <c r="I190" s="7"/>
      <c r="J190" s="7">
        <v>15</v>
      </c>
      <c r="K190" s="7"/>
      <c r="L190" s="7"/>
      <c r="M190" s="7"/>
      <c r="N190" s="7"/>
      <c r="O190" s="7"/>
      <c r="P190" s="7"/>
      <c r="Q190" s="7"/>
      <c r="R190" s="7"/>
      <c r="S190" s="7"/>
      <c r="T190" s="7"/>
      <c r="U190" s="7"/>
      <c r="V190" s="7">
        <f aca="true" t="shared" si="23" ref="V190">+F190*1</f>
        <v>13</v>
      </c>
      <c r="W190" s="7"/>
      <c r="AA190" s="50"/>
    </row>
    <row r="191" spans="1:27" ht="316.8">
      <c r="A191" s="26" t="s">
        <v>540</v>
      </c>
      <c r="B191" s="51" t="s">
        <v>541</v>
      </c>
      <c r="C191" s="52" t="s">
        <v>542</v>
      </c>
      <c r="D191" s="17" t="s">
        <v>34</v>
      </c>
      <c r="F191" s="17">
        <v>22</v>
      </c>
      <c r="G191" s="7" t="str">
        <f t="shared" si="20"/>
        <v>Etapa č. 4</v>
      </c>
      <c r="H191" s="7"/>
      <c r="I191" s="7"/>
      <c r="J191" s="7">
        <v>0</v>
      </c>
      <c r="K191" s="7"/>
      <c r="L191" s="7"/>
      <c r="M191" s="7"/>
      <c r="N191" s="7"/>
      <c r="O191" s="7"/>
      <c r="P191" s="7"/>
      <c r="Q191" s="7"/>
      <c r="R191" s="7"/>
      <c r="S191" s="7"/>
      <c r="T191" s="7"/>
      <c r="U191" s="7"/>
      <c r="V191" s="7">
        <f>+F191*1</f>
        <v>22</v>
      </c>
      <c r="W191" s="7"/>
      <c r="AA191" s="50"/>
    </row>
    <row r="192" spans="1:23" ht="172.8">
      <c r="A192" s="26" t="s">
        <v>543</v>
      </c>
      <c r="B192" s="51" t="s">
        <v>544</v>
      </c>
      <c r="C192" s="52" t="s">
        <v>545</v>
      </c>
      <c r="D192" s="17" t="s">
        <v>34</v>
      </c>
      <c r="F192" s="7">
        <v>12</v>
      </c>
      <c r="G192" s="7" t="str">
        <f t="shared" si="20"/>
        <v>Etapa č. 4</v>
      </c>
      <c r="H192" s="7" t="s">
        <v>546</v>
      </c>
      <c r="I192" s="7" t="s">
        <v>547</v>
      </c>
      <c r="J192" s="7">
        <v>0</v>
      </c>
      <c r="K192" s="7"/>
      <c r="L192" s="4">
        <f>+F192*1</f>
        <v>12</v>
      </c>
      <c r="M192" s="4" t="s">
        <v>64</v>
      </c>
      <c r="N192" s="4"/>
      <c r="O192" s="4"/>
      <c r="P192" s="4">
        <f>+F192*2</f>
        <v>24</v>
      </c>
      <c r="Q192" s="4"/>
      <c r="R192" s="4"/>
      <c r="S192" s="4"/>
      <c r="T192" s="12"/>
      <c r="U192" s="4"/>
      <c r="V192" s="4"/>
      <c r="W192" s="7" t="s">
        <v>548</v>
      </c>
    </row>
    <row r="193" spans="1:23" ht="158.4">
      <c r="A193" s="26" t="s">
        <v>549</v>
      </c>
      <c r="B193" s="51" t="s">
        <v>550</v>
      </c>
      <c r="C193" s="52" t="s">
        <v>551</v>
      </c>
      <c r="D193" s="17" t="s">
        <v>34</v>
      </c>
      <c r="F193" s="7">
        <v>11</v>
      </c>
      <c r="G193" s="43" t="str">
        <f t="shared" si="20"/>
        <v>Etapa č. 4</v>
      </c>
      <c r="H193" s="42" t="s">
        <v>377</v>
      </c>
      <c r="I193" s="43" t="s">
        <v>63</v>
      </c>
      <c r="J193" s="43">
        <v>0</v>
      </c>
      <c r="K193" s="42"/>
      <c r="L193" s="42">
        <f>+F193</f>
        <v>11</v>
      </c>
      <c r="M193" s="42" t="s">
        <v>64</v>
      </c>
      <c r="N193" s="42"/>
      <c r="O193" s="42"/>
      <c r="P193" s="7"/>
      <c r="Q193" s="7"/>
      <c r="R193" s="7"/>
      <c r="S193" s="7"/>
      <c r="T193" s="7"/>
      <c r="U193" s="7"/>
      <c r="V193" s="7"/>
      <c r="W193" s="7" t="s">
        <v>171</v>
      </c>
    </row>
    <row r="194" spans="1:93" ht="15">
      <c r="A194" s="53"/>
      <c r="B194" s="54"/>
      <c r="C194" s="55"/>
      <c r="G194" s="3"/>
      <c r="H194" s="31"/>
      <c r="I194" s="31"/>
      <c r="J194" s="31"/>
      <c r="K194" s="31"/>
      <c r="L194" s="31"/>
      <c r="M194" s="31"/>
      <c r="N194" s="31"/>
      <c r="O194" s="31"/>
      <c r="P194" s="31"/>
      <c r="Q194" s="31"/>
      <c r="R194" s="31"/>
      <c r="S194" s="31"/>
      <c r="T194" s="31"/>
      <c r="U194" s="31"/>
      <c r="V194" s="31"/>
      <c r="W194" s="31"/>
      <c r="X194" s="3"/>
      <c r="Y194" s="3"/>
      <c r="Z194" s="3"/>
      <c r="AA194" s="50"/>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row>
    <row r="195" spans="2:22" ht="15">
      <c r="B195" s="3"/>
      <c r="K195" s="72" t="s">
        <v>4</v>
      </c>
      <c r="L195" s="72"/>
      <c r="M195" s="72"/>
      <c r="N195" s="72"/>
      <c r="O195" s="72"/>
      <c r="P195" s="72"/>
      <c r="Q195" s="72"/>
      <c r="R195" s="72"/>
      <c r="S195" s="72"/>
      <c r="T195" s="72"/>
      <c r="U195" s="72"/>
      <c r="V195" s="72"/>
    </row>
    <row r="196" spans="1:23" ht="18.3">
      <c r="A196" s="4" t="s">
        <v>552</v>
      </c>
      <c r="B196" s="39" t="s">
        <v>553</v>
      </c>
      <c r="C196" s="5" t="s">
        <v>554</v>
      </c>
      <c r="D196" s="4"/>
      <c r="F196" s="6"/>
      <c r="G196" s="6"/>
      <c r="H196" s="7"/>
      <c r="I196" s="4"/>
      <c r="J196" s="8"/>
      <c r="K196" s="8" t="s">
        <v>9</v>
      </c>
      <c r="L196" s="64" t="s">
        <v>10</v>
      </c>
      <c r="M196" s="65"/>
      <c r="N196" s="64" t="s">
        <v>11</v>
      </c>
      <c r="O196" s="65"/>
      <c r="P196" s="64" t="s">
        <v>12</v>
      </c>
      <c r="Q196" s="65"/>
      <c r="R196" s="64" t="s">
        <v>13</v>
      </c>
      <c r="S196" s="65"/>
      <c r="T196" s="4"/>
      <c r="U196" s="4"/>
      <c r="V196" s="4" t="s">
        <v>14</v>
      </c>
      <c r="W196" s="4" t="s">
        <v>15</v>
      </c>
    </row>
    <row r="197" spans="1:23" ht="57.6">
      <c r="A197" s="9" t="s">
        <v>16</v>
      </c>
      <c r="B197" s="10" t="s">
        <v>17</v>
      </c>
      <c r="C197" s="11" t="s">
        <v>18</v>
      </c>
      <c r="D197" s="11" t="s">
        <v>19</v>
      </c>
      <c r="F197" s="12" t="s">
        <v>20</v>
      </c>
      <c r="G197" s="12" t="s">
        <v>21</v>
      </c>
      <c r="H197" s="12" t="s">
        <v>61</v>
      </c>
      <c r="I197" s="4" t="s">
        <v>23</v>
      </c>
      <c r="J197" s="12" t="s">
        <v>24</v>
      </c>
      <c r="K197" s="4"/>
      <c r="L197" s="4" t="s">
        <v>25</v>
      </c>
      <c r="M197" s="4" t="s">
        <v>26</v>
      </c>
      <c r="N197" s="4" t="s">
        <v>27</v>
      </c>
      <c r="O197" s="4" t="s">
        <v>26</v>
      </c>
      <c r="P197" s="4" t="s">
        <v>28</v>
      </c>
      <c r="Q197" s="4" t="s">
        <v>26</v>
      </c>
      <c r="R197" s="4" t="s">
        <v>29</v>
      </c>
      <c r="S197" s="4" t="s">
        <v>26</v>
      </c>
      <c r="T197" s="12" t="s">
        <v>30</v>
      </c>
      <c r="U197" s="4" t="s">
        <v>26</v>
      </c>
      <c r="V197" s="4" t="s">
        <v>31</v>
      </c>
      <c r="W197" s="4"/>
    </row>
    <row r="198" spans="1:23" ht="72">
      <c r="A198" s="26" t="s">
        <v>555</v>
      </c>
      <c r="B198" s="46" t="s">
        <v>556</v>
      </c>
      <c r="C198" s="22" t="s">
        <v>557</v>
      </c>
      <c r="D198" s="17" t="s">
        <v>34</v>
      </c>
      <c r="F198" s="43">
        <v>3</v>
      </c>
      <c r="G198" s="43" t="str">
        <f aca="true" t="shared" si="24" ref="G198:G208">+$X$3</f>
        <v>Etapa č. 4</v>
      </c>
      <c r="H198" s="7"/>
      <c r="I198" s="4"/>
      <c r="J198" s="4">
        <v>15</v>
      </c>
      <c r="K198" s="4"/>
      <c r="L198" s="4"/>
      <c r="M198" s="4"/>
      <c r="N198" s="4"/>
      <c r="O198" s="4"/>
      <c r="P198" s="4"/>
      <c r="Q198" s="4"/>
      <c r="R198" s="4"/>
      <c r="S198" s="4"/>
      <c r="T198" s="12"/>
      <c r="U198" s="4"/>
      <c r="V198" s="4"/>
      <c r="W198" s="7" t="s">
        <v>558</v>
      </c>
    </row>
    <row r="199" spans="1:23" ht="100.8">
      <c r="A199" s="26" t="s">
        <v>559</v>
      </c>
      <c r="B199" s="46" t="s">
        <v>560</v>
      </c>
      <c r="C199" s="22" t="s">
        <v>561</v>
      </c>
      <c r="D199" s="17" t="s">
        <v>34</v>
      </c>
      <c r="F199" s="43">
        <v>3</v>
      </c>
      <c r="G199" s="43" t="str">
        <f t="shared" si="24"/>
        <v>Etapa č. 4</v>
      </c>
      <c r="H199" s="7"/>
      <c r="I199" s="4"/>
      <c r="J199" s="4">
        <v>25</v>
      </c>
      <c r="K199" s="4"/>
      <c r="L199" s="4"/>
      <c r="M199" s="4"/>
      <c r="N199" s="4"/>
      <c r="O199" s="4"/>
      <c r="P199" s="4"/>
      <c r="Q199" s="4"/>
      <c r="R199" s="4"/>
      <c r="S199" s="4"/>
      <c r="T199" s="12"/>
      <c r="U199" s="4"/>
      <c r="V199" s="4"/>
      <c r="W199" s="7" t="s">
        <v>562</v>
      </c>
    </row>
    <row r="200" spans="1:23" ht="57.6">
      <c r="A200" s="26"/>
      <c r="B200" s="46" t="s">
        <v>563</v>
      </c>
      <c r="C200" s="22" t="s">
        <v>564</v>
      </c>
      <c r="D200" s="17" t="s">
        <v>34</v>
      </c>
      <c r="F200" s="43">
        <v>3</v>
      </c>
      <c r="G200" s="43" t="str">
        <f t="shared" si="24"/>
        <v>Etapa č. 4</v>
      </c>
      <c r="H200" s="7"/>
      <c r="I200" s="4"/>
      <c r="J200" s="43">
        <v>18</v>
      </c>
      <c r="K200" s="4"/>
      <c r="L200" s="4"/>
      <c r="M200" s="4"/>
      <c r="N200" s="4"/>
      <c r="O200" s="4"/>
      <c r="P200" s="4"/>
      <c r="Q200" s="4"/>
      <c r="R200" s="4"/>
      <c r="S200" s="4"/>
      <c r="T200" s="12"/>
      <c r="U200" s="4"/>
      <c r="V200" s="4"/>
      <c r="W200" s="7"/>
    </row>
    <row r="201" spans="1:23" ht="57.6">
      <c r="A201" s="26"/>
      <c r="B201" s="46" t="s">
        <v>565</v>
      </c>
      <c r="C201" s="22" t="s">
        <v>566</v>
      </c>
      <c r="D201" s="17" t="s">
        <v>34</v>
      </c>
      <c r="F201" s="43">
        <v>3</v>
      </c>
      <c r="G201" s="43" t="str">
        <f t="shared" si="24"/>
        <v>Etapa č. 4</v>
      </c>
      <c r="H201" s="7"/>
      <c r="I201" s="4"/>
      <c r="J201" s="4">
        <v>22</v>
      </c>
      <c r="K201" s="4"/>
      <c r="L201" s="4"/>
      <c r="M201" s="4"/>
      <c r="N201" s="4"/>
      <c r="O201" s="4"/>
      <c r="P201" s="4"/>
      <c r="Q201" s="4"/>
      <c r="R201" s="4"/>
      <c r="S201" s="4"/>
      <c r="T201" s="12"/>
      <c r="U201" s="4"/>
      <c r="V201" s="4"/>
      <c r="W201" s="7"/>
    </row>
    <row r="202" spans="1:23" ht="57.6">
      <c r="A202" s="26"/>
      <c r="B202" s="46" t="s">
        <v>567</v>
      </c>
      <c r="C202" s="22" t="s">
        <v>568</v>
      </c>
      <c r="D202" s="17" t="s">
        <v>34</v>
      </c>
      <c r="F202" s="43">
        <v>1</v>
      </c>
      <c r="G202" s="43" t="str">
        <f t="shared" si="24"/>
        <v>Etapa č. 4</v>
      </c>
      <c r="H202" s="7"/>
      <c r="I202" s="4"/>
      <c r="J202" s="4">
        <v>22</v>
      </c>
      <c r="K202" s="4"/>
      <c r="L202" s="4"/>
      <c r="M202" s="4"/>
      <c r="N202" s="4"/>
      <c r="O202" s="4"/>
      <c r="P202" s="4"/>
      <c r="Q202" s="4"/>
      <c r="R202" s="4"/>
      <c r="S202" s="4"/>
      <c r="T202" s="12"/>
      <c r="U202" s="4"/>
      <c r="V202" s="4"/>
      <c r="W202" s="7"/>
    </row>
    <row r="203" spans="1:23" ht="57.6">
      <c r="A203" s="26"/>
      <c r="B203" s="46" t="s">
        <v>569</v>
      </c>
      <c r="C203" s="22" t="s">
        <v>570</v>
      </c>
      <c r="D203" s="17" t="s">
        <v>34</v>
      </c>
      <c r="F203" s="43">
        <v>2</v>
      </c>
      <c r="G203" s="43" t="str">
        <f t="shared" si="24"/>
        <v>Etapa č. 4</v>
      </c>
      <c r="H203" s="7"/>
      <c r="I203" s="4"/>
      <c r="J203" s="4">
        <v>22</v>
      </c>
      <c r="K203" s="4"/>
      <c r="L203" s="4"/>
      <c r="M203" s="4"/>
      <c r="N203" s="4"/>
      <c r="O203" s="4"/>
      <c r="P203" s="4"/>
      <c r="Q203" s="4"/>
      <c r="R203" s="4"/>
      <c r="S203" s="4"/>
      <c r="T203" s="12"/>
      <c r="U203" s="4"/>
      <c r="V203" s="4"/>
      <c r="W203" s="7"/>
    </row>
    <row r="204" spans="1:23" ht="28.8">
      <c r="A204" s="26"/>
      <c r="B204" s="46" t="s">
        <v>34</v>
      </c>
      <c r="C204" s="56" t="s">
        <v>571</v>
      </c>
      <c r="D204" s="17" t="s">
        <v>34</v>
      </c>
      <c r="F204" s="43">
        <v>8</v>
      </c>
      <c r="G204" s="43" t="str">
        <f t="shared" si="24"/>
        <v>Etapa č. 4</v>
      </c>
      <c r="H204" s="7"/>
      <c r="I204" s="43"/>
      <c r="J204" s="43">
        <v>20</v>
      </c>
      <c r="K204" s="4"/>
      <c r="L204" s="4"/>
      <c r="M204" s="4"/>
      <c r="N204" s="4"/>
      <c r="O204" s="4"/>
      <c r="P204" s="43">
        <f>+F204*1</f>
        <v>8</v>
      </c>
      <c r="Q204" s="43"/>
      <c r="R204" s="43">
        <v>4</v>
      </c>
      <c r="S204" s="4"/>
      <c r="T204" s="12"/>
      <c r="U204" s="4"/>
      <c r="V204" s="4"/>
      <c r="W204" s="7" t="s">
        <v>572</v>
      </c>
    </row>
    <row r="205" spans="1:23" ht="57.6">
      <c r="A205" s="26"/>
      <c r="B205" s="46"/>
      <c r="C205" s="22" t="s">
        <v>573</v>
      </c>
      <c r="D205" s="17" t="s">
        <v>34</v>
      </c>
      <c r="F205" s="43">
        <f>13+8+3</f>
        <v>24</v>
      </c>
      <c r="G205" s="43" t="str">
        <f t="shared" si="24"/>
        <v>Etapa č. 4</v>
      </c>
      <c r="H205" s="7"/>
      <c r="I205" s="43"/>
      <c r="J205" s="43">
        <v>12</v>
      </c>
      <c r="K205" s="4"/>
      <c r="L205" s="4"/>
      <c r="M205" s="4"/>
      <c r="N205" s="4"/>
      <c r="O205" s="4"/>
      <c r="P205" s="43">
        <f>+F205*1</f>
        <v>24</v>
      </c>
      <c r="Q205" s="43"/>
      <c r="R205" s="43"/>
      <c r="S205" s="4"/>
      <c r="T205" s="12"/>
      <c r="U205" s="4"/>
      <c r="V205" s="4"/>
      <c r="W205" s="7" t="s">
        <v>574</v>
      </c>
    </row>
    <row r="206" spans="1:23" ht="57.6">
      <c r="A206" s="26"/>
      <c r="B206" s="46" t="s">
        <v>575</v>
      </c>
      <c r="C206" s="22" t="s">
        <v>576</v>
      </c>
      <c r="D206" s="17" t="s">
        <v>34</v>
      </c>
      <c r="F206" s="43">
        <v>4</v>
      </c>
      <c r="G206" s="43" t="str">
        <f t="shared" si="24"/>
        <v>Etapa č. 4</v>
      </c>
      <c r="H206" s="7"/>
      <c r="I206" s="43"/>
      <c r="J206" s="43">
        <v>20</v>
      </c>
      <c r="K206" s="4"/>
      <c r="L206" s="4"/>
      <c r="M206" s="4"/>
      <c r="N206" s="4"/>
      <c r="O206" s="4"/>
      <c r="P206" s="43">
        <f>1*F206</f>
        <v>4</v>
      </c>
      <c r="Q206" s="4"/>
      <c r="R206" s="4"/>
      <c r="S206" s="4"/>
      <c r="T206" s="12"/>
      <c r="U206" s="4"/>
      <c r="V206" s="4"/>
      <c r="W206" s="7"/>
    </row>
    <row r="207" spans="1:23" ht="43.2">
      <c r="A207" s="26"/>
      <c r="B207" s="46" t="s">
        <v>577</v>
      </c>
      <c r="C207" s="56" t="s">
        <v>578</v>
      </c>
      <c r="D207" s="17" t="s">
        <v>34</v>
      </c>
      <c r="F207" s="43">
        <v>3</v>
      </c>
      <c r="G207" s="43" t="str">
        <f t="shared" si="24"/>
        <v>Etapa č. 4</v>
      </c>
      <c r="H207" s="7"/>
      <c r="I207" s="4"/>
      <c r="J207" s="43">
        <v>18</v>
      </c>
      <c r="K207" s="4"/>
      <c r="L207" s="4"/>
      <c r="M207" s="4"/>
      <c r="N207" s="4"/>
      <c r="O207" s="4"/>
      <c r="P207" s="43">
        <f aca="true" t="shared" si="25" ref="P207:P208">1*F207</f>
        <v>3</v>
      </c>
      <c r="Q207" s="4"/>
      <c r="R207" s="4"/>
      <c r="S207" s="4"/>
      <c r="T207" s="12"/>
      <c r="U207" s="4"/>
      <c r="V207" s="4"/>
      <c r="W207" s="7"/>
    </row>
    <row r="208" spans="1:23" ht="15">
      <c r="A208" s="26"/>
      <c r="B208" s="46" t="s">
        <v>579</v>
      </c>
      <c r="C208" s="56" t="s">
        <v>580</v>
      </c>
      <c r="D208" s="17" t="s">
        <v>34</v>
      </c>
      <c r="F208" s="43">
        <v>1</v>
      </c>
      <c r="G208" s="43" t="str">
        <f t="shared" si="24"/>
        <v>Etapa č. 4</v>
      </c>
      <c r="H208" s="7"/>
      <c r="I208" s="4"/>
      <c r="J208" s="43">
        <v>10</v>
      </c>
      <c r="K208" s="4"/>
      <c r="L208" s="4"/>
      <c r="M208" s="4"/>
      <c r="N208" s="4"/>
      <c r="O208" s="4"/>
      <c r="P208" s="43">
        <f t="shared" si="25"/>
        <v>1</v>
      </c>
      <c r="Q208" s="4"/>
      <c r="R208" s="4"/>
      <c r="S208" s="4"/>
      <c r="T208" s="12"/>
      <c r="U208" s="4"/>
      <c r="V208" s="4"/>
      <c r="W208" s="7"/>
    </row>
    <row r="209" spans="1:23" ht="43.2">
      <c r="A209" s="26"/>
      <c r="B209" s="46" t="s">
        <v>581</v>
      </c>
      <c r="C209" s="47" t="s">
        <v>582</v>
      </c>
      <c r="D209" s="41" t="s">
        <v>583</v>
      </c>
      <c r="F209" s="43">
        <v>3</v>
      </c>
      <c r="G209" s="43" t="str">
        <f>+$X$2</f>
        <v>Etapa č. 3</v>
      </c>
      <c r="H209" s="7" t="s">
        <v>584</v>
      </c>
      <c r="I209" s="43" t="s">
        <v>317</v>
      </c>
      <c r="J209" s="43">
        <v>15</v>
      </c>
      <c r="K209" s="4"/>
      <c r="L209" s="4"/>
      <c r="M209" s="4"/>
      <c r="N209" s="4"/>
      <c r="O209" s="4"/>
      <c r="P209" s="4"/>
      <c r="Q209" s="4"/>
      <c r="R209" s="4">
        <f>1*F209</f>
        <v>3</v>
      </c>
      <c r="S209" s="4"/>
      <c r="T209" s="12"/>
      <c r="U209" s="4"/>
      <c r="V209" s="4"/>
      <c r="W209" s="7" t="s">
        <v>585</v>
      </c>
    </row>
    <row r="210" spans="1:23" ht="43.2">
      <c r="A210" s="26"/>
      <c r="B210" s="46" t="s">
        <v>586</v>
      </c>
      <c r="C210" s="47" t="s">
        <v>587</v>
      </c>
      <c r="D210" s="41" t="s">
        <v>588</v>
      </c>
      <c r="F210" s="43">
        <v>3</v>
      </c>
      <c r="G210" s="43" t="str">
        <f>+$X$2</f>
        <v>Etapa č. 3</v>
      </c>
      <c r="H210" s="7" t="s">
        <v>589</v>
      </c>
      <c r="I210" s="43" t="s">
        <v>317</v>
      </c>
      <c r="J210" s="43">
        <v>15</v>
      </c>
      <c r="K210" s="4"/>
      <c r="L210" s="4"/>
      <c r="M210" s="4"/>
      <c r="N210" s="4"/>
      <c r="O210" s="4"/>
      <c r="P210" s="4"/>
      <c r="Q210" s="4"/>
      <c r="R210" s="4">
        <f aca="true" t="shared" si="26" ref="R210:R212">1*F210</f>
        <v>3</v>
      </c>
      <c r="S210" s="4"/>
      <c r="T210" s="12"/>
      <c r="U210" s="4"/>
      <c r="V210" s="4"/>
      <c r="W210" s="7" t="s">
        <v>585</v>
      </c>
    </row>
    <row r="211" spans="1:23" ht="43.2">
      <c r="A211" s="26"/>
      <c r="B211" s="46" t="s">
        <v>590</v>
      </c>
      <c r="C211" s="47" t="s">
        <v>591</v>
      </c>
      <c r="D211" s="41" t="s">
        <v>588</v>
      </c>
      <c r="F211" s="43">
        <v>3</v>
      </c>
      <c r="G211" s="43" t="str">
        <f>+$X$2</f>
        <v>Etapa č. 3</v>
      </c>
      <c r="H211" s="7" t="s">
        <v>592</v>
      </c>
      <c r="I211" s="43" t="s">
        <v>317</v>
      </c>
      <c r="J211" s="43">
        <v>21</v>
      </c>
      <c r="K211" s="4"/>
      <c r="L211" s="4"/>
      <c r="M211" s="4"/>
      <c r="N211" s="4"/>
      <c r="O211" s="4"/>
      <c r="P211" s="4"/>
      <c r="Q211" s="4"/>
      <c r="R211" s="4">
        <f t="shared" si="26"/>
        <v>3</v>
      </c>
      <c r="S211" s="4"/>
      <c r="T211" s="12"/>
      <c r="U211" s="4"/>
      <c r="V211" s="4"/>
      <c r="W211" s="7" t="s">
        <v>585</v>
      </c>
    </row>
    <row r="212" spans="1:23" ht="43.2">
      <c r="A212" s="26"/>
      <c r="B212" s="46" t="s">
        <v>593</v>
      </c>
      <c r="C212" s="47" t="s">
        <v>591</v>
      </c>
      <c r="D212" s="41" t="s">
        <v>588</v>
      </c>
      <c r="F212" s="43">
        <v>4</v>
      </c>
      <c r="G212" s="43" t="str">
        <f>+$X$2</f>
        <v>Etapa č. 3</v>
      </c>
      <c r="H212" s="7" t="s">
        <v>594</v>
      </c>
      <c r="I212" s="43" t="s">
        <v>317</v>
      </c>
      <c r="J212" s="43">
        <v>21</v>
      </c>
      <c r="K212" s="4"/>
      <c r="L212" s="4"/>
      <c r="M212" s="4"/>
      <c r="N212" s="4"/>
      <c r="O212" s="4"/>
      <c r="P212" s="4"/>
      <c r="Q212" s="4"/>
      <c r="R212" s="4">
        <f t="shared" si="26"/>
        <v>4</v>
      </c>
      <c r="S212" s="4"/>
      <c r="T212" s="12"/>
      <c r="U212" s="4"/>
      <c r="V212" s="4"/>
      <c r="W212" s="7" t="s">
        <v>585</v>
      </c>
    </row>
    <row r="213" spans="1:23" ht="15">
      <c r="A213" s="26"/>
      <c r="B213" s="16" t="s">
        <v>595</v>
      </c>
      <c r="C213" s="47" t="s">
        <v>596</v>
      </c>
      <c r="D213" s="42" t="s">
        <v>34</v>
      </c>
      <c r="E213" s="57"/>
      <c r="F213" s="43">
        <v>1</v>
      </c>
      <c r="G213" s="43" t="str">
        <f>+$X$2</f>
        <v>Etapa č. 3</v>
      </c>
      <c r="H213" s="42" t="s">
        <v>592</v>
      </c>
      <c r="I213" s="43" t="s">
        <v>317</v>
      </c>
      <c r="J213" s="43">
        <v>34</v>
      </c>
      <c r="K213" s="4"/>
      <c r="L213" s="43">
        <v>1</v>
      </c>
      <c r="M213" s="43" t="s">
        <v>597</v>
      </c>
      <c r="N213" s="42"/>
      <c r="O213" s="42"/>
      <c r="P213" s="42">
        <f>1*F213</f>
        <v>1</v>
      </c>
      <c r="Q213" s="42"/>
      <c r="R213" s="42"/>
      <c r="S213" s="42"/>
      <c r="T213" s="7"/>
      <c r="U213" s="7"/>
      <c r="V213" s="7"/>
      <c r="W213" s="7" t="s">
        <v>598</v>
      </c>
    </row>
    <row r="214" spans="1:93" ht="15">
      <c r="A214" s="27"/>
      <c r="B214" s="30"/>
      <c r="C214" s="3"/>
      <c r="G214" s="3"/>
      <c r="H214" s="31"/>
      <c r="I214" s="31"/>
      <c r="J214" s="31"/>
      <c r="K214" s="31"/>
      <c r="L214" s="31"/>
      <c r="M214" s="31"/>
      <c r="N214" s="31"/>
      <c r="O214" s="31"/>
      <c r="P214" s="31"/>
      <c r="Q214" s="31"/>
      <c r="R214" s="31"/>
      <c r="S214" s="31"/>
      <c r="T214" s="31"/>
      <c r="U214" s="31"/>
      <c r="V214" s="31"/>
      <c r="W214" s="31"/>
      <c r="X214" s="3"/>
      <c r="Y214" s="3"/>
      <c r="Z214" s="3"/>
      <c r="AA214" s="50"/>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row>
    <row r="215" spans="1:93" ht="15">
      <c r="A215" s="27"/>
      <c r="B215" s="30"/>
      <c r="C215" s="3"/>
      <c r="G215" s="3"/>
      <c r="H215" s="31"/>
      <c r="I215" s="31"/>
      <c r="J215" s="31"/>
      <c r="K215" s="31"/>
      <c r="L215" s="31"/>
      <c r="M215" s="31"/>
      <c r="N215" s="31"/>
      <c r="O215" s="31"/>
      <c r="P215" s="31"/>
      <c r="Q215" s="31"/>
      <c r="R215" s="31"/>
      <c r="S215" s="31"/>
      <c r="T215" s="31"/>
      <c r="U215" s="31"/>
      <c r="V215" s="31"/>
      <c r="W215" s="31"/>
      <c r="X215" s="3"/>
      <c r="Y215" s="3"/>
      <c r="Z215" s="3"/>
      <c r="AA215" s="50"/>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row>
    <row r="216" spans="1:23" ht="18.3">
      <c r="A216" s="4" t="s">
        <v>599</v>
      </c>
      <c r="B216" s="39" t="s">
        <v>600</v>
      </c>
      <c r="C216" s="5" t="s">
        <v>554</v>
      </c>
      <c r="D216" s="4"/>
      <c r="F216" s="6"/>
      <c r="G216" s="6"/>
      <c r="H216" s="7"/>
      <c r="I216" s="4"/>
      <c r="J216" s="8"/>
      <c r="K216" s="8" t="s">
        <v>9</v>
      </c>
      <c r="L216" s="64" t="s">
        <v>10</v>
      </c>
      <c r="M216" s="65"/>
      <c r="N216" s="64" t="s">
        <v>11</v>
      </c>
      <c r="O216" s="65"/>
      <c r="P216" s="64" t="s">
        <v>12</v>
      </c>
      <c r="Q216" s="65"/>
      <c r="R216" s="64" t="s">
        <v>13</v>
      </c>
      <c r="S216" s="65"/>
      <c r="T216" s="4"/>
      <c r="U216" s="4"/>
      <c r="V216" s="4" t="s">
        <v>14</v>
      </c>
      <c r="W216" s="4" t="s">
        <v>15</v>
      </c>
    </row>
    <row r="217" spans="1:23" ht="57.6">
      <c r="A217" s="9" t="s">
        <v>16</v>
      </c>
      <c r="B217" s="10" t="s">
        <v>17</v>
      </c>
      <c r="C217" s="11" t="s">
        <v>18</v>
      </c>
      <c r="D217" s="11" t="s">
        <v>19</v>
      </c>
      <c r="F217" s="12" t="s">
        <v>20</v>
      </c>
      <c r="G217" s="12" t="s">
        <v>21</v>
      </c>
      <c r="H217" s="12" t="s">
        <v>61</v>
      </c>
      <c r="I217" s="4" t="s">
        <v>23</v>
      </c>
      <c r="J217" s="12" t="s">
        <v>24</v>
      </c>
      <c r="K217" s="4"/>
      <c r="L217" s="4" t="s">
        <v>25</v>
      </c>
      <c r="M217" s="4" t="s">
        <v>26</v>
      </c>
      <c r="N217" s="4" t="s">
        <v>27</v>
      </c>
      <c r="O217" s="4" t="s">
        <v>26</v>
      </c>
      <c r="P217" s="4" t="s">
        <v>28</v>
      </c>
      <c r="Q217" s="4" t="s">
        <v>26</v>
      </c>
      <c r="R217" s="4" t="s">
        <v>29</v>
      </c>
      <c r="S217" s="4" t="s">
        <v>26</v>
      </c>
      <c r="T217" s="12" t="s">
        <v>30</v>
      </c>
      <c r="U217" s="4" t="s">
        <v>26</v>
      </c>
      <c r="V217" s="4" t="s">
        <v>31</v>
      </c>
      <c r="W217" s="4"/>
    </row>
    <row r="218" spans="1:23" ht="15">
      <c r="A218" s="26" t="s">
        <v>601</v>
      </c>
      <c r="B218" s="46" t="s">
        <v>602</v>
      </c>
      <c r="C218" s="58" t="s">
        <v>337</v>
      </c>
      <c r="D218" s="41" t="s">
        <v>338</v>
      </c>
      <c r="F218" s="43">
        <v>1</v>
      </c>
      <c r="G218" s="43" t="str">
        <f>+$X$2</f>
        <v>Etapa č. 3</v>
      </c>
      <c r="H218" s="42"/>
      <c r="I218" s="43" t="s">
        <v>317</v>
      </c>
      <c r="J218" s="43">
        <v>2.5</v>
      </c>
      <c r="K218" s="43"/>
      <c r="L218" s="4"/>
      <c r="M218" s="4"/>
      <c r="N218" s="4">
        <f>1*F218</f>
        <v>1</v>
      </c>
      <c r="O218" s="7" t="s">
        <v>64</v>
      </c>
      <c r="P218" s="4"/>
      <c r="Q218" s="4"/>
      <c r="R218" s="4"/>
      <c r="S218" s="4"/>
      <c r="T218" s="12"/>
      <c r="U218" s="4"/>
      <c r="V218" s="4"/>
      <c r="W218" s="7"/>
    </row>
    <row r="219" spans="1:23" ht="86.4">
      <c r="A219" s="26" t="s">
        <v>603</v>
      </c>
      <c r="B219" s="46" t="s">
        <v>604</v>
      </c>
      <c r="C219" s="58" t="s">
        <v>605</v>
      </c>
      <c r="D219" s="41" t="s">
        <v>606</v>
      </c>
      <c r="F219" s="43">
        <v>6</v>
      </c>
      <c r="G219" s="43" t="str">
        <f>+$X$2</f>
        <v>Etapa č. 3</v>
      </c>
      <c r="H219" s="42" t="s">
        <v>607</v>
      </c>
      <c r="I219" s="43" t="s">
        <v>317</v>
      </c>
      <c r="J219" s="43">
        <v>2.5</v>
      </c>
      <c r="K219" s="43"/>
      <c r="L219" s="4"/>
      <c r="M219" s="4"/>
      <c r="N219" s="4"/>
      <c r="O219" s="4"/>
      <c r="P219" s="4">
        <f>+F219*1</f>
        <v>6</v>
      </c>
      <c r="Q219" s="4"/>
      <c r="R219" s="4"/>
      <c r="S219" s="4"/>
      <c r="T219" s="12"/>
      <c r="U219" s="4"/>
      <c r="V219" s="4"/>
      <c r="W219" s="7" t="s">
        <v>608</v>
      </c>
    </row>
    <row r="220" spans="1:23" ht="15">
      <c r="A220" s="26" t="s">
        <v>609</v>
      </c>
      <c r="B220" s="46" t="s">
        <v>610</v>
      </c>
      <c r="C220" s="58" t="s">
        <v>611</v>
      </c>
      <c r="D220" s="41" t="s">
        <v>381</v>
      </c>
      <c r="F220" s="43">
        <v>1</v>
      </c>
      <c r="G220" s="43" t="str">
        <f>+$X$2</f>
        <v>Etapa č. 3</v>
      </c>
      <c r="H220" s="42" t="s">
        <v>612</v>
      </c>
      <c r="I220" s="43" t="s">
        <v>317</v>
      </c>
      <c r="J220" s="43">
        <v>2.5</v>
      </c>
      <c r="K220" s="43"/>
      <c r="L220" s="4"/>
      <c r="M220" s="4"/>
      <c r="N220" s="4"/>
      <c r="O220" s="4"/>
      <c r="P220" s="4">
        <f>+F220*1</f>
        <v>1</v>
      </c>
      <c r="Q220" s="4"/>
      <c r="R220" s="4"/>
      <c r="S220" s="4"/>
      <c r="T220" s="12"/>
      <c r="U220" s="4"/>
      <c r="V220" s="4"/>
      <c r="W220" s="7"/>
    </row>
    <row r="221" spans="1:23" ht="15">
      <c r="A221" s="26" t="s">
        <v>613</v>
      </c>
      <c r="B221" s="46" t="s">
        <v>614</v>
      </c>
      <c r="C221" s="58" t="s">
        <v>615</v>
      </c>
      <c r="D221" s="41" t="s">
        <v>616</v>
      </c>
      <c r="F221" s="43">
        <v>1</v>
      </c>
      <c r="G221" s="43" t="str">
        <f>+$X$2</f>
        <v>Etapa č. 3</v>
      </c>
      <c r="H221" s="42" t="s">
        <v>617</v>
      </c>
      <c r="I221" s="43" t="s">
        <v>63</v>
      </c>
      <c r="J221" s="43">
        <v>2.5</v>
      </c>
      <c r="K221" s="43"/>
      <c r="L221" s="4">
        <f>1*F221</f>
        <v>1</v>
      </c>
      <c r="M221" s="4" t="s">
        <v>64</v>
      </c>
      <c r="N221" s="4"/>
      <c r="O221" s="4"/>
      <c r="P221" s="4"/>
      <c r="Q221" s="4"/>
      <c r="R221" s="4"/>
      <c r="S221" s="4"/>
      <c r="T221" s="12"/>
      <c r="U221" s="4"/>
      <c r="V221" s="4"/>
      <c r="W221" s="7" t="s">
        <v>618</v>
      </c>
    </row>
    <row r="222" spans="1:23" ht="57.6">
      <c r="A222" s="26" t="s">
        <v>619</v>
      </c>
      <c r="B222" s="46" t="s">
        <v>620</v>
      </c>
      <c r="C222" s="22" t="s">
        <v>621</v>
      </c>
      <c r="D222" s="17" t="s">
        <v>34</v>
      </c>
      <c r="F222" s="43">
        <v>1</v>
      </c>
      <c r="G222" s="43" t="str">
        <f aca="true" t="shared" si="27" ref="G222:G229">+$X$3</f>
        <v>Etapa č. 4</v>
      </c>
      <c r="H222" s="42"/>
      <c r="I222" s="43"/>
      <c r="J222" s="43">
        <v>5</v>
      </c>
      <c r="K222" s="43"/>
      <c r="L222" s="4"/>
      <c r="M222" s="4"/>
      <c r="N222" s="4"/>
      <c r="O222" s="4"/>
      <c r="P222" s="4"/>
      <c r="Q222" s="4"/>
      <c r="R222" s="4"/>
      <c r="S222" s="4"/>
      <c r="T222" s="12"/>
      <c r="U222" s="4"/>
      <c r="V222" s="4">
        <f>1*F222</f>
        <v>1</v>
      </c>
      <c r="W222" s="7"/>
    </row>
    <row r="223" spans="1:23" ht="72">
      <c r="A223" s="26" t="s">
        <v>622</v>
      </c>
      <c r="B223" s="46" t="s">
        <v>623</v>
      </c>
      <c r="C223" s="22" t="s">
        <v>624</v>
      </c>
      <c r="D223" s="17" t="s">
        <v>34</v>
      </c>
      <c r="F223" s="43">
        <v>1</v>
      </c>
      <c r="G223" s="43" t="str">
        <f t="shared" si="27"/>
        <v>Etapa č. 4</v>
      </c>
      <c r="H223" s="42"/>
      <c r="I223" s="43"/>
      <c r="J223" s="43">
        <v>6</v>
      </c>
      <c r="K223" s="43"/>
      <c r="L223" s="4"/>
      <c r="M223" s="4"/>
      <c r="N223" s="4"/>
      <c r="O223" s="4"/>
      <c r="P223" s="4"/>
      <c r="Q223" s="4"/>
      <c r="R223" s="4"/>
      <c r="S223" s="4"/>
      <c r="T223" s="12"/>
      <c r="U223" s="4"/>
      <c r="V223" s="4">
        <f>1*F223</f>
        <v>1</v>
      </c>
      <c r="W223" s="7"/>
    </row>
    <row r="224" spans="1:23" ht="57.6">
      <c r="A224" s="26" t="s">
        <v>625</v>
      </c>
      <c r="B224" s="46" t="s">
        <v>626</v>
      </c>
      <c r="C224" s="22" t="s">
        <v>627</v>
      </c>
      <c r="D224" s="17" t="s">
        <v>34</v>
      </c>
      <c r="F224" s="43">
        <v>1</v>
      </c>
      <c r="G224" s="43" t="str">
        <f t="shared" si="27"/>
        <v>Etapa č. 4</v>
      </c>
      <c r="H224" s="42"/>
      <c r="I224" s="43"/>
      <c r="J224" s="43">
        <v>2.5</v>
      </c>
      <c r="K224" s="43"/>
      <c r="L224" s="4"/>
      <c r="M224" s="4"/>
      <c r="N224" s="4"/>
      <c r="O224" s="4"/>
      <c r="P224" s="4"/>
      <c r="Q224" s="4"/>
      <c r="R224" s="4"/>
      <c r="S224" s="4"/>
      <c r="T224" s="12"/>
      <c r="U224" s="4"/>
      <c r="V224" s="4">
        <f>1*F224</f>
        <v>1</v>
      </c>
      <c r="W224" s="7"/>
    </row>
    <row r="225" spans="1:23" ht="72">
      <c r="A225" s="26" t="s">
        <v>628</v>
      </c>
      <c r="B225" s="46" t="s">
        <v>629</v>
      </c>
      <c r="C225" s="22" t="s">
        <v>630</v>
      </c>
      <c r="D225" s="17" t="s">
        <v>34</v>
      </c>
      <c r="F225" s="43">
        <v>1</v>
      </c>
      <c r="G225" s="43" t="str">
        <f t="shared" si="27"/>
        <v>Etapa č. 4</v>
      </c>
      <c r="H225" s="42"/>
      <c r="I225" s="43"/>
      <c r="J225" s="43">
        <v>6</v>
      </c>
      <c r="K225" s="43"/>
      <c r="L225" s="4"/>
      <c r="M225" s="4"/>
      <c r="N225" s="4"/>
      <c r="O225" s="4"/>
      <c r="P225" s="4"/>
      <c r="Q225" s="4"/>
      <c r="R225" s="4"/>
      <c r="S225" s="4"/>
      <c r="T225" s="12"/>
      <c r="U225" s="4"/>
      <c r="V225" s="4">
        <f>1*F225</f>
        <v>1</v>
      </c>
      <c r="W225" s="7" t="s">
        <v>631</v>
      </c>
    </row>
    <row r="226" spans="1:23" ht="72">
      <c r="A226" s="26" t="s">
        <v>632</v>
      </c>
      <c r="B226" s="46" t="s">
        <v>633</v>
      </c>
      <c r="C226" s="22" t="s">
        <v>634</v>
      </c>
      <c r="D226" s="17" t="s">
        <v>34</v>
      </c>
      <c r="F226" s="43">
        <v>2</v>
      </c>
      <c r="G226" s="43" t="str">
        <f t="shared" si="27"/>
        <v>Etapa č. 4</v>
      </c>
      <c r="H226" s="42"/>
      <c r="I226" s="43"/>
      <c r="J226" s="43">
        <v>6</v>
      </c>
      <c r="K226" s="43"/>
      <c r="L226" s="4"/>
      <c r="M226" s="4"/>
      <c r="N226" s="4"/>
      <c r="O226" s="4"/>
      <c r="P226" s="4"/>
      <c r="Q226" s="4"/>
      <c r="R226" s="4"/>
      <c r="S226" s="4"/>
      <c r="T226" s="12"/>
      <c r="U226" s="4"/>
      <c r="V226" s="4">
        <f>1*F226</f>
        <v>2</v>
      </c>
      <c r="W226" s="7" t="s">
        <v>635</v>
      </c>
    </row>
    <row r="227" spans="1:23" ht="28.8">
      <c r="A227" s="26" t="s">
        <v>636</v>
      </c>
      <c r="B227" s="46" t="s">
        <v>637</v>
      </c>
      <c r="C227" s="15" t="s">
        <v>638</v>
      </c>
      <c r="D227" s="17" t="s">
        <v>34</v>
      </c>
      <c r="F227" s="42">
        <v>1</v>
      </c>
      <c r="G227" s="7" t="str">
        <f t="shared" si="27"/>
        <v>Etapa č. 4</v>
      </c>
      <c r="H227" s="42"/>
      <c r="I227" s="43"/>
      <c r="J227" s="43">
        <v>2.5</v>
      </c>
      <c r="K227" s="43"/>
      <c r="L227" s="4"/>
      <c r="M227" s="4"/>
      <c r="N227" s="7">
        <f>+F227*1</f>
        <v>1</v>
      </c>
      <c r="O227" s="7" t="s">
        <v>64</v>
      </c>
      <c r="P227" s="7"/>
      <c r="Q227" s="7"/>
      <c r="R227" s="7"/>
      <c r="S227" s="7"/>
      <c r="T227" s="7"/>
      <c r="U227" s="7"/>
      <c r="V227" s="12"/>
      <c r="W227" s="7"/>
    </row>
    <row r="228" spans="1:23" ht="28.8">
      <c r="A228" s="26" t="s">
        <v>639</v>
      </c>
      <c r="B228" s="46" t="s">
        <v>34</v>
      </c>
      <c r="C228" s="22" t="s">
        <v>640</v>
      </c>
      <c r="D228" s="17" t="s">
        <v>34</v>
      </c>
      <c r="F228" s="43">
        <v>1</v>
      </c>
      <c r="G228" s="43" t="str">
        <f t="shared" si="27"/>
        <v>Etapa č. 4</v>
      </c>
      <c r="H228" s="42"/>
      <c r="I228" s="43"/>
      <c r="J228" s="43">
        <v>0</v>
      </c>
      <c r="K228" s="43" t="s">
        <v>641</v>
      </c>
      <c r="L228" s="4"/>
      <c r="M228" s="4"/>
      <c r="N228" s="4"/>
      <c r="O228" s="4"/>
      <c r="P228" s="4"/>
      <c r="Q228" s="4"/>
      <c r="R228" s="4"/>
      <c r="S228" s="4"/>
      <c r="T228" s="12"/>
      <c r="U228" s="4"/>
      <c r="V228" s="4">
        <f>1*F228</f>
        <v>1</v>
      </c>
      <c r="W228" s="7" t="s">
        <v>642</v>
      </c>
    </row>
    <row r="229" spans="1:23" ht="15">
      <c r="A229" s="26" t="s">
        <v>643</v>
      </c>
      <c r="B229" s="46" t="s">
        <v>34</v>
      </c>
      <c r="C229" s="56" t="s">
        <v>644</v>
      </c>
      <c r="D229" s="17" t="s">
        <v>34</v>
      </c>
      <c r="F229" s="43">
        <v>2</v>
      </c>
      <c r="G229" s="43" t="str">
        <f t="shared" si="27"/>
        <v>Etapa č. 4</v>
      </c>
      <c r="H229" s="42"/>
      <c r="I229" s="43"/>
      <c r="J229" s="43">
        <v>0</v>
      </c>
      <c r="K229" s="43"/>
      <c r="L229" s="4"/>
      <c r="M229" s="4"/>
      <c r="N229" s="4"/>
      <c r="O229" s="4"/>
      <c r="P229" s="4">
        <f>+F229*1</f>
        <v>2</v>
      </c>
      <c r="Q229" s="4"/>
      <c r="R229" s="4">
        <f>+P229*1</f>
        <v>2</v>
      </c>
      <c r="S229" s="4"/>
      <c r="T229" s="12"/>
      <c r="U229" s="4"/>
      <c r="V229" s="4">
        <f>1*F229</f>
        <v>2</v>
      </c>
      <c r="W229" s="7" t="s">
        <v>645</v>
      </c>
    </row>
    <row r="230" spans="1:93" ht="15">
      <c r="A230" s="27"/>
      <c r="B230" s="30"/>
      <c r="C230" s="3"/>
      <c r="G230" s="3"/>
      <c r="H230" s="31"/>
      <c r="I230" s="31"/>
      <c r="J230" s="31"/>
      <c r="K230" s="31"/>
      <c r="L230" s="31"/>
      <c r="M230" s="31"/>
      <c r="N230" s="31"/>
      <c r="O230" s="31"/>
      <c r="P230" s="31"/>
      <c r="Q230" s="31"/>
      <c r="R230" s="31"/>
      <c r="S230" s="31"/>
      <c r="T230" s="31"/>
      <c r="U230" s="31"/>
      <c r="V230" s="31"/>
      <c r="W230" s="31"/>
      <c r="X230" s="3"/>
      <c r="Y230" s="3"/>
      <c r="Z230" s="3"/>
      <c r="AA230" s="50"/>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row>
    <row r="231" spans="1:23" ht="18.3">
      <c r="A231" s="4" t="s">
        <v>646</v>
      </c>
      <c r="B231" s="39" t="s">
        <v>647</v>
      </c>
      <c r="C231" s="5" t="s">
        <v>554</v>
      </c>
      <c r="D231" s="4"/>
      <c r="F231" s="6"/>
      <c r="G231" s="6"/>
      <c r="H231" s="7"/>
      <c r="I231" s="4"/>
      <c r="J231" s="8"/>
      <c r="K231" s="8" t="s">
        <v>9</v>
      </c>
      <c r="L231" s="64" t="s">
        <v>10</v>
      </c>
      <c r="M231" s="65"/>
      <c r="N231" s="64" t="s">
        <v>11</v>
      </c>
      <c r="O231" s="65"/>
      <c r="P231" s="64" t="s">
        <v>12</v>
      </c>
      <c r="Q231" s="65"/>
      <c r="R231" s="64" t="s">
        <v>13</v>
      </c>
      <c r="S231" s="65"/>
      <c r="T231" s="4"/>
      <c r="U231" s="4"/>
      <c r="V231" s="4" t="s">
        <v>14</v>
      </c>
      <c r="W231" s="4" t="s">
        <v>15</v>
      </c>
    </row>
    <row r="232" spans="1:23" ht="57.6">
      <c r="A232" s="9" t="s">
        <v>16</v>
      </c>
      <c r="B232" s="10" t="s">
        <v>17</v>
      </c>
      <c r="C232" s="11" t="s">
        <v>18</v>
      </c>
      <c r="D232" s="11" t="s">
        <v>19</v>
      </c>
      <c r="F232" s="12" t="s">
        <v>20</v>
      </c>
      <c r="G232" s="12" t="s">
        <v>21</v>
      </c>
      <c r="H232" s="12" t="s">
        <v>61</v>
      </c>
      <c r="I232" s="4" t="s">
        <v>23</v>
      </c>
      <c r="J232" s="12" t="s">
        <v>24</v>
      </c>
      <c r="K232" s="4"/>
      <c r="L232" s="4" t="s">
        <v>25</v>
      </c>
      <c r="M232" s="4" t="s">
        <v>26</v>
      </c>
      <c r="N232" s="4" t="s">
        <v>27</v>
      </c>
      <c r="O232" s="4" t="s">
        <v>26</v>
      </c>
      <c r="P232" s="4" t="s">
        <v>28</v>
      </c>
      <c r="Q232" s="4" t="s">
        <v>26</v>
      </c>
      <c r="R232" s="4" t="s">
        <v>29</v>
      </c>
      <c r="S232" s="4" t="s">
        <v>26</v>
      </c>
      <c r="T232" s="12" t="s">
        <v>30</v>
      </c>
      <c r="U232" s="4" t="s">
        <v>26</v>
      </c>
      <c r="V232" s="4" t="s">
        <v>31</v>
      </c>
      <c r="W232" s="4"/>
    </row>
    <row r="233" spans="1:23" ht="15">
      <c r="A233" s="26" t="s">
        <v>648</v>
      </c>
      <c r="B233" s="46" t="s">
        <v>649</v>
      </c>
      <c r="C233" s="58" t="s">
        <v>337</v>
      </c>
      <c r="D233" s="41" t="s">
        <v>338</v>
      </c>
      <c r="F233" s="4">
        <v>1</v>
      </c>
      <c r="G233" s="43" t="str">
        <f>+$X$2</f>
        <v>Etapa č. 3</v>
      </c>
      <c r="H233" s="42"/>
      <c r="I233" s="43" t="s">
        <v>317</v>
      </c>
      <c r="J233" s="43">
        <v>2.5</v>
      </c>
      <c r="K233" s="43"/>
      <c r="L233" s="43"/>
      <c r="M233" s="43"/>
      <c r="N233" s="43">
        <f>1*F233</f>
        <v>1</v>
      </c>
      <c r="O233" s="7" t="s">
        <v>64</v>
      </c>
      <c r="P233" s="4"/>
      <c r="Q233" s="4"/>
      <c r="R233" s="4"/>
      <c r="S233" s="4"/>
      <c r="T233" s="12"/>
      <c r="U233" s="4"/>
      <c r="V233" s="4"/>
      <c r="W233" s="7"/>
    </row>
    <row r="234" spans="1:23" ht="86.4">
      <c r="A234" s="26" t="s">
        <v>650</v>
      </c>
      <c r="B234" s="46" t="s">
        <v>651</v>
      </c>
      <c r="C234" s="58" t="s">
        <v>605</v>
      </c>
      <c r="D234" s="41" t="s">
        <v>606</v>
      </c>
      <c r="F234" s="4">
        <v>6</v>
      </c>
      <c r="G234" s="43" t="str">
        <f>+$X$2</f>
        <v>Etapa č. 3</v>
      </c>
      <c r="H234" s="42" t="s">
        <v>607</v>
      </c>
      <c r="I234" s="43" t="s">
        <v>317</v>
      </c>
      <c r="J234" s="43">
        <v>2.5</v>
      </c>
      <c r="K234" s="43"/>
      <c r="L234" s="43"/>
      <c r="M234" s="43"/>
      <c r="N234" s="43"/>
      <c r="O234" s="4"/>
      <c r="P234" s="4">
        <f>+F234*1</f>
        <v>6</v>
      </c>
      <c r="Q234" s="4"/>
      <c r="R234" s="4"/>
      <c r="S234" s="4"/>
      <c r="T234" s="12"/>
      <c r="U234" s="4"/>
      <c r="V234" s="4"/>
      <c r="W234" s="7" t="s">
        <v>608</v>
      </c>
    </row>
    <row r="235" spans="1:23" ht="15">
      <c r="A235" s="26" t="s">
        <v>652</v>
      </c>
      <c r="B235" s="46" t="s">
        <v>653</v>
      </c>
      <c r="C235" s="58" t="s">
        <v>611</v>
      </c>
      <c r="D235" s="41" t="s">
        <v>381</v>
      </c>
      <c r="F235" s="4">
        <v>1</v>
      </c>
      <c r="G235" s="43" t="str">
        <f>+$X$2</f>
        <v>Etapa č. 3</v>
      </c>
      <c r="H235" s="42" t="s">
        <v>612</v>
      </c>
      <c r="I235" s="43" t="s">
        <v>317</v>
      </c>
      <c r="J235" s="43">
        <v>2.5</v>
      </c>
      <c r="K235" s="43"/>
      <c r="L235" s="43"/>
      <c r="M235" s="43"/>
      <c r="N235" s="43"/>
      <c r="O235" s="4"/>
      <c r="P235" s="4">
        <f>+F235*1</f>
        <v>1</v>
      </c>
      <c r="Q235" s="4"/>
      <c r="R235" s="4"/>
      <c r="S235" s="4"/>
      <c r="T235" s="12"/>
      <c r="U235" s="4"/>
      <c r="V235" s="4"/>
      <c r="W235" s="7"/>
    </row>
    <row r="236" spans="1:23" ht="15">
      <c r="A236" s="26" t="s">
        <v>654</v>
      </c>
      <c r="B236" s="46" t="s">
        <v>655</v>
      </c>
      <c r="C236" s="58" t="s">
        <v>615</v>
      </c>
      <c r="D236" s="41" t="s">
        <v>616</v>
      </c>
      <c r="F236" s="4">
        <v>1</v>
      </c>
      <c r="G236" s="43" t="str">
        <f>+$X$2</f>
        <v>Etapa č. 3</v>
      </c>
      <c r="H236" s="42" t="s">
        <v>617</v>
      </c>
      <c r="I236" s="43" t="s">
        <v>63</v>
      </c>
      <c r="J236" s="43">
        <v>2.5</v>
      </c>
      <c r="K236" s="43"/>
      <c r="L236" s="43">
        <f>1*F236</f>
        <v>1</v>
      </c>
      <c r="M236" s="43" t="s">
        <v>64</v>
      </c>
      <c r="N236" s="43"/>
      <c r="O236" s="4"/>
      <c r="P236" s="4"/>
      <c r="Q236" s="4"/>
      <c r="R236" s="4"/>
      <c r="S236" s="4"/>
      <c r="T236" s="12"/>
      <c r="U236" s="4"/>
      <c r="V236" s="4"/>
      <c r="W236" s="7" t="s">
        <v>618</v>
      </c>
    </row>
    <row r="237" spans="1:23" ht="57.6">
      <c r="A237" s="26" t="s">
        <v>656</v>
      </c>
      <c r="B237" s="46" t="s">
        <v>657</v>
      </c>
      <c r="C237" s="22" t="s">
        <v>621</v>
      </c>
      <c r="D237" s="17" t="s">
        <v>34</v>
      </c>
      <c r="F237" s="4">
        <v>1</v>
      </c>
      <c r="G237" s="43" t="str">
        <f aca="true" t="shared" si="28" ref="G237:G244">+$X$3</f>
        <v>Etapa č. 4</v>
      </c>
      <c r="H237" s="42"/>
      <c r="I237" s="43"/>
      <c r="J237" s="43">
        <v>5</v>
      </c>
      <c r="K237" s="43"/>
      <c r="L237" s="43"/>
      <c r="M237" s="43"/>
      <c r="N237" s="43"/>
      <c r="O237" s="4"/>
      <c r="P237" s="4"/>
      <c r="Q237" s="4"/>
      <c r="R237" s="4"/>
      <c r="S237" s="4"/>
      <c r="T237" s="12"/>
      <c r="U237" s="4"/>
      <c r="V237" s="4">
        <f>1*F237</f>
        <v>1</v>
      </c>
      <c r="W237" s="7"/>
    </row>
    <row r="238" spans="1:23" ht="72">
      <c r="A238" s="26" t="s">
        <v>658</v>
      </c>
      <c r="B238" s="46" t="s">
        <v>659</v>
      </c>
      <c r="C238" s="22" t="s">
        <v>624</v>
      </c>
      <c r="D238" s="17" t="s">
        <v>34</v>
      </c>
      <c r="F238" s="4">
        <v>1</v>
      </c>
      <c r="G238" s="43" t="str">
        <f t="shared" si="28"/>
        <v>Etapa č. 4</v>
      </c>
      <c r="H238" s="42"/>
      <c r="I238" s="43"/>
      <c r="J238" s="43">
        <v>6</v>
      </c>
      <c r="K238" s="43"/>
      <c r="L238" s="43"/>
      <c r="M238" s="43"/>
      <c r="N238" s="43"/>
      <c r="O238" s="4"/>
      <c r="P238" s="4"/>
      <c r="Q238" s="4"/>
      <c r="R238" s="4"/>
      <c r="S238" s="4"/>
      <c r="T238" s="12"/>
      <c r="U238" s="4"/>
      <c r="V238" s="4">
        <f>1*F238</f>
        <v>1</v>
      </c>
      <c r="W238" s="7"/>
    </row>
    <row r="239" spans="1:23" ht="57.6">
      <c r="A239" s="26" t="s">
        <v>660</v>
      </c>
      <c r="B239" s="46" t="s">
        <v>661</v>
      </c>
      <c r="C239" s="22" t="s">
        <v>627</v>
      </c>
      <c r="D239" s="17" t="s">
        <v>34</v>
      </c>
      <c r="F239" s="4">
        <v>1</v>
      </c>
      <c r="G239" s="43" t="str">
        <f t="shared" si="28"/>
        <v>Etapa č. 4</v>
      </c>
      <c r="H239" s="7"/>
      <c r="I239" s="4"/>
      <c r="J239" s="43">
        <v>2.5</v>
      </c>
      <c r="K239" s="4"/>
      <c r="L239" s="4"/>
      <c r="M239" s="4"/>
      <c r="N239" s="4"/>
      <c r="O239" s="4"/>
      <c r="P239" s="4"/>
      <c r="Q239" s="4"/>
      <c r="R239" s="4"/>
      <c r="S239" s="4"/>
      <c r="T239" s="12"/>
      <c r="U239" s="4"/>
      <c r="V239" s="4">
        <f>1*F239</f>
        <v>1</v>
      </c>
      <c r="W239" s="7"/>
    </row>
    <row r="240" spans="1:23" ht="72">
      <c r="A240" s="26" t="s">
        <v>662</v>
      </c>
      <c r="B240" s="46" t="s">
        <v>663</v>
      </c>
      <c r="C240" s="22" t="s">
        <v>630</v>
      </c>
      <c r="D240" s="17" t="s">
        <v>34</v>
      </c>
      <c r="F240" s="4">
        <v>1</v>
      </c>
      <c r="G240" s="43" t="str">
        <f t="shared" si="28"/>
        <v>Etapa č. 4</v>
      </c>
      <c r="H240" s="7"/>
      <c r="I240" s="4"/>
      <c r="J240" s="43">
        <v>6</v>
      </c>
      <c r="K240" s="4"/>
      <c r="L240" s="4"/>
      <c r="M240" s="4"/>
      <c r="N240" s="4"/>
      <c r="O240" s="4"/>
      <c r="P240" s="4"/>
      <c r="Q240" s="4"/>
      <c r="R240" s="4"/>
      <c r="S240" s="4"/>
      <c r="T240" s="12"/>
      <c r="U240" s="4"/>
      <c r="V240" s="4">
        <f>1*F240</f>
        <v>1</v>
      </c>
      <c r="W240" s="7" t="s">
        <v>631</v>
      </c>
    </row>
    <row r="241" spans="1:23" ht="72">
      <c r="A241" s="26" t="s">
        <v>664</v>
      </c>
      <c r="B241" s="46" t="s">
        <v>665</v>
      </c>
      <c r="C241" s="22" t="s">
        <v>634</v>
      </c>
      <c r="D241" s="17" t="s">
        <v>34</v>
      </c>
      <c r="F241" s="4">
        <v>2</v>
      </c>
      <c r="G241" s="43" t="str">
        <f t="shared" si="28"/>
        <v>Etapa č. 4</v>
      </c>
      <c r="H241" s="7"/>
      <c r="I241" s="4"/>
      <c r="J241" s="43">
        <v>6</v>
      </c>
      <c r="K241" s="4"/>
      <c r="L241" s="4"/>
      <c r="M241" s="4"/>
      <c r="N241" s="4"/>
      <c r="O241" s="4"/>
      <c r="P241" s="4"/>
      <c r="Q241" s="4"/>
      <c r="R241" s="4"/>
      <c r="S241" s="4"/>
      <c r="T241" s="12"/>
      <c r="U241" s="4"/>
      <c r="V241" s="4">
        <f>1*F241</f>
        <v>2</v>
      </c>
      <c r="W241" s="7" t="s">
        <v>635</v>
      </c>
    </row>
    <row r="242" spans="1:23" ht="28.8">
      <c r="A242" s="26" t="s">
        <v>666</v>
      </c>
      <c r="B242" s="46" t="s">
        <v>667</v>
      </c>
      <c r="C242" s="15" t="s">
        <v>638</v>
      </c>
      <c r="D242" s="17" t="s">
        <v>34</v>
      </c>
      <c r="F242" s="7">
        <v>1</v>
      </c>
      <c r="G242" s="7" t="str">
        <f t="shared" si="28"/>
        <v>Etapa č. 4</v>
      </c>
      <c r="H242" s="7"/>
      <c r="I242" s="4"/>
      <c r="J242" s="43">
        <v>2.5</v>
      </c>
      <c r="K242" s="4"/>
      <c r="L242" s="4"/>
      <c r="M242" s="4"/>
      <c r="N242" s="7">
        <f>+F242*1</f>
        <v>1</v>
      </c>
      <c r="O242" s="7" t="s">
        <v>64</v>
      </c>
      <c r="P242" s="7"/>
      <c r="Q242" s="7"/>
      <c r="R242" s="7"/>
      <c r="S242" s="7"/>
      <c r="T242" s="7"/>
      <c r="U242" s="7"/>
      <c r="V242" s="12"/>
      <c r="W242" s="7"/>
    </row>
    <row r="243" spans="1:23" ht="28.8">
      <c r="A243" s="26" t="s">
        <v>668</v>
      </c>
      <c r="B243" s="46" t="s">
        <v>34</v>
      </c>
      <c r="C243" s="22" t="s">
        <v>640</v>
      </c>
      <c r="D243" s="17" t="s">
        <v>34</v>
      </c>
      <c r="F243" s="4">
        <v>1</v>
      </c>
      <c r="G243" s="43" t="str">
        <f t="shared" si="28"/>
        <v>Etapa č. 4</v>
      </c>
      <c r="H243" s="7"/>
      <c r="I243" s="4"/>
      <c r="J243" s="43">
        <v>0</v>
      </c>
      <c r="K243" s="4" t="s">
        <v>641</v>
      </c>
      <c r="L243" s="4"/>
      <c r="M243" s="4"/>
      <c r="N243" s="4"/>
      <c r="O243" s="4"/>
      <c r="P243" s="4"/>
      <c r="Q243" s="4"/>
      <c r="R243" s="4"/>
      <c r="S243" s="4"/>
      <c r="T243" s="12"/>
      <c r="U243" s="4"/>
      <c r="V243" s="4">
        <f>1*F243</f>
        <v>1</v>
      </c>
      <c r="W243" s="7" t="s">
        <v>642</v>
      </c>
    </row>
    <row r="244" spans="1:23" ht="15">
      <c r="A244" s="26" t="s">
        <v>669</v>
      </c>
      <c r="B244" s="46" t="s">
        <v>34</v>
      </c>
      <c r="C244" s="56" t="s">
        <v>644</v>
      </c>
      <c r="D244" s="62"/>
      <c r="F244" s="4">
        <v>2</v>
      </c>
      <c r="G244" s="43" t="str">
        <f t="shared" si="28"/>
        <v>Etapa č. 4</v>
      </c>
      <c r="H244" s="7"/>
      <c r="I244" s="4"/>
      <c r="J244" s="43">
        <v>5</v>
      </c>
      <c r="K244" s="4"/>
      <c r="L244" s="4"/>
      <c r="M244" s="4"/>
      <c r="N244" s="4"/>
      <c r="O244" s="4"/>
      <c r="P244" s="4">
        <f>+F244*1</f>
        <v>2</v>
      </c>
      <c r="Q244" s="4"/>
      <c r="R244" s="4">
        <f>+P244*1</f>
        <v>2</v>
      </c>
      <c r="S244" s="4"/>
      <c r="T244" s="12"/>
      <c r="U244" s="4"/>
      <c r="V244" s="4">
        <f>1*F244</f>
        <v>2</v>
      </c>
      <c r="W244" s="7" t="s">
        <v>645</v>
      </c>
    </row>
    <row r="247" spans="1:4" ht="15">
      <c r="A247" s="68"/>
      <c r="B247" s="69"/>
      <c r="C247" s="69"/>
      <c r="D247" s="69"/>
    </row>
    <row r="248" spans="1:4" ht="15">
      <c r="A248" s="74" t="s">
        <v>670</v>
      </c>
      <c r="B248" s="75"/>
      <c r="C248" s="75"/>
      <c r="D248" s="76"/>
    </row>
    <row r="249" spans="1:24" ht="18.3">
      <c r="A249" s="4" t="s">
        <v>671</v>
      </c>
      <c r="B249" s="5" t="s">
        <v>672</v>
      </c>
      <c r="D249" s="4"/>
      <c r="F249" s="59"/>
      <c r="G249" s="59"/>
      <c r="H249" s="31"/>
      <c r="I249" s="60"/>
      <c r="J249" s="60"/>
      <c r="K249" s="60"/>
      <c r="L249" s="73"/>
      <c r="M249" s="73"/>
      <c r="N249" s="73"/>
      <c r="O249" s="73"/>
      <c r="P249" s="73"/>
      <c r="Q249" s="73"/>
      <c r="R249" s="73"/>
      <c r="S249" s="73"/>
      <c r="T249" s="60"/>
      <c r="U249" s="60"/>
      <c r="V249" s="60"/>
      <c r="W249" s="60"/>
      <c r="X249" s="3"/>
    </row>
    <row r="250" spans="1:27" ht="43.2">
      <c r="A250" s="9" t="s">
        <v>16</v>
      </c>
      <c r="B250" s="10" t="s">
        <v>17</v>
      </c>
      <c r="C250" s="11" t="s">
        <v>673</v>
      </c>
      <c r="D250" s="11"/>
      <c r="F250" s="12" t="s">
        <v>20</v>
      </c>
      <c r="G250" s="12" t="s">
        <v>674</v>
      </c>
      <c r="H250" s="4" t="s">
        <v>23</v>
      </c>
      <c r="I250" s="12" t="s">
        <v>675</v>
      </c>
      <c r="J250" s="4" t="s">
        <v>15</v>
      </c>
      <c r="K250" s="60"/>
      <c r="L250" s="60"/>
      <c r="M250" s="60"/>
      <c r="N250" s="60"/>
      <c r="O250" s="60"/>
      <c r="P250" s="60"/>
      <c r="Q250" s="60"/>
      <c r="R250" s="60"/>
      <c r="S250" s="61"/>
      <c r="T250" s="60"/>
      <c r="U250" s="60"/>
      <c r="V250" s="60"/>
      <c r="W250" s="3"/>
      <c r="Z250" s="2"/>
      <c r="AA250"/>
    </row>
    <row r="251" spans="1:27" ht="15">
      <c r="A251" s="26" t="s">
        <v>676</v>
      </c>
      <c r="B251" s="46" t="s">
        <v>32</v>
      </c>
      <c r="C251" s="58" t="s">
        <v>677</v>
      </c>
      <c r="D251" s="41"/>
      <c r="F251" s="7">
        <v>1</v>
      </c>
      <c r="G251" s="7">
        <v>120</v>
      </c>
      <c r="H251" s="7" t="s">
        <v>35</v>
      </c>
      <c r="I251" s="7">
        <v>9</v>
      </c>
      <c r="J251" s="4"/>
      <c r="K251" s="60"/>
      <c r="L251" s="60"/>
      <c r="M251" s="60"/>
      <c r="N251" s="31"/>
      <c r="O251" s="60"/>
      <c r="P251" s="60"/>
      <c r="Q251" s="60"/>
      <c r="R251" s="60"/>
      <c r="S251" s="61"/>
      <c r="T251" s="60"/>
      <c r="U251" s="60"/>
      <c r="V251" s="31"/>
      <c r="W251" s="3"/>
      <c r="Z251" s="2"/>
      <c r="AA251"/>
    </row>
    <row r="252" spans="1:27" ht="15">
      <c r="A252" s="26" t="s">
        <v>678</v>
      </c>
      <c r="B252" s="46" t="s">
        <v>7</v>
      </c>
      <c r="C252" s="58" t="s">
        <v>8</v>
      </c>
      <c r="D252" s="41"/>
      <c r="F252" s="7">
        <v>1</v>
      </c>
      <c r="G252" s="7">
        <v>120</v>
      </c>
      <c r="H252" s="7" t="s">
        <v>35</v>
      </c>
      <c r="I252" s="7">
        <v>11</v>
      </c>
      <c r="J252" s="4"/>
      <c r="K252" s="3"/>
      <c r="L252" s="3"/>
      <c r="M252" s="3"/>
      <c r="N252" s="3"/>
      <c r="O252" s="3"/>
      <c r="P252" s="3"/>
      <c r="Q252" s="3"/>
      <c r="R252" s="3"/>
      <c r="S252" s="3"/>
      <c r="T252" s="3"/>
      <c r="U252" s="3"/>
      <c r="V252" s="3"/>
      <c r="W252" s="3"/>
      <c r="Z252" s="2"/>
      <c r="AA252"/>
    </row>
    <row r="253" spans="1:27" ht="15">
      <c r="A253" s="26" t="s">
        <v>679</v>
      </c>
      <c r="B253" s="14" t="s">
        <v>116</v>
      </c>
      <c r="C253" s="33" t="s">
        <v>117</v>
      </c>
      <c r="D253" s="33"/>
      <c r="F253" s="7">
        <v>1</v>
      </c>
      <c r="G253" s="7">
        <v>22</v>
      </c>
      <c r="H253" s="7" t="s">
        <v>35</v>
      </c>
      <c r="I253" s="7">
        <v>10</v>
      </c>
      <c r="J253" s="4"/>
      <c r="K253" s="3"/>
      <c r="L253" s="3"/>
      <c r="M253" s="3"/>
      <c r="N253" s="3"/>
      <c r="O253" s="3"/>
      <c r="P253" s="3"/>
      <c r="Q253" s="3"/>
      <c r="R253" s="3"/>
      <c r="S253" s="3"/>
      <c r="T253" s="3"/>
      <c r="U253" s="3"/>
      <c r="V253" s="3"/>
      <c r="W253" s="3"/>
      <c r="Z253" s="2"/>
      <c r="AA253"/>
    </row>
    <row r="254" spans="1:27" ht="15">
      <c r="A254" s="26" t="s">
        <v>680</v>
      </c>
      <c r="B254" s="14" t="s">
        <v>211</v>
      </c>
      <c r="C254" s="33" t="s">
        <v>117</v>
      </c>
      <c r="D254" s="33"/>
      <c r="F254" s="7">
        <v>1</v>
      </c>
      <c r="G254" s="7">
        <v>7.5</v>
      </c>
      <c r="H254" s="7" t="s">
        <v>35</v>
      </c>
      <c r="I254" s="7">
        <v>10</v>
      </c>
      <c r="J254" s="4"/>
      <c r="K254" s="3"/>
      <c r="L254" s="3"/>
      <c r="M254" s="3"/>
      <c r="N254" s="3"/>
      <c r="O254" s="3"/>
      <c r="P254" s="3"/>
      <c r="Q254" s="3"/>
      <c r="R254" s="3"/>
      <c r="S254" s="3"/>
      <c r="T254" s="3"/>
      <c r="U254" s="3"/>
      <c r="V254" s="3"/>
      <c r="W254" s="3"/>
      <c r="Z254" s="2"/>
      <c r="AA254"/>
    </row>
    <row r="255" spans="1:27" ht="15">
      <c r="A255" s="26" t="s">
        <v>681</v>
      </c>
      <c r="B255" s="14" t="s">
        <v>249</v>
      </c>
      <c r="C255" s="33" t="s">
        <v>117</v>
      </c>
      <c r="D255" s="33"/>
      <c r="F255" s="7">
        <v>1</v>
      </c>
      <c r="G255" s="7">
        <v>22</v>
      </c>
      <c r="H255" s="7" t="s">
        <v>35</v>
      </c>
      <c r="I255" s="7">
        <v>10</v>
      </c>
      <c r="J255" s="4"/>
      <c r="Z255" s="2"/>
      <c r="AA255"/>
    </row>
    <row r="256" spans="1:27" ht="15">
      <c r="A256" s="26" t="s">
        <v>682</v>
      </c>
      <c r="B256" s="14" t="s">
        <v>288</v>
      </c>
      <c r="C256" s="33" t="s">
        <v>117</v>
      </c>
      <c r="D256" s="33"/>
      <c r="F256" s="7">
        <v>1</v>
      </c>
      <c r="G256" s="7">
        <v>22</v>
      </c>
      <c r="H256" s="7" t="s">
        <v>35</v>
      </c>
      <c r="I256" s="7">
        <v>10</v>
      </c>
      <c r="J256" s="4"/>
      <c r="Z256" s="2"/>
      <c r="AA256"/>
    </row>
    <row r="257" spans="1:27" ht="15">
      <c r="A257" s="26" t="s">
        <v>683</v>
      </c>
      <c r="B257" s="16" t="s">
        <v>150</v>
      </c>
      <c r="C257" s="33" t="s">
        <v>151</v>
      </c>
      <c r="D257" s="41"/>
      <c r="F257" s="7">
        <v>1</v>
      </c>
      <c r="G257" s="7">
        <v>10</v>
      </c>
      <c r="H257" s="7" t="s">
        <v>35</v>
      </c>
      <c r="I257" s="7">
        <v>22</v>
      </c>
      <c r="J257" s="4"/>
      <c r="Z257" s="2"/>
      <c r="AA257"/>
    </row>
    <row r="258" spans="1:27" ht="15">
      <c r="A258" s="26" t="s">
        <v>684</v>
      </c>
      <c r="B258" s="16" t="s">
        <v>156</v>
      </c>
      <c r="C258" s="33" t="s">
        <v>151</v>
      </c>
      <c r="D258" s="41"/>
      <c r="F258" s="7">
        <v>1</v>
      </c>
      <c r="G258" s="7">
        <v>20</v>
      </c>
      <c r="H258" s="7" t="s">
        <v>35</v>
      </c>
      <c r="I258" s="7">
        <v>22</v>
      </c>
      <c r="J258" s="4"/>
      <c r="Z258" s="2"/>
      <c r="AA258"/>
    </row>
    <row r="259" spans="1:27" ht="15">
      <c r="A259" s="26" t="s">
        <v>685</v>
      </c>
      <c r="B259" s="16" t="s">
        <v>221</v>
      </c>
      <c r="C259" s="33" t="s">
        <v>151</v>
      </c>
      <c r="D259" s="41"/>
      <c r="F259" s="7">
        <v>1</v>
      </c>
      <c r="G259" s="7">
        <v>10</v>
      </c>
      <c r="H259" s="7" t="s">
        <v>35</v>
      </c>
      <c r="I259" s="7">
        <v>21</v>
      </c>
      <c r="J259" s="4"/>
      <c r="Z259" s="2"/>
      <c r="AA259"/>
    </row>
    <row r="260" spans="1:27" ht="15">
      <c r="A260" s="26" t="s">
        <v>686</v>
      </c>
      <c r="B260" s="16" t="s">
        <v>223</v>
      </c>
      <c r="C260" s="33" t="s">
        <v>151</v>
      </c>
      <c r="D260" s="41"/>
      <c r="F260" s="7">
        <v>1</v>
      </c>
      <c r="G260" s="7">
        <v>15.2</v>
      </c>
      <c r="H260" s="7" t="s">
        <v>35</v>
      </c>
      <c r="I260" s="7">
        <v>21</v>
      </c>
      <c r="J260" s="4"/>
      <c r="Z260" s="2"/>
      <c r="AA260"/>
    </row>
    <row r="261" spans="1:27" ht="15">
      <c r="A261" s="26" t="s">
        <v>687</v>
      </c>
      <c r="B261" s="16" t="s">
        <v>259</v>
      </c>
      <c r="C261" s="33" t="s">
        <v>151</v>
      </c>
      <c r="D261" s="41"/>
      <c r="F261" s="7">
        <v>1</v>
      </c>
      <c r="G261" s="7">
        <v>10</v>
      </c>
      <c r="H261" s="7" t="s">
        <v>35</v>
      </c>
      <c r="I261" s="7">
        <v>16</v>
      </c>
      <c r="J261" s="4"/>
      <c r="Z261" s="2"/>
      <c r="AA261"/>
    </row>
    <row r="262" spans="1:27" ht="15">
      <c r="A262" s="26" t="s">
        <v>688</v>
      </c>
      <c r="B262" s="16" t="s">
        <v>261</v>
      </c>
      <c r="C262" s="33" t="s">
        <v>151</v>
      </c>
      <c r="D262" s="41"/>
      <c r="F262" s="7">
        <v>1</v>
      </c>
      <c r="G262" s="7">
        <v>20</v>
      </c>
      <c r="H262" s="7" t="s">
        <v>35</v>
      </c>
      <c r="I262" s="7">
        <v>16</v>
      </c>
      <c r="J262" s="4"/>
      <c r="Z262" s="2"/>
      <c r="AA262"/>
    </row>
    <row r="263" spans="1:27" ht="15">
      <c r="A263" s="26" t="s">
        <v>689</v>
      </c>
      <c r="B263" s="16" t="s">
        <v>299</v>
      </c>
      <c r="C263" s="33" t="s">
        <v>151</v>
      </c>
      <c r="D263" s="41"/>
      <c r="F263" s="7">
        <v>1</v>
      </c>
      <c r="G263" s="7">
        <v>10</v>
      </c>
      <c r="H263" s="7" t="s">
        <v>35</v>
      </c>
      <c r="I263" s="7">
        <v>17</v>
      </c>
      <c r="J263" s="4"/>
      <c r="Z263" s="2"/>
      <c r="AA263"/>
    </row>
    <row r="264" spans="1:27" ht="15">
      <c r="A264" s="26" t="s">
        <v>690</v>
      </c>
      <c r="B264" s="16" t="s">
        <v>301</v>
      </c>
      <c r="C264" s="33" t="s">
        <v>151</v>
      </c>
      <c r="D264" s="41"/>
      <c r="F264" s="7">
        <v>1</v>
      </c>
      <c r="G264" s="7">
        <v>20</v>
      </c>
      <c r="H264" s="7" t="s">
        <v>35</v>
      </c>
      <c r="I264" s="7">
        <v>17</v>
      </c>
      <c r="J264" s="4"/>
      <c r="Z264" s="2"/>
      <c r="AA264"/>
    </row>
    <row r="265" spans="1:27" ht="15">
      <c r="A265" s="26" t="s">
        <v>691</v>
      </c>
      <c r="B265" s="16" t="s">
        <v>112</v>
      </c>
      <c r="C265" s="33" t="s">
        <v>113</v>
      </c>
      <c r="D265" s="16"/>
      <c r="F265" s="7">
        <v>1</v>
      </c>
      <c r="G265" s="7">
        <v>50</v>
      </c>
      <c r="H265" s="7" t="s">
        <v>35</v>
      </c>
      <c r="I265" s="7">
        <v>26</v>
      </c>
      <c r="J265" s="4"/>
      <c r="Z265" s="2"/>
      <c r="AA265"/>
    </row>
    <row r="266" spans="1:27" ht="15">
      <c r="A266" s="26" t="s">
        <v>692</v>
      </c>
      <c r="B266" s="16" t="s">
        <v>59</v>
      </c>
      <c r="C266" s="33" t="s">
        <v>60</v>
      </c>
      <c r="D266" s="16"/>
      <c r="F266" s="7">
        <v>1</v>
      </c>
      <c r="G266" s="7" t="s">
        <v>693</v>
      </c>
      <c r="H266" s="7" t="s">
        <v>694</v>
      </c>
      <c r="I266" s="7">
        <v>6</v>
      </c>
      <c r="J266" s="43" t="s">
        <v>695</v>
      </c>
      <c r="Z266" s="2"/>
      <c r="AA266"/>
    </row>
    <row r="267" spans="1:27" ht="15">
      <c r="A267" s="26" t="s">
        <v>696</v>
      </c>
      <c r="B267" s="16" t="s">
        <v>208</v>
      </c>
      <c r="C267" s="33" t="s">
        <v>697</v>
      </c>
      <c r="D267" s="16"/>
      <c r="F267" s="7">
        <v>1</v>
      </c>
      <c r="G267" s="7">
        <v>50</v>
      </c>
      <c r="H267" s="7" t="s">
        <v>35</v>
      </c>
      <c r="I267" s="7">
        <v>22</v>
      </c>
      <c r="J267" s="4"/>
      <c r="Z267" s="2"/>
      <c r="AA267"/>
    </row>
    <row r="268" spans="1:27" ht="15">
      <c r="A268" s="26" t="s">
        <v>698</v>
      </c>
      <c r="B268" s="16" t="s">
        <v>89</v>
      </c>
      <c r="C268" s="33" t="s">
        <v>90</v>
      </c>
      <c r="D268" s="16"/>
      <c r="F268" s="7">
        <v>1</v>
      </c>
      <c r="G268" s="7" t="s">
        <v>693</v>
      </c>
      <c r="H268" s="7" t="s">
        <v>694</v>
      </c>
      <c r="I268" s="7">
        <v>6</v>
      </c>
      <c r="J268" s="43" t="s">
        <v>695</v>
      </c>
      <c r="Z268" s="2"/>
      <c r="AA268"/>
    </row>
    <row r="269" spans="1:27" ht="15">
      <c r="A269" s="26" t="s">
        <v>699</v>
      </c>
      <c r="B269" s="16" t="s">
        <v>246</v>
      </c>
      <c r="C269" s="33" t="s">
        <v>247</v>
      </c>
      <c r="D269" s="16"/>
      <c r="F269" s="7">
        <v>1</v>
      </c>
      <c r="G269" s="7">
        <v>50</v>
      </c>
      <c r="H269" s="7" t="s">
        <v>35</v>
      </c>
      <c r="I269" s="7">
        <v>19</v>
      </c>
      <c r="J269" s="4"/>
      <c r="Z269" s="2"/>
      <c r="AA269"/>
    </row>
    <row r="270" spans="1:27" ht="15">
      <c r="A270" s="26" t="s">
        <v>700</v>
      </c>
      <c r="B270" s="16" t="s">
        <v>102</v>
      </c>
      <c r="C270" s="33" t="s">
        <v>103</v>
      </c>
      <c r="D270" s="16"/>
      <c r="F270" s="7">
        <v>1</v>
      </c>
      <c r="G270" s="7" t="s">
        <v>693</v>
      </c>
      <c r="H270" s="7" t="s">
        <v>694</v>
      </c>
      <c r="I270" s="7">
        <v>6</v>
      </c>
      <c r="J270" s="43" t="s">
        <v>695</v>
      </c>
      <c r="Z270" s="2"/>
      <c r="AA270"/>
    </row>
    <row r="271" spans="1:27" ht="28.8">
      <c r="A271" s="26" t="s">
        <v>701</v>
      </c>
      <c r="B271" s="16" t="s">
        <v>285</v>
      </c>
      <c r="C271" s="33" t="s">
        <v>702</v>
      </c>
      <c r="D271" s="16"/>
      <c r="F271" s="7">
        <v>1</v>
      </c>
      <c r="G271" s="7">
        <v>30</v>
      </c>
      <c r="H271" s="7" t="s">
        <v>35</v>
      </c>
      <c r="I271" s="7">
        <v>17</v>
      </c>
      <c r="J271" s="4"/>
      <c r="Z271" s="2"/>
      <c r="AA271"/>
    </row>
    <row r="272" spans="1:27" ht="15">
      <c r="A272" s="26" t="s">
        <v>703</v>
      </c>
      <c r="B272" s="16" t="s">
        <v>333</v>
      </c>
      <c r="C272" s="16" t="s">
        <v>334</v>
      </c>
      <c r="D272" s="16"/>
      <c r="F272" s="7">
        <v>1</v>
      </c>
      <c r="G272" s="7">
        <v>130</v>
      </c>
      <c r="H272" s="7" t="s">
        <v>35</v>
      </c>
      <c r="I272" s="7">
        <v>8</v>
      </c>
      <c r="J272" s="43"/>
      <c r="Z272" s="2"/>
      <c r="AA272"/>
    </row>
    <row r="273" spans="1:27" ht="15">
      <c r="A273" s="26" t="s">
        <v>704</v>
      </c>
      <c r="B273" s="16" t="s">
        <v>705</v>
      </c>
      <c r="C273" s="33" t="s">
        <v>706</v>
      </c>
      <c r="D273" s="16"/>
      <c r="F273" s="7">
        <v>1</v>
      </c>
      <c r="G273" s="7">
        <v>90</v>
      </c>
      <c r="H273" s="7" t="s">
        <v>35</v>
      </c>
      <c r="I273" s="7">
        <v>10</v>
      </c>
      <c r="J273" s="4"/>
      <c r="Z273" s="2"/>
      <c r="AA273"/>
    </row>
    <row r="274" spans="1:27" ht="15">
      <c r="A274" s="26" t="s">
        <v>707</v>
      </c>
      <c r="B274" s="16" t="s">
        <v>708</v>
      </c>
      <c r="C274" s="33" t="s">
        <v>709</v>
      </c>
      <c r="D274" s="16"/>
      <c r="F274" s="7">
        <v>1</v>
      </c>
      <c r="G274" s="7">
        <v>75</v>
      </c>
      <c r="H274" s="7" t="s">
        <v>35</v>
      </c>
      <c r="I274" s="7">
        <v>17</v>
      </c>
      <c r="J274" s="4"/>
      <c r="Z274" s="2"/>
      <c r="AA274"/>
    </row>
    <row r="275" spans="1:27" ht="15">
      <c r="A275" s="26" t="s">
        <v>710</v>
      </c>
      <c r="B275" s="16" t="s">
        <v>711</v>
      </c>
      <c r="C275" s="33" t="s">
        <v>712</v>
      </c>
      <c r="D275" s="16"/>
      <c r="F275" s="7">
        <v>1</v>
      </c>
      <c r="G275" s="7">
        <v>50</v>
      </c>
      <c r="H275" s="7" t="s">
        <v>35</v>
      </c>
      <c r="I275" s="7">
        <v>14</v>
      </c>
      <c r="J275" s="4"/>
      <c r="Z275" s="2"/>
      <c r="AA275"/>
    </row>
    <row r="276" spans="1:27" ht="15">
      <c r="A276" s="26" t="s">
        <v>713</v>
      </c>
      <c r="B276" s="16" t="s">
        <v>714</v>
      </c>
      <c r="C276" s="33" t="s">
        <v>715</v>
      </c>
      <c r="D276" s="16"/>
      <c r="F276" s="7">
        <v>1</v>
      </c>
      <c r="G276" s="7">
        <v>30</v>
      </c>
      <c r="H276" s="7" t="s">
        <v>35</v>
      </c>
      <c r="I276" s="7">
        <v>11</v>
      </c>
      <c r="J276" s="4"/>
      <c r="Z276" s="2"/>
      <c r="AA276"/>
    </row>
    <row r="277" spans="1:27" ht="15">
      <c r="A277" s="26" t="s">
        <v>716</v>
      </c>
      <c r="B277" s="16" t="s">
        <v>717</v>
      </c>
      <c r="C277" s="33" t="s">
        <v>715</v>
      </c>
      <c r="D277" s="16"/>
      <c r="F277" s="7">
        <v>1</v>
      </c>
      <c r="G277" s="7">
        <v>30</v>
      </c>
      <c r="H277" s="7" t="s">
        <v>35</v>
      </c>
      <c r="I277" s="7">
        <v>10</v>
      </c>
      <c r="J277" s="4"/>
      <c r="Z277" s="2"/>
      <c r="AA277"/>
    </row>
    <row r="278" spans="1:27" ht="15">
      <c r="A278" s="26" t="s">
        <v>718</v>
      </c>
      <c r="B278" s="16" t="s">
        <v>719</v>
      </c>
      <c r="C278" s="33" t="s">
        <v>720</v>
      </c>
      <c r="D278" s="16"/>
      <c r="F278" s="7">
        <v>1</v>
      </c>
      <c r="G278" s="7">
        <v>10</v>
      </c>
      <c r="H278" s="7" t="s">
        <v>35</v>
      </c>
      <c r="I278" s="7">
        <v>22</v>
      </c>
      <c r="J278" s="4"/>
      <c r="Z278" s="2"/>
      <c r="AA278"/>
    </row>
    <row r="279" spans="1:27" ht="15">
      <c r="A279" s="26" t="s">
        <v>721</v>
      </c>
      <c r="B279" s="16" t="s">
        <v>722</v>
      </c>
      <c r="C279" s="33" t="s">
        <v>723</v>
      </c>
      <c r="D279" s="16"/>
      <c r="F279" s="7">
        <v>1</v>
      </c>
      <c r="G279" s="7">
        <v>1</v>
      </c>
      <c r="H279" s="7" t="s">
        <v>35</v>
      </c>
      <c r="I279" s="7">
        <v>27</v>
      </c>
      <c r="J279" s="4"/>
      <c r="Z279" s="2"/>
      <c r="AA279"/>
    </row>
    <row r="280" spans="1:27" ht="15">
      <c r="A280" s="26" t="s">
        <v>724</v>
      </c>
      <c r="B280" s="16" t="s">
        <v>725</v>
      </c>
      <c r="C280" s="33" t="s">
        <v>723</v>
      </c>
      <c r="D280" s="16"/>
      <c r="F280" s="7">
        <v>1</v>
      </c>
      <c r="G280" s="7">
        <v>20</v>
      </c>
      <c r="H280" s="7" t="s">
        <v>35</v>
      </c>
      <c r="I280" s="7">
        <v>25</v>
      </c>
      <c r="J280" s="4"/>
      <c r="Z280" s="2"/>
      <c r="AA280"/>
    </row>
    <row r="281" spans="1:27" ht="15">
      <c r="A281" s="26" t="s">
        <v>726</v>
      </c>
      <c r="B281" s="33" t="s">
        <v>553</v>
      </c>
      <c r="C281" s="33" t="s">
        <v>554</v>
      </c>
      <c r="D281" s="16"/>
      <c r="F281" s="7">
        <v>1</v>
      </c>
      <c r="G281" s="7">
        <v>8</v>
      </c>
      <c r="H281" s="7" t="s">
        <v>35</v>
      </c>
      <c r="I281" s="7">
        <v>10</v>
      </c>
      <c r="J281" s="4"/>
      <c r="Z281" s="2"/>
      <c r="AA281"/>
    </row>
    <row r="282" spans="1:27" ht="15">
      <c r="A282" s="26" t="s">
        <v>727</v>
      </c>
      <c r="B282" s="16" t="s">
        <v>34</v>
      </c>
      <c r="C282" s="33" t="s">
        <v>728</v>
      </c>
      <c r="D282" s="16"/>
      <c r="F282" s="7">
        <v>1</v>
      </c>
      <c r="G282" s="7">
        <v>1</v>
      </c>
      <c r="H282" s="7" t="s">
        <v>317</v>
      </c>
      <c r="I282" s="7">
        <v>32</v>
      </c>
      <c r="J282" s="4"/>
      <c r="Z282" s="2"/>
      <c r="AA282"/>
    </row>
    <row r="283" spans="1:27" ht="15">
      <c r="A283" s="26" t="s">
        <v>729</v>
      </c>
      <c r="B283" s="16" t="s">
        <v>34</v>
      </c>
      <c r="C283" s="33" t="s">
        <v>730</v>
      </c>
      <c r="D283" s="16"/>
      <c r="F283" s="7">
        <v>1</v>
      </c>
      <c r="G283" s="7">
        <v>4</v>
      </c>
      <c r="H283" s="7" t="s">
        <v>694</v>
      </c>
      <c r="I283" s="7">
        <v>15</v>
      </c>
      <c r="J283" s="4"/>
      <c r="Z283" s="2"/>
      <c r="AA283"/>
    </row>
    <row r="284" spans="1:27" ht="15">
      <c r="A284" s="26"/>
      <c r="B284" s="16"/>
      <c r="C284" s="33"/>
      <c r="D284" s="16"/>
      <c r="F284" s="7"/>
      <c r="G284" s="7"/>
      <c r="H284" s="7"/>
      <c r="I284" s="7"/>
      <c r="J284" s="4"/>
      <c r="Z284" s="2"/>
      <c r="AA284"/>
    </row>
  </sheetData>
  <mergeCells count="68">
    <mergeCell ref="A247:D247"/>
    <mergeCell ref="A248:D248"/>
    <mergeCell ref="L249:M249"/>
    <mergeCell ref="N249:O249"/>
    <mergeCell ref="P249:Q249"/>
    <mergeCell ref="R249:S249"/>
    <mergeCell ref="L216:M216"/>
    <mergeCell ref="N216:O216"/>
    <mergeCell ref="P216:Q216"/>
    <mergeCell ref="R216:S216"/>
    <mergeCell ref="L231:M231"/>
    <mergeCell ref="N231:O231"/>
    <mergeCell ref="P231:Q231"/>
    <mergeCell ref="R231:S231"/>
    <mergeCell ref="L196:M196"/>
    <mergeCell ref="N196:O196"/>
    <mergeCell ref="P196:Q196"/>
    <mergeCell ref="R196:S196"/>
    <mergeCell ref="K114:V114"/>
    <mergeCell ref="L115:M115"/>
    <mergeCell ref="N115:O115"/>
    <mergeCell ref="P115:Q115"/>
    <mergeCell ref="R115:S115"/>
    <mergeCell ref="K136:V136"/>
    <mergeCell ref="L137:M137"/>
    <mergeCell ref="N137:O137"/>
    <mergeCell ref="P137:Q137"/>
    <mergeCell ref="R137:S137"/>
    <mergeCell ref="K195:V195"/>
    <mergeCell ref="L93:M93"/>
    <mergeCell ref="N93:O93"/>
    <mergeCell ref="P93:Q93"/>
    <mergeCell ref="R93:S93"/>
    <mergeCell ref="K49:V49"/>
    <mergeCell ref="L50:M50"/>
    <mergeCell ref="N50:O50"/>
    <mergeCell ref="P50:Q50"/>
    <mergeCell ref="R50:S50"/>
    <mergeCell ref="K71:V71"/>
    <mergeCell ref="L72:M72"/>
    <mergeCell ref="N72:O72"/>
    <mergeCell ref="P72:Q72"/>
    <mergeCell ref="R72:S72"/>
    <mergeCell ref="K92:V92"/>
    <mergeCell ref="L39:M39"/>
    <mergeCell ref="N39:O39"/>
    <mergeCell ref="P39:Q39"/>
    <mergeCell ref="R39:S39"/>
    <mergeCell ref="K15:V15"/>
    <mergeCell ref="L16:M16"/>
    <mergeCell ref="N16:O16"/>
    <mergeCell ref="P16:Q16"/>
    <mergeCell ref="R16:S16"/>
    <mergeCell ref="K28:V28"/>
    <mergeCell ref="L29:M29"/>
    <mergeCell ref="N29:O29"/>
    <mergeCell ref="P29:Q29"/>
    <mergeCell ref="R29:S29"/>
    <mergeCell ref="K38:V38"/>
    <mergeCell ref="L6:M6"/>
    <mergeCell ref="N6:O6"/>
    <mergeCell ref="P6:Q6"/>
    <mergeCell ref="R6:S6"/>
    <mergeCell ref="A1:D1"/>
    <mergeCell ref="A2:D2"/>
    <mergeCell ref="A3:D3"/>
    <mergeCell ref="A4:D4"/>
    <mergeCell ref="K5:V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Bašta Milan</dc:creator>
  <cp:keywords/>
  <dc:description/>
  <cp:lastModifiedBy>ŠG</cp:lastModifiedBy>
  <dcterms:created xsi:type="dcterms:W3CDTF">2020-03-27T07:56:27Z</dcterms:created>
  <dcterms:modified xsi:type="dcterms:W3CDTF">2020-04-02T18:11:37Z</dcterms:modified>
  <cp:category/>
  <cp:version/>
  <cp:contentType/>
  <cp:contentStatus/>
</cp:coreProperties>
</file>